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24226"/>
  <mc:AlternateContent xmlns:mc="http://schemas.openxmlformats.org/markup-compatibility/2006">
    <mc:Choice Requires="x15">
      <x15ac:absPath xmlns:x15ac="http://schemas.microsoft.com/office/spreadsheetml/2010/11/ac" url="https://d.docs.live.net/dbc8bf4d09ad8896/Documentos/HOMOLOGACION SUSTENTO/HOMOLOGACION SUSTENTO/3.- CAPACIDAD OPERATIVA/29.- REGISTRO TRAZABILIDAD SERVICIO ENTREGADO/"/>
    </mc:Choice>
  </mc:AlternateContent>
  <xr:revisionPtr revIDLastSave="0" documentId="8_{F5635A1B-3700-4476-AF6D-1DC19C02BFFE}" xr6:coauthVersionLast="47" xr6:coauthVersionMax="47" xr10:uidLastSave="{00000000-0000-0000-0000-000000000000}"/>
  <bookViews>
    <workbookView xWindow="-120" yWindow="-120" windowWidth="24240" windowHeight="13140" tabRatio="757" xr2:uid="{00000000-000D-0000-FFFF-FFFF00000000}"/>
  </bookViews>
  <sheets>
    <sheet name="Index" sheetId="27" r:id="rId1"/>
    <sheet name="1. RE" sheetId="2" r:id="rId2"/>
    <sheet name="2. Curva S" sheetId="51" r:id="rId3"/>
    <sheet name="3. Master" sheetId="50" r:id="rId4"/>
    <sheet name="4.MP" sheetId="52" r:id="rId5"/>
    <sheet name="DATA" sheetId="29" state="hidden" r:id="rId6"/>
    <sheet name="5. EDP" sheetId="42" r:id="rId7"/>
    <sheet name="6. Adic" sheetId="44" r:id="rId8"/>
    <sheet name="7. LeccA" sheetId="46" r:id="rId9"/>
    <sheet name="8. PF" sheetId="4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s>
  <definedNames>
    <definedName name="\A">[1]A!$D$9:$D$53</definedName>
    <definedName name="\c">#REF!</definedName>
    <definedName name="\f">#REF!</definedName>
    <definedName name="\g">#REF!</definedName>
    <definedName name="\n">#REF!</definedName>
    <definedName name="\R">#REF!</definedName>
    <definedName name="\s">#REF!</definedName>
    <definedName name="\y">#REF!</definedName>
    <definedName name="_" localSheetId="2">#REF!</definedName>
    <definedName name="_" localSheetId="3">#REF!</definedName>
    <definedName name="_" hidden="1">'[2]F-05'!#REF!</definedName>
    <definedName name="________EJE01">#REF!</definedName>
    <definedName name="________EJE02">#REF!</definedName>
    <definedName name="________EJE03">#REF!</definedName>
    <definedName name="________TB1">#REF!</definedName>
    <definedName name="________TB2">#REF!</definedName>
    <definedName name="________TB3">#REF!</definedName>
    <definedName name="________TB4">#REF!</definedName>
    <definedName name="________Var1">#REF!</definedName>
    <definedName name="_______F">[3]RESUMEN!$H$26</definedName>
    <definedName name="_______FHE7" hidden="1">{#N/A,#N/A,FALSE,"masez (10)";#N/A,#N/A,FALSE,"masez (7)";#N/A,#N/A,FALSE,"masez (6)";#N/A,#N/A,FALSE,"masez (5)";#N/A,#N/A,FALSE,"masez (4)";#N/A,#N/A,FALSE,"masez (3)";#N/A,#N/A,FALSE,"masez (2)";#N/A,#N/A,FALSE,"GME";#N/A,#N/A,FALSE,"masez"}</definedName>
    <definedName name="_______jy5" hidden="1">{#N/A,#N/A,FALSE,"masez (10)";#N/A,#N/A,FALSE,"masez (7)";#N/A,#N/A,FALSE,"masez (6)";#N/A,#N/A,FALSE,"masez (5)";#N/A,#N/A,FALSE,"masez (4)";#N/A,#N/A,FALSE,"masez (3)";#N/A,#N/A,FALSE,"masez (2)";#N/A,#N/A,FALSE,"GME";#N/A,#N/A,FALSE,"masez"}</definedName>
    <definedName name="_______tyl2" hidden="1">{#N/A,#N/A,FALSE,"masez (10)";#N/A,#N/A,FALSE,"masez (7)";#N/A,#N/A,FALSE,"masez (6)";#N/A,#N/A,FALSE,"masez (5)";#N/A,#N/A,FALSE,"masez (4)";#N/A,#N/A,FALSE,"masez (3)";#N/A,#N/A,FALSE,"masez (2)";#N/A,#N/A,FALSE,"GME";#N/A,#N/A,FALSE,"masez"}</definedName>
    <definedName name="_______wrn1" hidden="1">{#N/A,#N/A,TRUE,"Est. de Fact.";#N/A,#N/A,TRUE,"Capitulo 19";#N/A,#N/A,TRUE,"Proyecto P855"}</definedName>
    <definedName name="_______zx2" hidden="1">{#N/A,#N/A,FALSE,"masez (10)";#N/A,#N/A,FALSE,"masez (7)";#N/A,#N/A,FALSE,"masez (6)";#N/A,#N/A,FALSE,"masez (5)";#N/A,#N/A,FALSE,"masez (4)";#N/A,#N/A,FALSE,"masez (3)";#N/A,#N/A,FALSE,"masez (2)";#N/A,#N/A,FALSE,"GME";#N/A,#N/A,FALSE,"masez"}</definedName>
    <definedName name="______EJE01">#REF!</definedName>
    <definedName name="______EJE02">#REF!</definedName>
    <definedName name="______EJE03">#REF!</definedName>
    <definedName name="______F">[4]RESUMEN!$H$26</definedName>
    <definedName name="______FHE7" hidden="1">{#N/A,#N/A,FALSE,"masez (10)";#N/A,#N/A,FALSE,"masez (7)";#N/A,#N/A,FALSE,"masez (6)";#N/A,#N/A,FALSE,"masez (5)";#N/A,#N/A,FALSE,"masez (4)";#N/A,#N/A,FALSE,"masez (3)";#N/A,#N/A,FALSE,"masez (2)";#N/A,#N/A,FALSE,"GME";#N/A,#N/A,FALSE,"masez"}</definedName>
    <definedName name="______jy5" hidden="1">{#N/A,#N/A,FALSE,"masez (10)";#N/A,#N/A,FALSE,"masez (7)";#N/A,#N/A,FALSE,"masez (6)";#N/A,#N/A,FALSE,"masez (5)";#N/A,#N/A,FALSE,"masez (4)";#N/A,#N/A,FALSE,"masez (3)";#N/A,#N/A,FALSE,"masez (2)";#N/A,#N/A,FALSE,"GME";#N/A,#N/A,FALSE,"masez"}</definedName>
    <definedName name="______TB1">#REF!</definedName>
    <definedName name="______TB2">#REF!</definedName>
    <definedName name="______TB3">#REF!</definedName>
    <definedName name="______TB4">#REF!</definedName>
    <definedName name="______tyl2" hidden="1">{#N/A,#N/A,FALSE,"masez (10)";#N/A,#N/A,FALSE,"masez (7)";#N/A,#N/A,FALSE,"masez (6)";#N/A,#N/A,FALSE,"masez (5)";#N/A,#N/A,FALSE,"masez (4)";#N/A,#N/A,FALSE,"masez (3)";#N/A,#N/A,FALSE,"masez (2)";#N/A,#N/A,FALSE,"GME";#N/A,#N/A,FALSE,"masez"}</definedName>
    <definedName name="______Var1">#REF!</definedName>
    <definedName name="______wrn1" hidden="1">{#N/A,#N/A,TRUE,"Est. de Fact.";#N/A,#N/A,TRUE,"Capitulo 19";#N/A,#N/A,TRUE,"Proyecto P855"}</definedName>
    <definedName name="______zx2" hidden="1">{#N/A,#N/A,FALSE,"masez (10)";#N/A,#N/A,FALSE,"masez (7)";#N/A,#N/A,FALSE,"masez (6)";#N/A,#N/A,FALSE,"masez (5)";#N/A,#N/A,FALSE,"masez (4)";#N/A,#N/A,FALSE,"masez (3)";#N/A,#N/A,FALSE,"masez (2)";#N/A,#N/A,FALSE,"GME";#N/A,#N/A,FALSE,"masez"}</definedName>
    <definedName name="_____EJE01">#REF!</definedName>
    <definedName name="_____EJE02">#REF!</definedName>
    <definedName name="_____EJE03">#REF!</definedName>
    <definedName name="_____EPD15" localSheetId="3">#REF!</definedName>
    <definedName name="_____EPD15">#REF!</definedName>
    <definedName name="_____F">[4]RESUMEN!$H$26</definedName>
    <definedName name="_____FHE7" hidden="1">{#N/A,#N/A,FALSE,"masez (10)";#N/A,#N/A,FALSE,"masez (7)";#N/A,#N/A,FALSE,"masez (6)";#N/A,#N/A,FALSE,"masez (5)";#N/A,#N/A,FALSE,"masez (4)";#N/A,#N/A,FALSE,"masez (3)";#N/A,#N/A,FALSE,"masez (2)";#N/A,#N/A,FALSE,"GME";#N/A,#N/A,FALSE,"masez"}</definedName>
    <definedName name="_____jy5" hidden="1">{#N/A,#N/A,FALSE,"masez (10)";#N/A,#N/A,FALSE,"masez (7)";#N/A,#N/A,FALSE,"masez (6)";#N/A,#N/A,FALSE,"masez (5)";#N/A,#N/A,FALSE,"masez (4)";#N/A,#N/A,FALSE,"masez (3)";#N/A,#N/A,FALSE,"masez (2)";#N/A,#N/A,FALSE,"GME";#N/A,#N/A,FALSE,"masez"}</definedName>
    <definedName name="_____TB1">#REF!</definedName>
    <definedName name="_____TB2">#REF!</definedName>
    <definedName name="_____TB3">#REF!</definedName>
    <definedName name="_____TB4">#REF!</definedName>
    <definedName name="_____tyl2" hidden="1">{#N/A,#N/A,FALSE,"masez (10)";#N/A,#N/A,FALSE,"masez (7)";#N/A,#N/A,FALSE,"masez (6)";#N/A,#N/A,FALSE,"masez (5)";#N/A,#N/A,FALSE,"masez (4)";#N/A,#N/A,FALSE,"masez (3)";#N/A,#N/A,FALSE,"masez (2)";#N/A,#N/A,FALSE,"GME";#N/A,#N/A,FALSE,"masez"}</definedName>
    <definedName name="_____Var1">#REF!</definedName>
    <definedName name="_____wrn1" hidden="1">{#N/A,#N/A,TRUE,"Est. de Fact.";#N/A,#N/A,TRUE,"Capitulo 19";#N/A,#N/A,TRUE,"Proyecto P855"}</definedName>
    <definedName name="_____zx2" hidden="1">{#N/A,#N/A,FALSE,"masez (10)";#N/A,#N/A,FALSE,"masez (7)";#N/A,#N/A,FALSE,"masez (6)";#N/A,#N/A,FALSE,"masez (5)";#N/A,#N/A,FALSE,"masez (4)";#N/A,#N/A,FALSE,"masez (3)";#N/A,#N/A,FALSE,"masez (2)";#N/A,#N/A,FALSE,"GME";#N/A,#N/A,FALSE,"masez"}</definedName>
    <definedName name="____cc1" hidden="1">{"DETALLE_1996",#N/A,FALSE,"flujo";"DETALLE_1997",#N/A,FALSE,"flujo";"GASTOS_INCURRIDOS_1996",#N/A,FALSE,"flujo";"GASTOS_PROGRAMADOS_PARA_1997",#N/A,FALSE,"flujo";#N/A,#N/A,FALSE,"comparat";#N/A,#N/A,FALSE,"costos";#N/A,#N/A,FALSE,"proyctrol"}</definedName>
    <definedName name="____cc1_1" hidden="1">{"DETALLE_1996",#N/A,FALSE,"flujo";"DETALLE_1997",#N/A,FALSE,"flujo";"GASTOS_INCURRIDOS_1996",#N/A,FALSE,"flujo";"GASTOS_PROGRAMADOS_PARA_1997",#N/A,FALSE,"flujo";#N/A,#N/A,FALSE,"comparat";#N/A,#N/A,FALSE,"costos";#N/A,#N/A,FALSE,"proyctrol"}</definedName>
    <definedName name="____EJE01">#REF!</definedName>
    <definedName name="____EJE02">#REF!</definedName>
    <definedName name="____EJE03">#REF!</definedName>
    <definedName name="____EPD15" localSheetId="3">#REF!</definedName>
    <definedName name="____EPD15">#REF!</definedName>
    <definedName name="____F">[4]RESUMEN!$H$26</definedName>
    <definedName name="____FC" hidden="1">{"DETALLE_1996",#N/A,FALSE,"flujo";"DETALLE_1997",#N/A,FALSE,"flujo";"GASTOS_INCURRIDOS_1996",#N/A,FALSE,"flujo";"GASTOS_PROGRAMADOS_PARA_1997",#N/A,FALSE,"flujo";#N/A,#N/A,FALSE,"comparat";#N/A,#N/A,FALSE,"costos";#N/A,#N/A,FALSE,"proyctrol"}</definedName>
    <definedName name="____FC_1" hidden="1">{"DETALLE_1996",#N/A,FALSE,"flujo";"DETALLE_1997",#N/A,FALSE,"flujo";"GASTOS_INCURRIDOS_1996",#N/A,FALSE,"flujo";"GASTOS_PROGRAMADOS_PARA_1997",#N/A,FALSE,"flujo";#N/A,#N/A,FALSE,"comparat";#N/A,#N/A,FALSE,"costos";#N/A,#N/A,FALSE,"proyctrol"}</definedName>
    <definedName name="____FHE7" hidden="1">{#N/A,#N/A,FALSE,"masez (10)";#N/A,#N/A,FALSE,"masez (7)";#N/A,#N/A,FALSE,"masez (6)";#N/A,#N/A,FALSE,"masez (5)";#N/A,#N/A,FALSE,"masez (4)";#N/A,#N/A,FALSE,"masez (3)";#N/A,#N/A,FALSE,"masez (2)";#N/A,#N/A,FALSE,"GME";#N/A,#N/A,FALSE,"masez"}</definedName>
    <definedName name="____FHE7_1" hidden="1">{#N/A,#N/A,FALSE,"masez (10)";#N/A,#N/A,FALSE,"masez (7)";#N/A,#N/A,FALSE,"masez (6)";#N/A,#N/A,FALSE,"masez (5)";#N/A,#N/A,FALSE,"masez (4)";#N/A,#N/A,FALSE,"masez (3)";#N/A,#N/A,FALSE,"masez (2)";#N/A,#N/A,FALSE,"GME";#N/A,#N/A,FALSE,"masez"}</definedName>
    <definedName name="____jy5" hidden="1">{#N/A,#N/A,FALSE,"masez (10)";#N/A,#N/A,FALSE,"masez (7)";#N/A,#N/A,FALSE,"masez (6)";#N/A,#N/A,FALSE,"masez (5)";#N/A,#N/A,FALSE,"masez (4)";#N/A,#N/A,FALSE,"masez (3)";#N/A,#N/A,FALSE,"masez (2)";#N/A,#N/A,FALSE,"GME";#N/A,#N/A,FALSE,"masez"}</definedName>
    <definedName name="____jy5_1" hidden="1">{#N/A,#N/A,FALSE,"masez (10)";#N/A,#N/A,FALSE,"masez (7)";#N/A,#N/A,FALSE,"masez (6)";#N/A,#N/A,FALSE,"masez (5)";#N/A,#N/A,FALSE,"masez (4)";#N/A,#N/A,FALSE,"masez (3)";#N/A,#N/A,FALSE,"masez (2)";#N/A,#N/A,FALSE,"GME";#N/A,#N/A,FALSE,"masez"}</definedName>
    <definedName name="____r" hidden="1">{#N/A,#N/A,FALSE,"masez (10)";#N/A,#N/A,FALSE,"masez (7)";#N/A,#N/A,FALSE,"masez (6)";#N/A,#N/A,FALSE,"masez (5)";#N/A,#N/A,FALSE,"masez (4)";#N/A,#N/A,FALSE,"masez (3)";#N/A,#N/A,FALSE,"masez (2)";#N/A,#N/A,FALSE,"GME";#N/A,#N/A,FALSE,"masez"}</definedName>
    <definedName name="____r_1" hidden="1">{#N/A,#N/A,FALSE,"masez (10)";#N/A,#N/A,FALSE,"masez (7)";#N/A,#N/A,FALSE,"masez (6)";#N/A,#N/A,FALSE,"masez (5)";#N/A,#N/A,FALSE,"masez (4)";#N/A,#N/A,FALSE,"masez (3)";#N/A,#N/A,FALSE,"masez (2)";#N/A,#N/A,FALSE,"GME";#N/A,#N/A,FALSE,"masez"}</definedName>
    <definedName name="____REV1" hidden="1">{"Graf_Carga Trab",#N/A,FALSE,"Grafi_Carga Trab";"Graf_Venta Flujo",#N/A,FALSE,"Grafi_Carga Trab"}</definedName>
    <definedName name="____REV1_1" hidden="1">{"Graf_Carga Trab",#N/A,FALSE,"Grafi_Carga Trab";"Graf_Venta Flujo",#N/A,FALSE,"Grafi_Carga Trab"}</definedName>
    <definedName name="____REV11" hidden="1">{"Graf_Carga Trab",#N/A,FALSE,"Grafi_Carga Trab";"Graf_Venta Flujo",#N/A,FALSE,"Grafi_Carga Trab"}</definedName>
    <definedName name="____REV11_1" hidden="1">{"Graf_Carga Trab",#N/A,FALSE,"Grafi_Carga Trab";"Graf_Venta Flujo",#N/A,FALSE,"Grafi_Carga Trab"}</definedName>
    <definedName name="____TB1">#REF!</definedName>
    <definedName name="____TB2">#REF!</definedName>
    <definedName name="____TB3">#REF!</definedName>
    <definedName name="____TB4">#REF!</definedName>
    <definedName name="____tyl2" hidden="1">{#N/A,#N/A,FALSE,"masez (10)";#N/A,#N/A,FALSE,"masez (7)";#N/A,#N/A,FALSE,"masez (6)";#N/A,#N/A,FALSE,"masez (5)";#N/A,#N/A,FALSE,"masez (4)";#N/A,#N/A,FALSE,"masez (3)";#N/A,#N/A,FALSE,"masez (2)";#N/A,#N/A,FALSE,"GME";#N/A,#N/A,FALSE,"masez"}</definedName>
    <definedName name="____tyl2_1" hidden="1">{#N/A,#N/A,FALSE,"masez (10)";#N/A,#N/A,FALSE,"masez (7)";#N/A,#N/A,FALSE,"masez (6)";#N/A,#N/A,FALSE,"masez (5)";#N/A,#N/A,FALSE,"masez (4)";#N/A,#N/A,FALSE,"masez (3)";#N/A,#N/A,FALSE,"masez (2)";#N/A,#N/A,FALSE,"GME";#N/A,#N/A,FALSE,"masez"}</definedName>
    <definedName name="____Var1">#REF!</definedName>
    <definedName name="____wrn1" hidden="1">{#N/A,#N/A,TRUE,"Est. de Fact.";#N/A,#N/A,TRUE,"Capitulo 19";#N/A,#N/A,TRUE,"Proyecto P855"}</definedName>
    <definedName name="____zx2" hidden="1">{#N/A,#N/A,FALSE,"masez (10)";#N/A,#N/A,FALSE,"masez (7)";#N/A,#N/A,FALSE,"masez (6)";#N/A,#N/A,FALSE,"masez (5)";#N/A,#N/A,FALSE,"masez (4)";#N/A,#N/A,FALSE,"masez (3)";#N/A,#N/A,FALSE,"masez (2)";#N/A,#N/A,FALSE,"GME";#N/A,#N/A,FALSE,"masez"}</definedName>
    <definedName name="____zx2_1" hidden="1">{#N/A,#N/A,FALSE,"masez (10)";#N/A,#N/A,FALSE,"masez (7)";#N/A,#N/A,FALSE,"masez (6)";#N/A,#N/A,FALSE,"masez (5)";#N/A,#N/A,FALSE,"masez (4)";#N/A,#N/A,FALSE,"masez (3)";#N/A,#N/A,FALSE,"masez (2)";#N/A,#N/A,FALSE,"GME";#N/A,#N/A,FALSE,"masez"}</definedName>
    <definedName name="___as1" hidden="1">{#N/A,#N/A,FALSE,"SumD";#N/A,#N/A,FALSE,"ElecD";#N/A,#N/A,FALSE,"MechD";#N/A,#N/A,FALSE,"GeotD";#N/A,#N/A,FALSE,"PrcsD";#N/A,#N/A,FALSE,"TunnD";#N/A,#N/A,FALSE,"CivlD";#N/A,#N/A,FALSE,"NtwkD";#N/A,#N/A,FALSE,"EstgD";#N/A,#N/A,FALSE,"PEngD"}</definedName>
    <definedName name="___cc1" hidden="1">{"DETALLE_1996",#N/A,FALSE,"flujo";"DETALLE_1997",#N/A,FALSE,"flujo";"GASTOS_INCURRIDOS_1996",#N/A,FALSE,"flujo";"GASTOS_PROGRAMADOS_PARA_1997",#N/A,FALSE,"flujo";#N/A,#N/A,FALSE,"comparat";#N/A,#N/A,FALSE,"costos";#N/A,#N/A,FALSE,"proyctrol"}</definedName>
    <definedName name="___cc1_1" hidden="1">{"DETALLE_1996",#N/A,FALSE,"flujo";"DETALLE_1997",#N/A,FALSE,"flujo";"GASTOS_INCURRIDOS_1996",#N/A,FALSE,"flujo";"GASTOS_PROGRAMADOS_PARA_1997",#N/A,FALSE,"flujo";#N/A,#N/A,FALSE,"comparat";#N/A,#N/A,FALSE,"costos";#N/A,#N/A,FALSE,"proyctrol"}</definedName>
    <definedName name="___EJE01">#REF!</definedName>
    <definedName name="___EJE02">#REF!</definedName>
    <definedName name="___EJE03">#REF!</definedName>
    <definedName name="___EPD15">#REF!</definedName>
    <definedName name="___F">[4]RESUMEN!$H$26</definedName>
    <definedName name="___FC" hidden="1">{"DETALLE_1996",#N/A,FALSE,"flujo";"DETALLE_1997",#N/A,FALSE,"flujo";"GASTOS_INCURRIDOS_1996",#N/A,FALSE,"flujo";"GASTOS_PROGRAMADOS_PARA_1997",#N/A,FALSE,"flujo";#N/A,#N/A,FALSE,"comparat";#N/A,#N/A,FALSE,"costos";#N/A,#N/A,FALSE,"proyctrol"}</definedName>
    <definedName name="___FC_1" hidden="1">{"DETALLE_1996",#N/A,FALSE,"flujo";"DETALLE_1997",#N/A,FALSE,"flujo";"GASTOS_INCURRIDOS_1996",#N/A,FALSE,"flujo";"GASTOS_PROGRAMADOS_PARA_1997",#N/A,FALSE,"flujo";#N/A,#N/A,FALSE,"comparat";#N/A,#N/A,FALSE,"costos";#N/A,#N/A,FALSE,"proyctrol"}</definedName>
    <definedName name="___FHE7" hidden="1">{#N/A,#N/A,FALSE,"masez (10)";#N/A,#N/A,FALSE,"masez (7)";#N/A,#N/A,FALSE,"masez (6)";#N/A,#N/A,FALSE,"masez (5)";#N/A,#N/A,FALSE,"masez (4)";#N/A,#N/A,FALSE,"masez (3)";#N/A,#N/A,FALSE,"masez (2)";#N/A,#N/A,FALSE,"GME";#N/A,#N/A,FALSE,"masez"}</definedName>
    <definedName name="___FHE7_1" hidden="1">{#N/A,#N/A,FALSE,"masez (10)";#N/A,#N/A,FALSE,"masez (7)";#N/A,#N/A,FALSE,"masez (6)";#N/A,#N/A,FALSE,"masez (5)";#N/A,#N/A,FALSE,"masez (4)";#N/A,#N/A,FALSE,"masez (3)";#N/A,#N/A,FALSE,"masez (2)";#N/A,#N/A,FALSE,"GME";#N/A,#N/A,FALSE,"masez"}</definedName>
    <definedName name="___jy5" hidden="1">{#N/A,#N/A,FALSE,"masez (10)";#N/A,#N/A,FALSE,"masez (7)";#N/A,#N/A,FALSE,"masez (6)";#N/A,#N/A,FALSE,"masez (5)";#N/A,#N/A,FALSE,"masez (4)";#N/A,#N/A,FALSE,"masez (3)";#N/A,#N/A,FALSE,"masez (2)";#N/A,#N/A,FALSE,"GME";#N/A,#N/A,FALSE,"masez"}</definedName>
    <definedName name="___jy5_1" hidden="1">{#N/A,#N/A,FALSE,"masez (10)";#N/A,#N/A,FALSE,"masez (7)";#N/A,#N/A,FALSE,"masez (6)";#N/A,#N/A,FALSE,"masez (5)";#N/A,#N/A,FALSE,"masez (4)";#N/A,#N/A,FALSE,"masez (3)";#N/A,#N/A,FALSE,"masez (2)";#N/A,#N/A,FALSE,"GME";#N/A,#N/A,FALSE,"masez"}</definedName>
    <definedName name="___REV1" hidden="1">{"Graf_Carga Trab",#N/A,FALSE,"Grafi_Carga Trab";"Graf_Venta Flujo",#N/A,FALSE,"Grafi_Carga Trab"}</definedName>
    <definedName name="___REV1_1" hidden="1">{"Graf_Carga Trab",#N/A,FALSE,"Grafi_Carga Trab";"Graf_Venta Flujo",#N/A,FALSE,"Grafi_Carga Trab"}</definedName>
    <definedName name="___REV11" hidden="1">{"Graf_Carga Trab",#N/A,FALSE,"Grafi_Carga Trab";"Graf_Venta Flujo",#N/A,FALSE,"Grafi_Carga Trab"}</definedName>
    <definedName name="___REV11_1" hidden="1">{"Graf_Carga Trab",#N/A,FALSE,"Grafi_Carga Trab";"Graf_Venta Flujo",#N/A,FALSE,"Grafi_Carga Trab"}</definedName>
    <definedName name="___TB1">#REF!</definedName>
    <definedName name="___TB2">#REF!</definedName>
    <definedName name="___TB3">#REF!</definedName>
    <definedName name="___TB4">#REF!</definedName>
    <definedName name="___tyl2" hidden="1">{#N/A,#N/A,FALSE,"masez (10)";#N/A,#N/A,FALSE,"masez (7)";#N/A,#N/A,FALSE,"masez (6)";#N/A,#N/A,FALSE,"masez (5)";#N/A,#N/A,FALSE,"masez (4)";#N/A,#N/A,FALSE,"masez (3)";#N/A,#N/A,FALSE,"masez (2)";#N/A,#N/A,FALSE,"GME";#N/A,#N/A,FALSE,"masez"}</definedName>
    <definedName name="___tyl2_1" hidden="1">{#N/A,#N/A,FALSE,"masez (10)";#N/A,#N/A,FALSE,"masez (7)";#N/A,#N/A,FALSE,"masez (6)";#N/A,#N/A,FALSE,"masez (5)";#N/A,#N/A,FALSE,"masez (4)";#N/A,#N/A,FALSE,"masez (3)";#N/A,#N/A,FALSE,"masez (2)";#N/A,#N/A,FALSE,"GME";#N/A,#N/A,FALSE,"masez"}</definedName>
    <definedName name="___Var1">#REF!</definedName>
    <definedName name="___wrn1" hidden="1">{#N/A,#N/A,TRUE,"Est. de Fact.";#N/A,#N/A,TRUE,"Capitulo 19";#N/A,#N/A,TRUE,"Proyecto P855"}</definedName>
    <definedName name="___zx2" hidden="1">{#N/A,#N/A,FALSE,"masez (10)";#N/A,#N/A,FALSE,"masez (7)";#N/A,#N/A,FALSE,"masez (6)";#N/A,#N/A,FALSE,"masez (5)";#N/A,#N/A,FALSE,"masez (4)";#N/A,#N/A,FALSE,"masez (3)";#N/A,#N/A,FALSE,"masez (2)";#N/A,#N/A,FALSE,"GME";#N/A,#N/A,FALSE,"masez"}</definedName>
    <definedName name="___zx2_1" hidden="1">{#N/A,#N/A,FALSE,"masez (10)";#N/A,#N/A,FALSE,"masez (7)";#N/A,#N/A,FALSE,"masez (6)";#N/A,#N/A,FALSE,"masez (5)";#N/A,#N/A,FALSE,"masez (4)";#N/A,#N/A,FALSE,"masez (3)";#N/A,#N/A,FALSE,"masez (2)";#N/A,#N/A,FALSE,"GME";#N/A,#N/A,FALSE,"masez"}</definedName>
    <definedName name="__1__123Graph_A__200__BPF" hidden="1">#REF!</definedName>
    <definedName name="__10__123Graph_C__200__D50" hidden="1">#REF!</definedName>
    <definedName name="__11__123Graph_CGRANULOMETRIA_1" hidden="1">#REF!</definedName>
    <definedName name="__12__123Graph_D__200__BPF" hidden="1">#REF!</definedName>
    <definedName name="__123" hidden="1">#REF!</definedName>
    <definedName name="__123Graph_A" localSheetId="6" hidden="1">[5]Limit_ACC_A!$F$17:$I$17</definedName>
    <definedName name="__123Graph_A" localSheetId="7" hidden="1">[5]Limit_ACC_A!$F$17:$I$17</definedName>
    <definedName name="__123Graph_A" localSheetId="8" hidden="1">[5]Limit_ACC_A!$F$17:$I$17</definedName>
    <definedName name="__123Graph_A" localSheetId="9" hidden="1">[6]Limit_ACC_A!$F$17:$I$17</definedName>
    <definedName name="__123Graph_A" localSheetId="0" hidden="1">[7]Limit_ACC_A!$F$17:$I$17</definedName>
    <definedName name="__123Graph_A" hidden="1">[5]Limit_ACC_A!$F$17:$I$17</definedName>
    <definedName name="__123Graph_AGraph10" localSheetId="2" hidden="1">'[8]LIMA-CANTA'!#REF!</definedName>
    <definedName name="__123Graph_AGraph10" localSheetId="3" hidden="1">'[8]LIMA-CANTA'!#REF!</definedName>
    <definedName name="__123Graph_AGraph10" hidden="1">'[8]LIMA-CANTA'!#REF!</definedName>
    <definedName name="__123Graph_AGraph11" localSheetId="2" hidden="1">'[8]LIMA-CANTA'!#REF!</definedName>
    <definedName name="__123Graph_AGraph11" localSheetId="3" hidden="1">'[8]LIMA-CANTA'!#REF!</definedName>
    <definedName name="__123Graph_AGraph11" hidden="1">'[8]LIMA-CANTA'!#REF!</definedName>
    <definedName name="__123Graph_AGraph12" localSheetId="2" hidden="1">'[8]LIMA-CANTA'!#REF!</definedName>
    <definedName name="__123Graph_AGraph12" localSheetId="3" hidden="1">'[8]LIMA-CANTA'!#REF!</definedName>
    <definedName name="__123Graph_AGraph12" hidden="1">'[8]LIMA-CANTA'!#REF!</definedName>
    <definedName name="__123Graph_AGraph13" localSheetId="2" hidden="1">'[8]LIMA-CANTA'!#REF!</definedName>
    <definedName name="__123Graph_AGraph13" localSheetId="3" hidden="1">'[8]LIMA-CANTA'!#REF!</definedName>
    <definedName name="__123Graph_AGraph13" hidden="1">'[8]LIMA-CANTA'!#REF!</definedName>
    <definedName name="__123Graph_AGraph14" hidden="1">'[8]LIMA-CANTA'!#REF!</definedName>
    <definedName name="__123Graph_AGraph15" hidden="1">'[8]LIMA-CANTA'!#REF!</definedName>
    <definedName name="__123Graph_AGraph16" hidden="1">'[8]LIMA-CANTA'!#REF!</definedName>
    <definedName name="__123Graph_AGraph17" hidden="1">'[8]LIMA-CANTA'!#REF!</definedName>
    <definedName name="__123Graph_AGraph18" hidden="1">'[8]LIMA-CANTA'!#REF!</definedName>
    <definedName name="__123Graph_AGraph2" hidden="1">'[8]LIMA-CANTA'!#REF!</definedName>
    <definedName name="__123Graph_AGraph3" hidden="1">'[8]LIMA-CANTA'!#REF!</definedName>
    <definedName name="__123Graph_AGraph4" hidden="1">'[8]LIMA-CANTA'!#REF!</definedName>
    <definedName name="__123Graph_AGraph5" hidden="1">'[8]LIMA-CANTA'!#REF!</definedName>
    <definedName name="__123Graph_AGraph6" hidden="1">'[8]LIMA-CANTA'!#REF!</definedName>
    <definedName name="__123Graph_AGraph7" hidden="1">'[8]LIMA-CANTA'!#REF!</definedName>
    <definedName name="__123Graph_AGraph8" hidden="1">'[8]LIMA-CANTA'!#REF!</definedName>
    <definedName name="__123Graph_AGraph9" hidden="1">'[8]LIMA-CANTA'!#REF!</definedName>
    <definedName name="__123Graph_ANORMAL" hidden="1">#REF!</definedName>
    <definedName name="__123Graph_APERFORM" hidden="1">'[9]Fig 4-14'!$E$43:$X$43</definedName>
    <definedName name="__123Graph_APPCONC" hidden="1">'[9]Fig 4-14'!$E$43:$X$43</definedName>
    <definedName name="__123Graph_APROGRESS" hidden="1">'[9]Fig 4-14'!$E$78:$X$78</definedName>
    <definedName name="__123Graph_ATOTALPP" hidden="1">'[9]Fig 4-14'!$E$43:$X$43</definedName>
    <definedName name="__123Graph_B" localSheetId="2" hidden="1">#REF!</definedName>
    <definedName name="__123Graph_B" localSheetId="3" hidden="1">#REF!</definedName>
    <definedName name="__123Graph_B" localSheetId="6" hidden="1">#REF!</definedName>
    <definedName name="__123Graph_B" localSheetId="7" hidden="1">#REF!</definedName>
    <definedName name="__123Graph_B" localSheetId="8" hidden="1">#REF!</definedName>
    <definedName name="__123Graph_B" hidden="1">#REF!</definedName>
    <definedName name="__123Graph_BNONMAN" hidden="1">#REF!</definedName>
    <definedName name="__123Graph_BPERFORM" hidden="1">'[9]Fig 4-14'!$E$44:$X$44</definedName>
    <definedName name="__123Graph_BPPCONC" hidden="1">'[9]Fig 4-14'!$E$44:$X$44</definedName>
    <definedName name="__123Graph_BPROGRESS" hidden="1">'[9]Fig 4-14'!$E$79:$X$79</definedName>
    <definedName name="__123Graph_BTOTALPP" hidden="1">'[9]Fig 4-14'!$E$44:$X$44</definedName>
    <definedName name="__123Graph_C" localSheetId="2" hidden="1">#REF!</definedName>
    <definedName name="__123Graph_C" localSheetId="3" hidden="1">#REF!</definedName>
    <definedName name="__123Graph_C" localSheetId="6" hidden="1">#REF!</definedName>
    <definedName name="__123Graph_C" localSheetId="7" hidden="1">#REF!</definedName>
    <definedName name="__123Graph_C" localSheetId="8" hidden="1">#REF!</definedName>
    <definedName name="__123Graph_C" hidden="1">#REF!</definedName>
    <definedName name="__123Graph_CPERFORM" hidden="1">'[9]Fig 4-14'!$E$45:$X$45</definedName>
    <definedName name="__123Graph_CPPCONC" hidden="1">'[9]Fig 4-14'!$E$45:$X$45</definedName>
    <definedName name="__123Graph_CPROGRESS" hidden="1">'[9]Fig 4-14'!$E$80:$X$80</definedName>
    <definedName name="__123Graph_CTOTALPP" hidden="1">'[9]Fig 4-14'!$E$45:$X$45</definedName>
    <definedName name="__123Graph_D" localSheetId="2" hidden="1">#REF!</definedName>
    <definedName name="__123Graph_D" localSheetId="3" hidden="1">#REF!</definedName>
    <definedName name="__123Graph_D" localSheetId="6" hidden="1">#REF!</definedName>
    <definedName name="__123Graph_D" localSheetId="7" hidden="1">#REF!</definedName>
    <definedName name="__123Graph_D" localSheetId="8" hidden="1">#REF!</definedName>
    <definedName name="__123Graph_D" hidden="1">#REF!</definedName>
    <definedName name="__123Graph_DPPCONC" hidden="1">'[9]Fig 4-14'!$E$48:$X$48</definedName>
    <definedName name="__123Graph_DTOTALPP" hidden="1">'[9]Fig 4-14'!$E$48:$X$48</definedName>
    <definedName name="__123Graph_E" localSheetId="2" hidden="1">#REF!</definedName>
    <definedName name="__123Graph_E" localSheetId="3" hidden="1">#REF!</definedName>
    <definedName name="__123Graph_E" localSheetId="6" hidden="1">#REF!</definedName>
    <definedName name="__123Graph_E" localSheetId="7" hidden="1">#REF!</definedName>
    <definedName name="__123Graph_E" localSheetId="8" hidden="1">#REF!</definedName>
    <definedName name="__123Graph_E" hidden="1">#REF!</definedName>
    <definedName name="__123Graph_EPPCONC" hidden="1">'[9]Fig 4-14'!$E$49:$X$49</definedName>
    <definedName name="__123Graph_ETOTALPP" hidden="1">'[9]Fig 4-14'!$E$49:$X$49</definedName>
    <definedName name="__123Graph_F" localSheetId="2" hidden="1">#REF!</definedName>
    <definedName name="__123Graph_F" localSheetId="3" hidden="1">#REF!</definedName>
    <definedName name="__123Graph_F" localSheetId="6" hidden="1">#REF!</definedName>
    <definedName name="__123Graph_F" localSheetId="7" hidden="1">#REF!</definedName>
    <definedName name="__123Graph_F" localSheetId="8" hidden="1">#REF!</definedName>
    <definedName name="__123Graph_F" hidden="1">#REF!</definedName>
    <definedName name="__123Graph_FPPCONC" hidden="1">'[9]Fig 4-14'!$E$50:$X$50</definedName>
    <definedName name="__123Graph_FTOTALPP" hidden="1">'[9]Fig 4-14'!$E$50:$X$50</definedName>
    <definedName name="__123Graph_X" localSheetId="6" hidden="1">[5]Limit_ACC_A!$F$11:$I$11</definedName>
    <definedName name="__123Graph_X" localSheetId="7" hidden="1">[5]Limit_ACC_A!$F$11:$I$11</definedName>
    <definedName name="__123Graph_X" localSheetId="8" hidden="1">[5]Limit_ACC_A!$F$11:$I$11</definedName>
    <definedName name="__123Graph_X" localSheetId="9" hidden="1">[6]Limit_ACC_A!$F$11:$I$11</definedName>
    <definedName name="__123Graph_X" localSheetId="0" hidden="1">[7]Limit_ACC_A!$F$11:$I$11</definedName>
    <definedName name="__123Graph_X" hidden="1">[5]Limit_ACC_A!$F$11:$I$11</definedName>
    <definedName name="__123Graph_XChart4" hidden="1">'[9]Fig 5-17'!$E$30:$Y$30</definedName>
    <definedName name="__123Graph_XGRA1" hidden="1">'[10]F-05'!#REF!</definedName>
    <definedName name="__123Graph_XGRA2" hidden="1">'[10]F-05'!#REF!</definedName>
    <definedName name="__123Graph_XGraph10" localSheetId="2" hidden="1">'[8]LIMA-CANTA'!#REF!</definedName>
    <definedName name="__123Graph_XGraph10" localSheetId="3" hidden="1">'[8]LIMA-CANTA'!#REF!</definedName>
    <definedName name="__123Graph_XGraph10" hidden="1">'[8]LIMA-CANTA'!#REF!</definedName>
    <definedName name="__123Graph_XGraph11" localSheetId="2" hidden="1">'[8]LIMA-CANTA'!#REF!</definedName>
    <definedName name="__123Graph_XGraph11" localSheetId="3" hidden="1">'[8]LIMA-CANTA'!#REF!</definedName>
    <definedName name="__123Graph_XGraph11" hidden="1">'[8]LIMA-CANTA'!#REF!</definedName>
    <definedName name="__123Graph_XGraph12" localSheetId="2" hidden="1">'[8]LIMA-CANTA'!#REF!</definedName>
    <definedName name="__123Graph_XGraph12" localSheetId="3" hidden="1">'[8]LIMA-CANTA'!#REF!</definedName>
    <definedName name="__123Graph_XGraph12" hidden="1">'[8]LIMA-CANTA'!#REF!</definedName>
    <definedName name="__123Graph_XGraph13" localSheetId="2" hidden="1">'[8]LIMA-CANTA'!#REF!</definedName>
    <definedName name="__123Graph_XGraph13" localSheetId="3" hidden="1">'[8]LIMA-CANTA'!#REF!</definedName>
    <definedName name="__123Graph_XGraph13" hidden="1">'[8]LIMA-CANTA'!#REF!</definedName>
    <definedName name="__123Graph_XGraph14" hidden="1">'[8]LIMA-CANTA'!#REF!</definedName>
    <definedName name="__123Graph_XGraph15" hidden="1">'[8]LIMA-CANTA'!#REF!</definedName>
    <definedName name="__123Graph_XGraph16" hidden="1">'[8]LIMA-CANTA'!#REF!</definedName>
    <definedName name="__123Graph_XGraph17" hidden="1">'[8]LIMA-CANTA'!#REF!</definedName>
    <definedName name="__123Graph_XGraph18" hidden="1">'[8]LIMA-CANTA'!#REF!</definedName>
    <definedName name="__123Graph_XGraph3" hidden="1">'[8]LIMA-CANTA'!#REF!</definedName>
    <definedName name="__123Graph_XGraph4" hidden="1">'[8]LIMA-CANTA'!#REF!</definedName>
    <definedName name="__123Graph_XGraph5" hidden="1">'[8]LIMA-CANTA'!#REF!</definedName>
    <definedName name="__123Graph_XGraph6" hidden="1">'[8]LIMA-CANTA'!#REF!</definedName>
    <definedName name="__123Graph_XGraph7" hidden="1">'[8]LIMA-CANTA'!#REF!</definedName>
    <definedName name="__123Graph_XGraph8" hidden="1">'[8]LIMA-CANTA'!#REF!</definedName>
    <definedName name="__123Graph_XGraph9" hidden="1">'[8]LIMA-CANTA'!#REF!</definedName>
    <definedName name="__123Graph_XNORMAL" hidden="1">#REF!</definedName>
    <definedName name="__123Graph_XPERFORM" hidden="1">'[9]Fig 4-14'!$E$42:$X$42</definedName>
    <definedName name="__123Graph_XPPCONC" hidden="1">'[9]Fig 4-14'!$E$55:$X$55</definedName>
    <definedName name="__123Graph_XPROGRESS" hidden="1">'[9]Fig 4-14'!$E$70:$X$70</definedName>
    <definedName name="__123Graph_XTOTALPP" hidden="1">'[9]Fig 4-14'!$E$55:$X$55</definedName>
    <definedName name="__13__123Graph_D__200__D50" hidden="1">#REF!</definedName>
    <definedName name="__14__123Graph_E__200__BPF" hidden="1">#REF!</definedName>
    <definedName name="__15__123Graph_E__200__D50" hidden="1">#REF!</definedName>
    <definedName name="__16__123Graph_F__200__BPF" hidden="1">#REF!</definedName>
    <definedName name="__17__123Graph_F__200__D50" hidden="1">#REF!</definedName>
    <definedName name="__18__123Graph_X__200__BPF" hidden="1">#REF!</definedName>
    <definedName name="__19__123Graph_X__200__D50" hidden="1">#REF!</definedName>
    <definedName name="__2__123Graph_A__200__D50" hidden="1">#REF!</definedName>
    <definedName name="__20__123Graph_XEFICIENCIA_1" hidden="1">#REF!</definedName>
    <definedName name="__21__123Graph_XGRANULOMETRIA_1" hidden="1">#REF!</definedName>
    <definedName name="__3__123Graph_AEFICIENCIA_1" hidden="1">#REF!</definedName>
    <definedName name="__4__123Graph_AGRANULOMETRIA_1" hidden="1">#REF!</definedName>
    <definedName name="__5__123Graph_B__200__BPF" hidden="1">#REF!</definedName>
    <definedName name="__6__123Graph_B__200__D50" hidden="1">#REF!</definedName>
    <definedName name="__7__123Graph_BEFICIENCIA_1" hidden="1">#REF!</definedName>
    <definedName name="__8__123Graph_BGRANULOMETRIA_1" hidden="1">#REF!</definedName>
    <definedName name="__9__123Graph_C__200__BPF" hidden="1">#REF!</definedName>
    <definedName name="__as1" hidden="1">{#N/A,#N/A,FALSE,"SumD";#N/A,#N/A,FALSE,"ElecD";#N/A,#N/A,FALSE,"MechD";#N/A,#N/A,FALSE,"GeotD";#N/A,#N/A,FALSE,"PrcsD";#N/A,#N/A,FALSE,"TunnD";#N/A,#N/A,FALSE,"CivlD";#N/A,#N/A,FALSE,"NtwkD";#N/A,#N/A,FALSE,"EstgD";#N/A,#N/A,FALSE,"PEngD"}</definedName>
    <definedName name="__asp2" localSheetId="3">#REF!</definedName>
    <definedName name="__asp2">#REF!</definedName>
    <definedName name="__cc1" hidden="1">{"DETALLE_1996",#N/A,FALSE,"flujo";"DETALLE_1997",#N/A,FALSE,"flujo";"GASTOS_INCURRIDOS_1996",#N/A,FALSE,"flujo";"GASTOS_PROGRAMADOS_PARA_1997",#N/A,FALSE,"flujo";#N/A,#N/A,FALSE,"comparat";#N/A,#N/A,FALSE,"costos";#N/A,#N/A,FALSE,"proyctrol"}</definedName>
    <definedName name="__cc1_1" hidden="1">{"DETALLE_1996",#N/A,FALSE,"flujo";"DETALLE_1997",#N/A,FALSE,"flujo";"GASTOS_INCURRIDOS_1996",#N/A,FALSE,"flujo";"GASTOS_PROGRAMADOS_PARA_1997",#N/A,FALSE,"flujo";#N/A,#N/A,FALSE,"comparat";#N/A,#N/A,FALSE,"costos";#N/A,#N/A,FALSE,"proyctrol"}</definedName>
    <definedName name="__ECO052" hidden="1">{#N/A,#N/A,FALSE,"masez (10)";#N/A,#N/A,FALSE,"masez (7)";#N/A,#N/A,FALSE,"masez (6)";#N/A,#N/A,FALSE,"masez (5)";#N/A,#N/A,FALSE,"masez (4)";#N/A,#N/A,FALSE,"masez (3)";#N/A,#N/A,FALSE,"masez (2)";#N/A,#N/A,FALSE,"GME";#N/A,#N/A,FALSE,"masez"}</definedName>
    <definedName name="__ECO052_1" hidden="1">{#N/A,#N/A,FALSE,"masez (10)";#N/A,#N/A,FALSE,"masez (7)";#N/A,#N/A,FALSE,"masez (6)";#N/A,#N/A,FALSE,"masez (5)";#N/A,#N/A,FALSE,"masez (4)";#N/A,#N/A,FALSE,"masez (3)";#N/A,#N/A,FALSE,"masez (2)";#N/A,#N/A,FALSE,"GME";#N/A,#N/A,FALSE,"masez"}</definedName>
    <definedName name="__EJE01">#REF!</definedName>
    <definedName name="__EJE02">#REF!</definedName>
    <definedName name="__EJE03">#REF!</definedName>
    <definedName name="__EPD15" localSheetId="3">#REF!</definedName>
    <definedName name="__EPD15">#REF!</definedName>
    <definedName name="__EQF10">[11]Equipo!$O$74</definedName>
    <definedName name="__eqf105">[11]Equipo!#REF!</definedName>
    <definedName name="__EQF11">[11]Equipo!#REF!</definedName>
    <definedName name="__EQF13">[11]Equipo!$O$203</definedName>
    <definedName name="__EQF14">[11]Equipo!$O$405</definedName>
    <definedName name="__EQF15">[11]Equipo!#REF!</definedName>
    <definedName name="__EQF16">[11]Equipo!#REF!</definedName>
    <definedName name="__EQF17">[11]Equipo!#REF!</definedName>
    <definedName name="__EQF18">[11]Equipo!#REF!</definedName>
    <definedName name="__EQF19">[11]Equipo!#REF!</definedName>
    <definedName name="__EQF20">[11]Equipo!#REF!</definedName>
    <definedName name="__EQF21">[11]Equipo!#REF!</definedName>
    <definedName name="__EQF22">[11]Equipo!#REF!</definedName>
    <definedName name="__EQF23">[11]Equipo!#REF!</definedName>
    <definedName name="__EQF24">[11]Equipo!#REF!</definedName>
    <definedName name="__EQF25">[11]Equipo!#REF!</definedName>
    <definedName name="__EQF60">[11]Equipo!#REF!</definedName>
    <definedName name="__EQF70">[11]Equipo!#REF!</definedName>
    <definedName name="__EQF80">[11]Equipo!$O$622</definedName>
    <definedName name="__EQF89">[11]Equipo!#REF!</definedName>
    <definedName name="__EQF90">[11]Equipo!#REF!</definedName>
    <definedName name="__F">[4]RESUMEN!$H$26</definedName>
    <definedName name="__FC" hidden="1">{"DETALLE_1996",#N/A,FALSE,"flujo";"DETALLE_1997",#N/A,FALSE,"flujo";"GASTOS_INCURRIDOS_1996",#N/A,FALSE,"flujo";"GASTOS_PROGRAMADOS_PARA_1997",#N/A,FALSE,"flujo";#N/A,#N/A,FALSE,"comparat";#N/A,#N/A,FALSE,"costos";#N/A,#N/A,FALSE,"proyctrol"}</definedName>
    <definedName name="__FC_1" hidden="1">{"DETALLE_1996",#N/A,FALSE,"flujo";"DETALLE_1997",#N/A,FALSE,"flujo";"GASTOS_INCURRIDOS_1996",#N/A,FALSE,"flujo";"GASTOS_PROGRAMADOS_PARA_1997",#N/A,FALSE,"flujo";#N/A,#N/A,FALSE,"comparat";#N/A,#N/A,FALSE,"costos";#N/A,#N/A,FALSE,"proyctrol"}</definedName>
    <definedName name="__FHE7" hidden="1">{#N/A,#N/A,FALSE,"masez (10)";#N/A,#N/A,FALSE,"masez (7)";#N/A,#N/A,FALSE,"masez (6)";#N/A,#N/A,FALSE,"masez (5)";#N/A,#N/A,FALSE,"masez (4)";#N/A,#N/A,FALSE,"masez (3)";#N/A,#N/A,FALSE,"masez (2)";#N/A,#N/A,FALSE,"GME";#N/A,#N/A,FALSE,"masez"}</definedName>
    <definedName name="__FHE7_1" hidden="1">{#N/A,#N/A,FALSE,"masez (10)";#N/A,#N/A,FALSE,"masez (7)";#N/A,#N/A,FALSE,"masez (6)";#N/A,#N/A,FALSE,"masez (5)";#N/A,#N/A,FALSE,"masez (4)";#N/A,#N/A,FALSE,"masez (3)";#N/A,#N/A,FALSE,"masez (2)";#N/A,#N/A,FALSE,"GME";#N/A,#N/A,FALSE,"masez"}</definedName>
    <definedName name="__IntlFixup" hidden="1">TRUE</definedName>
    <definedName name="__jy5" hidden="1">{#N/A,#N/A,FALSE,"masez (10)";#N/A,#N/A,FALSE,"masez (7)";#N/A,#N/A,FALSE,"masez (6)";#N/A,#N/A,FALSE,"masez (5)";#N/A,#N/A,FALSE,"masez (4)";#N/A,#N/A,FALSE,"masez (3)";#N/A,#N/A,FALSE,"masez (2)";#N/A,#N/A,FALSE,"GME";#N/A,#N/A,FALSE,"masez"}</definedName>
    <definedName name="__jy5_1" hidden="1">{#N/A,#N/A,FALSE,"masez (10)";#N/A,#N/A,FALSE,"masez (7)";#N/A,#N/A,FALSE,"masez (6)";#N/A,#N/A,FALSE,"masez (5)";#N/A,#N/A,FALSE,"masez (4)";#N/A,#N/A,FALSE,"masez (3)";#N/A,#N/A,FALSE,"masez (2)";#N/A,#N/A,FALSE,"GME";#N/A,#N/A,FALSE,"masez"}</definedName>
    <definedName name="__PAG1" localSheetId="3">#REF!</definedName>
    <definedName name="__PAG1">#REF!</definedName>
    <definedName name="__REV1" hidden="1">{"Graf_Carga Trab",#N/A,FALSE,"Grafi_Carga Trab";"Graf_Venta Flujo",#N/A,FALSE,"Grafi_Carga Trab"}</definedName>
    <definedName name="__REV1_1" hidden="1">{"Graf_Carga Trab",#N/A,FALSE,"Grafi_Carga Trab";"Graf_Venta Flujo",#N/A,FALSE,"Grafi_Carga Trab"}</definedName>
    <definedName name="__REV11" hidden="1">{"Graf_Carga Trab",#N/A,FALSE,"Grafi_Carga Trab";"Graf_Venta Flujo",#N/A,FALSE,"Grafi_Carga Trab"}</definedName>
    <definedName name="__REV11_1" hidden="1">{"Graf_Carga Trab",#N/A,FALSE,"Grafi_Carga Trab";"Graf_Venta Flujo",#N/A,FALSE,"Grafi_Carga Trab"}</definedName>
    <definedName name="__ro1" localSheetId="3">#REF!</definedName>
    <definedName name="__ro1">#REF!</definedName>
    <definedName name="__TB1" localSheetId="2">#REF!</definedName>
    <definedName name="__TB1" localSheetId="3">#REF!</definedName>
    <definedName name="__TB1">#REF!</definedName>
    <definedName name="__TB10">#REF!</definedName>
    <definedName name="__TB2" localSheetId="2">#REF!</definedName>
    <definedName name="__TB2" localSheetId="3">#REF!</definedName>
    <definedName name="__TB2">#REF!</definedName>
    <definedName name="__TB3" localSheetId="2">#REF!</definedName>
    <definedName name="__TB3" localSheetId="3">#REF!</definedName>
    <definedName name="__TB3">#REF!</definedName>
    <definedName name="__TB4" localSheetId="2">#REF!</definedName>
    <definedName name="__TB4" localSheetId="3">#REF!</definedName>
    <definedName name="__TB4">#REF!</definedName>
    <definedName name="__tb5">#REF!</definedName>
    <definedName name="__tyl2" hidden="1">{#N/A,#N/A,FALSE,"masez (10)";#N/A,#N/A,FALSE,"masez (7)";#N/A,#N/A,FALSE,"masez (6)";#N/A,#N/A,FALSE,"masez (5)";#N/A,#N/A,FALSE,"masez (4)";#N/A,#N/A,FALSE,"masez (3)";#N/A,#N/A,FALSE,"masez (2)";#N/A,#N/A,FALSE,"GME";#N/A,#N/A,FALSE,"masez"}</definedName>
    <definedName name="__tyl2_1" hidden="1">{#N/A,#N/A,FALSE,"masez (10)";#N/A,#N/A,FALSE,"masez (7)";#N/A,#N/A,FALSE,"masez (6)";#N/A,#N/A,FALSE,"masez (5)";#N/A,#N/A,FALSE,"masez (4)";#N/A,#N/A,FALSE,"masez (3)";#N/A,#N/A,FALSE,"masez (2)";#N/A,#N/A,FALSE,"GME";#N/A,#N/A,FALSE,"masez"}</definedName>
    <definedName name="__Var1" localSheetId="2">#REF!</definedName>
    <definedName name="__Var1" localSheetId="3">#REF!</definedName>
    <definedName name="__Var1">#REF!</definedName>
    <definedName name="__VEF10">[11]Vehículo!$O$26</definedName>
    <definedName name="__VEF11">[11]Vehículo!$O$75</definedName>
    <definedName name="__VEF13">[11]Vehículo!$O$85</definedName>
    <definedName name="__VEF14">[11]Vehículo!$O$116</definedName>
    <definedName name="__VEF15">[11]Vehículo!$O$129</definedName>
    <definedName name="__VEF16">[11]Vehículo!$O$142</definedName>
    <definedName name="__VEF17">[11]Vehículo!$O$152</definedName>
    <definedName name="__VEF18">[11]Vehículo!#REF!</definedName>
    <definedName name="__VEF19">[11]Vehículo!#REF!</definedName>
    <definedName name="__VEF20">[11]Vehículo!#REF!</definedName>
    <definedName name="__VEF21">[11]Vehículo!#REF!</definedName>
    <definedName name="__VEF22">[11]Vehículo!#REF!</definedName>
    <definedName name="__VEF23">[11]Vehículo!$O$162</definedName>
    <definedName name="__VEF24">[11]Vehículo!$O$172</definedName>
    <definedName name="__VEF25">[11]Vehículo!#REF!</definedName>
    <definedName name="__VEF60">[11]Vehículo!#REF!</definedName>
    <definedName name="__VEF70">[11]Vehículo!$O$352</definedName>
    <definedName name="__VEF80">[11]Vehículo!#REF!</definedName>
    <definedName name="__VEF89">[11]Vehículo!#REF!</definedName>
    <definedName name="__VEF90">[11]Vehículo!#REF!</definedName>
    <definedName name="__wrn1" hidden="1">{#N/A,#N/A,TRUE,"Est. de Fact.";#N/A,#N/A,TRUE,"Capitulo 19";#N/A,#N/A,TRUE,"Proyecto P855"}</definedName>
    <definedName name="__zx2" hidden="1">{#N/A,#N/A,FALSE,"masez (10)";#N/A,#N/A,FALSE,"masez (7)";#N/A,#N/A,FALSE,"masez (6)";#N/A,#N/A,FALSE,"masez (5)";#N/A,#N/A,FALSE,"masez (4)";#N/A,#N/A,FALSE,"masez (3)";#N/A,#N/A,FALSE,"masez (2)";#N/A,#N/A,FALSE,"GME";#N/A,#N/A,FALSE,"masez"}</definedName>
    <definedName name="__zx2_1" hidden="1">{#N/A,#N/A,FALSE,"masez (10)";#N/A,#N/A,FALSE,"masez (7)";#N/A,#N/A,FALSE,"masez (6)";#N/A,#N/A,FALSE,"masez (5)";#N/A,#N/A,FALSE,"masez (4)";#N/A,#N/A,FALSE,"masez (3)";#N/A,#N/A,FALSE,"masez (2)";#N/A,#N/A,FALSE,"GME";#N/A,#N/A,FALSE,"masez"}</definedName>
    <definedName name="_1">#REF!</definedName>
    <definedName name="_1____123Graph_A__200__BPF" hidden="1">#REF!</definedName>
    <definedName name="_1__123Graph_A__200__BPF" hidden="1">#REF!</definedName>
    <definedName name="_10____123Graph_C__200__D50" hidden="1">#REF!</definedName>
    <definedName name="_10__123Graph_C__200__D50" hidden="1">#REF!</definedName>
    <definedName name="_104_0ELNO">'[12]#¡REF'!#REF!</definedName>
    <definedName name="_11____123Graph_CGRANULOMETRIA_1" hidden="1">#REF!</definedName>
    <definedName name="_11__123Graph_CGRANULOMETRIA_1" hidden="1">#REF!</definedName>
    <definedName name="_117_0ELSURE">'[12]#¡REF'!#REF!</definedName>
    <definedName name="_12____123Graph_D__200__BPF" hidden="1">#REF!</definedName>
    <definedName name="_12__123Graph_D__200__BPF" hidden="1">#REF!</definedName>
    <definedName name="_13____123Graph_D__200__D50" hidden="1">#REF!</definedName>
    <definedName name="_13__123Graph_D__200__D50" hidden="1">#REF!</definedName>
    <definedName name="_13_0EL">'[12]#¡REF'!#REF!</definedName>
    <definedName name="_130_0HIDRAND">'[12]#¡REF'!#REF!</definedName>
    <definedName name="_14____123Graph_E__200__BPF" hidden="1">#REF!</definedName>
    <definedName name="_14__123Graph_E__200__BPF" hidden="1">#REF!</definedName>
    <definedName name="_143_0S">'[12]#¡REF'!#REF!</definedName>
    <definedName name="_15____123Graph_E__200__D50" hidden="1">#REF!</definedName>
    <definedName name="_15__123Graph_E__200__D50" hidden="1">#REF!</definedName>
    <definedName name="_156EL">'[13]#¡REF'!#REF!</definedName>
    <definedName name="_16____123Graph_F__200__BPF" hidden="1">#REF!</definedName>
    <definedName name="_16__123Graph_F__200__BPF" hidden="1">#REF!</definedName>
    <definedName name="_169ELCEN">'[13]#¡REF'!#REF!</definedName>
    <definedName name="_17____123Graph_F__200__D50" hidden="1">#REF!</definedName>
    <definedName name="_17__123Graph_F__200__D50" hidden="1">#REF!</definedName>
    <definedName name="_18____123Graph_X__200__BPF" hidden="1">#REF!</definedName>
    <definedName name="_18__123Graph_X__200__BPF" hidden="1">#REF!</definedName>
    <definedName name="_182ELECSURE">'[13]#¡REF'!#REF!</definedName>
    <definedName name="_19____123Graph_X__200__D50" hidden="1">#REF!</definedName>
    <definedName name="_19__123Graph_X__200__D50" hidden="1">#REF!</definedName>
    <definedName name="_195ELECSURME">'[13]#¡REF'!#REF!</definedName>
    <definedName name="_2____123Graph_A__200__D50" hidden="1">#REF!</definedName>
    <definedName name="_2__123Graph_A__200__D50" hidden="1">#REF!</definedName>
    <definedName name="_2_0_S" hidden="1">'[14]#¡REF'!#REF!</definedName>
    <definedName name="_2_0Swvu.Cover._.Pa" hidden="1">#REF!</definedName>
    <definedName name="_20____123Graph_XEFICIENCIA_1" hidden="1">#REF!</definedName>
    <definedName name="_20__123Graph_XEFICIENCIA_1" hidden="1">#REF!</definedName>
    <definedName name="_208ELECT">'[13]#¡REF'!#REF!</definedName>
    <definedName name="_21____123Graph_XGRANULOMETRIA_1" hidden="1">#REF!</definedName>
    <definedName name="_21__123Graph_XGRANULOMETRIA_1" hidden="1">#REF!</definedName>
    <definedName name="_22___123Graph_A__200__BPF" hidden="1">#REF!</definedName>
    <definedName name="_221ELECTROL">'[13]#¡REF'!#REF!</definedName>
    <definedName name="_23___123Graph_A__200__D50" hidden="1">#REF!</definedName>
    <definedName name="_234ELEORIE">'[13]#¡REF'!#REF!</definedName>
    <definedName name="_24___123Graph_AEFICIENCIA_1" hidden="1">#REF!</definedName>
    <definedName name="_247ELNO">'[13]#¡REF'!#REF!</definedName>
    <definedName name="_25___123Graph_AGRANULOMETRIA_1" hidden="1">#REF!</definedName>
    <definedName name="_26___123Graph_B__200__BPF" hidden="1">#REF!</definedName>
    <definedName name="_26_0ELCEN">'[12]#¡REF'!#REF!</definedName>
    <definedName name="_26_Mar" localSheetId="3">#REF!</definedName>
    <definedName name="_26_Mar">#REF!</definedName>
    <definedName name="_260ELSURE" localSheetId="3">'[13]#¡REF'!#REF!</definedName>
    <definedName name="_260ELSURE">'[13]#¡REF'!#REF!</definedName>
    <definedName name="_27___123Graph_B__200__D50" hidden="1">#REF!</definedName>
    <definedName name="_273HIDRAND" localSheetId="3">'[13]#¡REF'!#REF!</definedName>
    <definedName name="_273HIDRAND">'[13]#¡REF'!#REF!</definedName>
    <definedName name="_28___123Graph_BEFICIENCIA_1" hidden="1">#REF!</definedName>
    <definedName name="_286S" localSheetId="3">'[13]#¡REF'!#REF!</definedName>
    <definedName name="_286S">'[13]#¡REF'!#REF!</definedName>
    <definedName name="_29___123Graph_BGRANULOMETRIA_1" hidden="1">#REF!</definedName>
    <definedName name="_3____123Graph_AEFICIENCIA_1" hidden="1">#REF!</definedName>
    <definedName name="_3__123Graph_AEFICIENCIA_1" hidden="1">#REF!</definedName>
    <definedName name="_30___123Graph_C__200__BPF" hidden="1">#REF!</definedName>
    <definedName name="_31___123Graph_C__200__D50" hidden="1">#REF!</definedName>
    <definedName name="_32___123Graph_CGRANULOMETRIA_1" hidden="1">#REF!</definedName>
    <definedName name="_33___123Graph_D__200__BPF" hidden="1">#REF!</definedName>
    <definedName name="_34___123Graph_D__200__D50" hidden="1">#REF!</definedName>
    <definedName name="_35___123Graph_E__200__BPF" hidden="1">#REF!</definedName>
    <definedName name="_36___123Graph_E__200__D50" hidden="1">#REF!</definedName>
    <definedName name="_37___123Graph_F__200__BPF" hidden="1">#REF!</definedName>
    <definedName name="_38___123Graph_F__200__D50" hidden="1">#REF!</definedName>
    <definedName name="_39___123Graph_X__200__BPF" hidden="1">#REF!</definedName>
    <definedName name="_39_0ELECSURE" localSheetId="3">'[12]#¡REF'!#REF!</definedName>
    <definedName name="_39_0ELECSURE">'[12]#¡REF'!#REF!</definedName>
    <definedName name="_4____123Graph_AGRANULOMETRIA_1" hidden="1">#REF!</definedName>
    <definedName name="_4__123Graph_AGRANULOMETRIA_1" hidden="1">#REF!</definedName>
    <definedName name="_40___123Graph_X__200__D50" hidden="1">#REF!</definedName>
    <definedName name="_41___123Graph_XEFICIENCIA_1" hidden="1">#REF!</definedName>
    <definedName name="_42___123Graph_XGRANULOMETRIA_1" hidden="1">#REF!</definedName>
    <definedName name="_43__123Graph_A__200__BPF" hidden="1">#REF!</definedName>
    <definedName name="_44__123Graph_A__200__D50" hidden="1">#REF!</definedName>
    <definedName name="_45__123Graph_AEFICIENCIA_1" hidden="1">#REF!</definedName>
    <definedName name="_46__123Graph_AGRANULOMETRIA_1" hidden="1">#REF!</definedName>
    <definedName name="_47__123Graph_B__200__BPF" hidden="1">#REF!</definedName>
    <definedName name="_48__123Graph_B__200__D50" hidden="1">#REF!</definedName>
    <definedName name="_49__123Graph_BEFICIENCIA_1" hidden="1">#REF!</definedName>
    <definedName name="_5____123Graph_B__200__BPF" hidden="1">#REF!</definedName>
    <definedName name="_5__123Graph_B__200__BPF" hidden="1">#REF!</definedName>
    <definedName name="_50__123Graph_BGRANULOMETRIA_1" hidden="1">#REF!</definedName>
    <definedName name="_51__123Graph_C__200__BPF" hidden="1">#REF!</definedName>
    <definedName name="_52__123Graph_C__200__D50" hidden="1">#REF!</definedName>
    <definedName name="_52_0ELECSURME">'[12]#¡REF'!#REF!</definedName>
    <definedName name="_53__123Graph_CGRANULOMETRIA_1" hidden="1">#REF!</definedName>
    <definedName name="_54__123Graph_D__200__BPF" hidden="1">#REF!</definedName>
    <definedName name="_55__123Graph_D__200__D50" hidden="1">#REF!</definedName>
    <definedName name="_56__123Graph_E__200__BPF" hidden="1">#REF!</definedName>
    <definedName name="_57__123Graph_E__200__D50" hidden="1">#REF!</definedName>
    <definedName name="_58__123Graph_F__200__BPF" hidden="1">#REF!</definedName>
    <definedName name="_59__123Graph_F__200__D50" hidden="1">#REF!</definedName>
    <definedName name="_6____123Graph_B__200__D50" hidden="1">#REF!</definedName>
    <definedName name="_6__123Graph_B__200__D50" hidden="1">#REF!</definedName>
    <definedName name="_60__123Graph_X__200__BPF" hidden="1">#REF!</definedName>
    <definedName name="_61__123Graph_X__200__D50" hidden="1">#REF!</definedName>
    <definedName name="_62__123Graph_XEFICIENCIA_1" hidden="1">#REF!</definedName>
    <definedName name="_63__123Graph_XGRANULOMETRIA_1" hidden="1">#REF!</definedName>
    <definedName name="_65_0ELECT">'[12]#¡REF'!#REF!</definedName>
    <definedName name="_7____123Graph_BEFICIENCIA_1" hidden="1">#REF!</definedName>
    <definedName name="_7__123Graph_BEFICIENCIA_1" hidden="1">#REF!</definedName>
    <definedName name="_78_0ELECTROL">'[12]#¡REF'!#REF!</definedName>
    <definedName name="_8____123Graph_BGRANULOMETRIA_1" hidden="1">#REF!</definedName>
    <definedName name="_8__123Graph_BGRANULOMETRIA_1" hidden="1">#REF!</definedName>
    <definedName name="_9____123Graph_C__200__BPF" hidden="1">#REF!</definedName>
    <definedName name="_9__123Graph_C__200__BPF" hidden="1">#REF!</definedName>
    <definedName name="_91_0ELEORIE">'[12]#¡REF'!#REF!</definedName>
    <definedName name="_abc2">'[15]#¡REF'!#REF!</definedName>
    <definedName name="_ACC2" hidden="1">#REF!</definedName>
    <definedName name="_adv2">'[13]#¡REF'!#REF!</definedName>
    <definedName name="_as1" hidden="1">{#N/A,#N/A,FALSE,"SumD";#N/A,#N/A,FALSE,"ElecD";#N/A,#N/A,FALSE,"MechD";#N/A,#N/A,FALSE,"GeotD";#N/A,#N/A,FALSE,"PrcsD";#N/A,#N/A,FALSE,"TunnD";#N/A,#N/A,FALSE,"CivlD";#N/A,#N/A,FALSE,"NtwkD";#N/A,#N/A,FALSE,"EstgD";#N/A,#N/A,FALSE,"PEngD"}</definedName>
    <definedName name="_asp2" localSheetId="2">#REF!</definedName>
    <definedName name="_asp2" localSheetId="3">#REF!</definedName>
    <definedName name="_asp2">#REF!</definedName>
    <definedName name="_ASP3" localSheetId="3">#REF!</definedName>
    <definedName name="_ASP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BBB3" localSheetId="2"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BBB3" localSheetId="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BBB3" localSheetId="6"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BBB3" localSheetId="7"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BBB3" localSheetId="8"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BBB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_cc1" hidden="1">{"DETALLE_1996",#N/A,FALSE,"flujo";"DETALLE_1997",#N/A,FALSE,"flujo";"GASTOS_INCURRIDOS_1996",#N/A,FALSE,"flujo";"GASTOS_PROGRAMADOS_PARA_1997",#N/A,FALSE,"flujo";#N/A,#N/A,FALSE,"comparat";#N/A,#N/A,FALSE,"costos";#N/A,#N/A,FALSE,"proyctrol"}</definedName>
    <definedName name="_cc1_1" hidden="1">{"DETALLE_1996",#N/A,FALSE,"flujo";"DETALLE_1997",#N/A,FALSE,"flujo";"GASTOS_INCURRIDOS_1996",#N/A,FALSE,"flujo";"GASTOS_PROGRAMADOS_PARA_1997",#N/A,FALSE,"flujo";#N/A,#N/A,FALSE,"comparat";#N/A,#N/A,FALSE,"costos";#N/A,#N/A,FALSE,"proyctrol"}</definedName>
    <definedName name="_Dist_Bin" hidden="1">[16]RESUMEN!#REF!</definedName>
    <definedName name="_Dist_Values" hidden="1">[16]RESUMEN!#REF!</definedName>
    <definedName name="_ECO052" hidden="1">{#N/A,#N/A,FALSE,"masez (10)";#N/A,#N/A,FALSE,"masez (7)";#N/A,#N/A,FALSE,"masez (6)";#N/A,#N/A,FALSE,"masez (5)";#N/A,#N/A,FALSE,"masez (4)";#N/A,#N/A,FALSE,"masez (3)";#N/A,#N/A,FALSE,"masez (2)";#N/A,#N/A,FALSE,"GME";#N/A,#N/A,FALSE,"masez"}</definedName>
    <definedName name="_ECO052_1" hidden="1">{#N/A,#N/A,FALSE,"masez (10)";#N/A,#N/A,FALSE,"masez (7)";#N/A,#N/A,FALSE,"masez (6)";#N/A,#N/A,FALSE,"masez (5)";#N/A,#N/A,FALSE,"masez (4)";#N/A,#N/A,FALSE,"masez (3)";#N/A,#N/A,FALSE,"masez (2)";#N/A,#N/A,FALSE,"GME";#N/A,#N/A,FALSE,"masez"}</definedName>
    <definedName name="_EJE01">#REF!</definedName>
    <definedName name="_EJE02">#REF!</definedName>
    <definedName name="_EJE03">#REF!</definedName>
    <definedName name="_EPD15" localSheetId="3">#REF!</definedName>
    <definedName name="_EPD15">#REF!</definedName>
    <definedName name="_f" localSheetId="2">0.8</definedName>
    <definedName name="_f" localSheetId="3">0.8</definedName>
    <definedName name="_F">[4]RESUMEN!$H$26</definedName>
    <definedName name="_FC" hidden="1">{"DETALLE_1996",#N/A,FALSE,"flujo";"DETALLE_1997",#N/A,FALSE,"flujo";"GASTOS_INCURRIDOS_1996",#N/A,FALSE,"flujo";"GASTOS_PROGRAMADOS_PARA_1997",#N/A,FALSE,"flujo";#N/A,#N/A,FALSE,"comparat";#N/A,#N/A,FALSE,"costos";#N/A,#N/A,FALSE,"proyctrol"}</definedName>
    <definedName name="_FC_1" hidden="1">{"DETALLE_1996",#N/A,FALSE,"flujo";"DETALLE_1997",#N/A,FALSE,"flujo";"GASTOS_INCURRIDOS_1996",#N/A,FALSE,"flujo";"GASTOS_PROGRAMADOS_PARA_1997",#N/A,FALSE,"flujo";#N/A,#N/A,FALSE,"comparat";#N/A,#N/A,FALSE,"costos";#N/A,#N/A,FALSE,"proyctrol"}</definedName>
    <definedName name="_FHE7" localSheetId="2" hidden="1">{#N/A,#N/A,FALSE,"masez (10)";#N/A,#N/A,FALSE,"masez (7)";#N/A,#N/A,FALSE,"masez (6)";#N/A,#N/A,FALSE,"masez (5)";#N/A,#N/A,FALSE,"masez (4)";#N/A,#N/A,FALSE,"masez (3)";#N/A,#N/A,FALSE,"masez (2)";#N/A,#N/A,FALSE,"GME";#N/A,#N/A,FALSE,"masez"}</definedName>
    <definedName name="_FHE7" localSheetId="3" hidden="1">{#N/A,#N/A,FALSE,"masez (10)";#N/A,#N/A,FALSE,"masez (7)";#N/A,#N/A,FALSE,"masez (6)";#N/A,#N/A,FALSE,"masez (5)";#N/A,#N/A,FALSE,"masez (4)";#N/A,#N/A,FALSE,"masez (3)";#N/A,#N/A,FALSE,"masez (2)";#N/A,#N/A,FALSE,"GME";#N/A,#N/A,FALSE,"masez"}</definedName>
    <definedName name="_FHE7" localSheetId="6" hidden="1">{#N/A,#N/A,FALSE,"masez (10)";#N/A,#N/A,FALSE,"masez (7)";#N/A,#N/A,FALSE,"masez (6)";#N/A,#N/A,FALSE,"masez (5)";#N/A,#N/A,FALSE,"masez (4)";#N/A,#N/A,FALSE,"masez (3)";#N/A,#N/A,FALSE,"masez (2)";#N/A,#N/A,FALSE,"GME";#N/A,#N/A,FALSE,"masez"}</definedName>
    <definedName name="_FHE7" localSheetId="7" hidden="1">{#N/A,#N/A,FALSE,"masez (10)";#N/A,#N/A,FALSE,"masez (7)";#N/A,#N/A,FALSE,"masez (6)";#N/A,#N/A,FALSE,"masez (5)";#N/A,#N/A,FALSE,"masez (4)";#N/A,#N/A,FALSE,"masez (3)";#N/A,#N/A,FALSE,"masez (2)";#N/A,#N/A,FALSE,"GME";#N/A,#N/A,FALSE,"masez"}</definedName>
    <definedName name="_FHE7" localSheetId="8" hidden="1">{#N/A,#N/A,FALSE,"masez (10)";#N/A,#N/A,FALSE,"masez (7)";#N/A,#N/A,FALSE,"masez (6)";#N/A,#N/A,FALSE,"masez (5)";#N/A,#N/A,FALSE,"masez (4)";#N/A,#N/A,FALSE,"masez (3)";#N/A,#N/A,FALSE,"masez (2)";#N/A,#N/A,FALSE,"GME";#N/A,#N/A,FALSE,"masez"}</definedName>
    <definedName name="_FHE7" hidden="1">{#N/A,#N/A,FALSE,"masez (10)";#N/A,#N/A,FALSE,"masez (7)";#N/A,#N/A,FALSE,"masez (6)";#N/A,#N/A,FALSE,"masez (5)";#N/A,#N/A,FALSE,"masez (4)";#N/A,#N/A,FALSE,"masez (3)";#N/A,#N/A,FALSE,"masez (2)";#N/A,#N/A,FALSE,"GME";#N/A,#N/A,FALSE,"masez"}</definedName>
    <definedName name="_FHE7_1" hidden="1">{#N/A,#N/A,FALSE,"masez (10)";#N/A,#N/A,FALSE,"masez (7)";#N/A,#N/A,FALSE,"masez (6)";#N/A,#N/A,FALSE,"masez (5)";#N/A,#N/A,FALSE,"masez (4)";#N/A,#N/A,FALSE,"masez (3)";#N/A,#N/A,FALSE,"masez (2)";#N/A,#N/A,FALSE,"GME";#N/A,#N/A,FALSE,"masez"}</definedName>
    <definedName name="_Fill" localSheetId="2" hidden="1">#REF!</definedName>
    <definedName name="_Fill" localSheetId="3" hidden="1">#REF!</definedName>
    <definedName name="_Fill" localSheetId="6" hidden="1">#REF!</definedName>
    <definedName name="_Fill" localSheetId="7" hidden="1">#REF!</definedName>
    <definedName name="_Fill" localSheetId="8" hidden="1">#REF!</definedName>
    <definedName name="_Fill" localSheetId="9" hidden="1">'[17]Tiraje Mix'!#REF!</definedName>
    <definedName name="_Fill" localSheetId="0" hidden="1">#REF!</definedName>
    <definedName name="_Fill" hidden="1">#REF!</definedName>
    <definedName name="_xlnm._FilterDatabase" localSheetId="3" hidden="1">'3. Master'!$C$8:$FO$135</definedName>
    <definedName name="_xlnm._FilterDatabase" hidden="1">[18]Sheet1!$A$9:$T$412</definedName>
    <definedName name="_gg1" localSheetId="3">'[19]#¡REF'!#REF!</definedName>
    <definedName name="_gg1">'[19]#¡REF'!#REF!</definedName>
    <definedName name="_gl1" hidden="1">{#N/A,#N/A,FALSE,"Total_OC015";#N/A,#N/A,FALSE,"ADMIN";#N/A,#N/A,FALSE,"PROCES";#N/A,#N/A,FALSE,"mecan";#N/A,#N/A,FALSE,"civil";#N/A,#N/A,FALSE,"CAÑER";#N/A,#N/A,FALSE,"ELEC";#N/A,#N/A,FALSE,"INSTR"}</definedName>
    <definedName name="_jy5" localSheetId="2" hidden="1">{#N/A,#N/A,FALSE,"masez (10)";#N/A,#N/A,FALSE,"masez (7)";#N/A,#N/A,FALSE,"masez (6)";#N/A,#N/A,FALSE,"masez (5)";#N/A,#N/A,FALSE,"masez (4)";#N/A,#N/A,FALSE,"masez (3)";#N/A,#N/A,FALSE,"masez (2)";#N/A,#N/A,FALSE,"GME";#N/A,#N/A,FALSE,"masez"}</definedName>
    <definedName name="_jy5" localSheetId="3" hidden="1">{#N/A,#N/A,FALSE,"masez (10)";#N/A,#N/A,FALSE,"masez (7)";#N/A,#N/A,FALSE,"masez (6)";#N/A,#N/A,FALSE,"masez (5)";#N/A,#N/A,FALSE,"masez (4)";#N/A,#N/A,FALSE,"masez (3)";#N/A,#N/A,FALSE,"masez (2)";#N/A,#N/A,FALSE,"GME";#N/A,#N/A,FALSE,"masez"}</definedName>
    <definedName name="_jy5" localSheetId="6" hidden="1">{#N/A,#N/A,FALSE,"masez (10)";#N/A,#N/A,FALSE,"masez (7)";#N/A,#N/A,FALSE,"masez (6)";#N/A,#N/A,FALSE,"masez (5)";#N/A,#N/A,FALSE,"masez (4)";#N/A,#N/A,FALSE,"masez (3)";#N/A,#N/A,FALSE,"masez (2)";#N/A,#N/A,FALSE,"GME";#N/A,#N/A,FALSE,"masez"}</definedName>
    <definedName name="_jy5" localSheetId="7" hidden="1">{#N/A,#N/A,FALSE,"masez (10)";#N/A,#N/A,FALSE,"masez (7)";#N/A,#N/A,FALSE,"masez (6)";#N/A,#N/A,FALSE,"masez (5)";#N/A,#N/A,FALSE,"masez (4)";#N/A,#N/A,FALSE,"masez (3)";#N/A,#N/A,FALSE,"masez (2)";#N/A,#N/A,FALSE,"GME";#N/A,#N/A,FALSE,"masez"}</definedName>
    <definedName name="_jy5" localSheetId="8" hidden="1">{#N/A,#N/A,FALSE,"masez (10)";#N/A,#N/A,FALSE,"masez (7)";#N/A,#N/A,FALSE,"masez (6)";#N/A,#N/A,FALSE,"masez (5)";#N/A,#N/A,FALSE,"masez (4)";#N/A,#N/A,FALSE,"masez (3)";#N/A,#N/A,FALSE,"masez (2)";#N/A,#N/A,FALSE,"GME";#N/A,#N/A,FALSE,"masez"}</definedName>
    <definedName name="_jy5" hidden="1">{#N/A,#N/A,FALSE,"masez (10)";#N/A,#N/A,FALSE,"masez (7)";#N/A,#N/A,FALSE,"masez (6)";#N/A,#N/A,FALSE,"masez (5)";#N/A,#N/A,FALSE,"masez (4)";#N/A,#N/A,FALSE,"masez (3)";#N/A,#N/A,FALSE,"masez (2)";#N/A,#N/A,FALSE,"GME";#N/A,#N/A,FALSE,"masez"}</definedName>
    <definedName name="_jy5_1" hidden="1">{#N/A,#N/A,FALSE,"masez (10)";#N/A,#N/A,FALSE,"masez (7)";#N/A,#N/A,FALSE,"masez (6)";#N/A,#N/A,FALSE,"masez (5)";#N/A,#N/A,FALSE,"masez (4)";#N/A,#N/A,FALSE,"masez (3)";#N/A,#N/A,FALSE,"masez (2)";#N/A,#N/A,FALSE,"GME";#N/A,#N/A,FALSE,"masez"}</definedName>
    <definedName name="_Key1" localSheetId="2" hidden="1">#REF!</definedName>
    <definedName name="_Key1" localSheetId="3" hidden="1">#REF!</definedName>
    <definedName name="_Key1" localSheetId="6" hidden="1">#REF!</definedName>
    <definedName name="_Key1" localSheetId="7" hidden="1">#REF!</definedName>
    <definedName name="_Key1" localSheetId="8" hidden="1">#REF!</definedName>
    <definedName name="_Key1" localSheetId="9" hidden="1">#REF!</definedName>
    <definedName name="_Key1" localSheetId="0" hidden="1">#REF!</definedName>
    <definedName name="_Key1" hidden="1">#REF!</definedName>
    <definedName name="_Key2" localSheetId="2" hidden="1">'[20]10241EQLIST'!#REF!</definedName>
    <definedName name="_Key2" localSheetId="3" hidden="1">'[20]10241EQLIST'!#REF!</definedName>
    <definedName name="_Key2" localSheetId="6" hidden="1">'[20]10241EQLIST'!#REF!</definedName>
    <definedName name="_Key2" localSheetId="7" hidden="1">'[20]10241EQLIST'!#REF!</definedName>
    <definedName name="_Key2" localSheetId="8" hidden="1">'[20]10241EQLIST'!#REF!</definedName>
    <definedName name="_Key2" localSheetId="9" hidden="1">#REF!</definedName>
    <definedName name="_Key2" localSheetId="0" hidden="1">#REF!</definedName>
    <definedName name="_Key2" hidden="1">'[20]10241EQLIST'!#REF!</definedName>
    <definedName name="_kk1"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2" hidden="1">{"FlujoGastos",#N/A,FALSE,"Base";"FlujoGastos",#N/A,FALSE,"Buzón Tren";"FlujoGastos",#N/A,FALSE,"Buzón Camión";"FlujoGastos",#N/A,FALSE,"LHD Camión";"FlujoGastos",#N/A,FALSE,"Cámara Camión"}</definedName>
    <definedName name="_kk3"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_kk4" hidden="1">{"desarrollo",#N/A,FALSE,"Cámara Camión";"resumen",#N/A,FALSE,"Cámara Camión";"eqprod",#N/A,FALSE,"Cámara Camión"}</definedName>
    <definedName name="_lot1" hidden="1">{#N/A,#N/A,FALSE,"Total_OC015";#N/A,#N/A,FALSE,"ADMIN";#N/A,#N/A,FALSE,"PROCES";#N/A,#N/A,FALSE,"mecan";#N/A,#N/A,FALSE,"civil";#N/A,#N/A,FALSE,"CAÑER";#N/A,#N/A,FALSE,"ELEC";#N/A,#N/A,FALSE,"INSTR"}</definedName>
    <definedName name="_MatInverse_In" hidden="1">#REF!</definedName>
    <definedName name="_MatInverse_Out" hidden="1">#REF!</definedName>
    <definedName name="_MET1">#REF!</definedName>
    <definedName name="_MET2">#REF!</definedName>
    <definedName name="_mnp2">'[13]#¡REF'!#REF!</definedName>
    <definedName name="_ñjdfsofñrk" localSheetId="3">#REF!</definedName>
    <definedName name="_ñjdfsofñrk">#REF!</definedName>
    <definedName name="_odc1" hidden="1">{#N/A,#N/A,FALSE,"Matrix";#N/A,#N/A,FALSE,"Executive";#N/A,#N/A,FALSE,"Summary"}</definedName>
    <definedName name="_Order1" hidden="1">255</definedName>
    <definedName name="_Order2" hidden="1">255</definedName>
    <definedName name="_PAG1" localSheetId="3">#REF!</definedName>
    <definedName name="_PAG1">#REF!</definedName>
    <definedName name="_Parse_In" hidden="1">#REF!</definedName>
    <definedName name="_Parse_Out" localSheetId="2" hidden="1">#REF!</definedName>
    <definedName name="_Parse_Out" localSheetId="3" hidden="1">#REF!</definedName>
    <definedName name="_Parse_Out" localSheetId="6" hidden="1">#REF!</definedName>
    <definedName name="_Parse_Out" localSheetId="7" hidden="1">#REF!</definedName>
    <definedName name="_Parse_Out" localSheetId="8" hidden="1">#REF!</definedName>
    <definedName name="_Parse_Out" hidden="1">#REF!</definedName>
    <definedName name="_PD2">1.7</definedName>
    <definedName name="_pre03" localSheetId="3">#REF!</definedName>
    <definedName name="_pre03">#REF!</definedName>
    <definedName name="_r" hidden="1">{"FlujoGastos",#N/A,FALSE,"Base";"FlujoGastos",#N/A,FALSE,"Buzón Tren";"FlujoGastos",#N/A,FALSE,"Buzón Camión";"FlujoGastos",#N/A,FALSE,"LHD Camión";"FlujoGastos",#N/A,FALSE,"Cámara Camión"}</definedName>
    <definedName name="_Regression_Int" hidden="1">1</definedName>
    <definedName name="_Regression_Out" localSheetId="2" hidden="1">#REF!</definedName>
    <definedName name="_Regression_Out" localSheetId="3" hidden="1">#REF!</definedName>
    <definedName name="_Regression_Out" localSheetId="6" hidden="1">#REF!</definedName>
    <definedName name="_Regression_Out" localSheetId="7" hidden="1">#REF!</definedName>
    <definedName name="_Regression_Out" localSheetId="8" hidden="1">#REF!</definedName>
    <definedName name="_Regression_Out" hidden="1">#REF!</definedName>
    <definedName name="_Regression_X" localSheetId="2" hidden="1">#REF!</definedName>
    <definedName name="_Regression_X" localSheetId="3" hidden="1">#REF!</definedName>
    <definedName name="_Regression_X" localSheetId="6" hidden="1">#REF!</definedName>
    <definedName name="_Regression_X" localSheetId="7" hidden="1">#REF!</definedName>
    <definedName name="_Regression_X" localSheetId="8" hidden="1">#REF!</definedName>
    <definedName name="_Regression_X" hidden="1">#REF!</definedName>
    <definedName name="_Regression_Y" localSheetId="2" hidden="1">#REF!</definedName>
    <definedName name="_Regression_Y" localSheetId="3" hidden="1">#REF!</definedName>
    <definedName name="_Regression_Y" localSheetId="6" hidden="1">#REF!</definedName>
    <definedName name="_Regression_Y" localSheetId="7" hidden="1">#REF!</definedName>
    <definedName name="_Regression_Y" localSheetId="8" hidden="1">#REF!</definedName>
    <definedName name="_Regression_Y" hidden="1">#REF!</definedName>
    <definedName name="_REV1" hidden="1">{"Graf_Carga Trab",#N/A,FALSE,"Grafi_Carga Trab";"Graf_Venta Flujo",#N/A,FALSE,"Grafi_Carga Trab"}</definedName>
    <definedName name="_REV1_1" hidden="1">{"Graf_Carga Trab",#N/A,FALSE,"Grafi_Carga Trab";"Graf_Venta Flujo",#N/A,FALSE,"Grafi_Carga Trab"}</definedName>
    <definedName name="_REV11" hidden="1">{"Graf_Carga Trab",#N/A,FALSE,"Grafi_Carga Trab";"Graf_Venta Flujo",#N/A,FALSE,"Grafi_Carga Trab"}</definedName>
    <definedName name="_REV11_1" hidden="1">{"Graf_Carga Trab",#N/A,FALSE,"Grafi_Carga Trab";"Graf_Venta Flujo",#N/A,FALSE,"Grafi_Carga Trab"}</definedName>
    <definedName name="_ro1" localSheetId="2">#REF!</definedName>
    <definedName name="_ro1" localSheetId="3">#REF!</definedName>
    <definedName name="_ro1">#REF!</definedName>
    <definedName name="_SORP" localSheetId="2" hidden="1">'[20]10241EQLIST'!#REF!</definedName>
    <definedName name="_SORP" localSheetId="3" hidden="1">'[20]10241EQLIST'!#REF!</definedName>
    <definedName name="_SORP" localSheetId="6" hidden="1">'[20]10241EQLIST'!#REF!</definedName>
    <definedName name="_SORP" localSheetId="7" hidden="1">'[20]10241EQLIST'!#REF!</definedName>
    <definedName name="_SORP" localSheetId="8" hidden="1">'[20]10241EQLIST'!#REF!</definedName>
    <definedName name="_SORP" hidden="1">'[20]10241EQLIST'!#REF!</definedName>
    <definedName name="_Sort" localSheetId="2" hidden="1">#REF!</definedName>
    <definedName name="_Sort" localSheetId="3"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0" hidden="1">#REF!</definedName>
    <definedName name="_Sort" hidden="1">#REF!</definedName>
    <definedName name="_Table1_In1" localSheetId="2" hidden="1">#REF!</definedName>
    <definedName name="_Table1_In1" localSheetId="3" hidden="1">#REF!</definedName>
    <definedName name="_Table1_In1" localSheetId="6" hidden="1">#REF!</definedName>
    <definedName name="_Table1_In1" localSheetId="7" hidden="1">#REF!</definedName>
    <definedName name="_Table1_In1" localSheetId="8" hidden="1">#REF!</definedName>
    <definedName name="_Table1_In1" hidden="1">#REF!</definedName>
    <definedName name="_Table1_Out" localSheetId="2" hidden="1">#REF!</definedName>
    <definedName name="_Table1_Out" localSheetId="3" hidden="1">#REF!</definedName>
    <definedName name="_Table1_Out" localSheetId="6" hidden="1">#REF!</definedName>
    <definedName name="_Table1_Out" localSheetId="7" hidden="1">#REF!</definedName>
    <definedName name="_Table1_Out" localSheetId="8" hidden="1">#REF!</definedName>
    <definedName name="_Table1_Out" hidden="1">#REF!</definedName>
    <definedName name="_Table2_In1" localSheetId="2" hidden="1">#REF!</definedName>
    <definedName name="_Table2_In1" localSheetId="3" hidden="1">#REF!</definedName>
    <definedName name="_Table2_In1" localSheetId="6" hidden="1">#REF!</definedName>
    <definedName name="_Table2_In1" localSheetId="7" hidden="1">#REF!</definedName>
    <definedName name="_Table2_In1" localSheetId="8" hidden="1">#REF!</definedName>
    <definedName name="_Table2_In1" hidden="1">#REF!</definedName>
    <definedName name="_Table2_In2" localSheetId="2" hidden="1">#REF!</definedName>
    <definedName name="_Table2_In2" localSheetId="3" hidden="1">#REF!</definedName>
    <definedName name="_Table2_In2" localSheetId="6" hidden="1">#REF!</definedName>
    <definedName name="_Table2_In2" localSheetId="7" hidden="1">#REF!</definedName>
    <definedName name="_Table2_In2" localSheetId="8" hidden="1">#REF!</definedName>
    <definedName name="_Table2_In2" hidden="1">#REF!</definedName>
    <definedName name="_Table2_Out" localSheetId="2" hidden="1">#REF!</definedName>
    <definedName name="_Table2_Out" localSheetId="3" hidden="1">#REF!</definedName>
    <definedName name="_Table2_Out" localSheetId="6" hidden="1">#REF!</definedName>
    <definedName name="_Table2_Out" localSheetId="7" hidden="1">#REF!</definedName>
    <definedName name="_Table2_Out" localSheetId="8" hidden="1">#REF!</definedName>
    <definedName name="_Table2_Out" hidden="1">#REF!</definedName>
    <definedName name="_TB1" localSheetId="2">#REF!</definedName>
    <definedName name="_TB1" localSheetId="3">#REF!</definedName>
    <definedName name="_TB1">#REF!</definedName>
    <definedName name="_TB10">#REF!</definedName>
    <definedName name="_TB2" localSheetId="2">#REF!</definedName>
    <definedName name="_TB2" localSheetId="3">#REF!</definedName>
    <definedName name="_TB2">#REF!</definedName>
    <definedName name="_TB3" localSheetId="2">#REF!</definedName>
    <definedName name="_TB3" localSheetId="3">#REF!</definedName>
    <definedName name="_TB3">#REF!</definedName>
    <definedName name="_TB4" localSheetId="2">#REF!</definedName>
    <definedName name="_TB4" localSheetId="3">#REF!</definedName>
    <definedName name="_TB4">#REF!</definedName>
    <definedName name="_TSP4">[21]TSP4!$A$2:$G$165</definedName>
    <definedName name="_tyl2" localSheetId="2" hidden="1">{#N/A,#N/A,FALSE,"masez (10)";#N/A,#N/A,FALSE,"masez (7)";#N/A,#N/A,FALSE,"masez (6)";#N/A,#N/A,FALSE,"masez (5)";#N/A,#N/A,FALSE,"masez (4)";#N/A,#N/A,FALSE,"masez (3)";#N/A,#N/A,FALSE,"masez (2)";#N/A,#N/A,FALSE,"GME";#N/A,#N/A,FALSE,"masez"}</definedName>
    <definedName name="_tyl2" localSheetId="3" hidden="1">{#N/A,#N/A,FALSE,"masez (10)";#N/A,#N/A,FALSE,"masez (7)";#N/A,#N/A,FALSE,"masez (6)";#N/A,#N/A,FALSE,"masez (5)";#N/A,#N/A,FALSE,"masez (4)";#N/A,#N/A,FALSE,"masez (3)";#N/A,#N/A,FALSE,"masez (2)";#N/A,#N/A,FALSE,"GME";#N/A,#N/A,FALSE,"masez"}</definedName>
    <definedName name="_tyl2" localSheetId="6" hidden="1">{#N/A,#N/A,FALSE,"masez (10)";#N/A,#N/A,FALSE,"masez (7)";#N/A,#N/A,FALSE,"masez (6)";#N/A,#N/A,FALSE,"masez (5)";#N/A,#N/A,FALSE,"masez (4)";#N/A,#N/A,FALSE,"masez (3)";#N/A,#N/A,FALSE,"masez (2)";#N/A,#N/A,FALSE,"GME";#N/A,#N/A,FALSE,"masez"}</definedName>
    <definedName name="_tyl2" localSheetId="7" hidden="1">{#N/A,#N/A,FALSE,"masez (10)";#N/A,#N/A,FALSE,"masez (7)";#N/A,#N/A,FALSE,"masez (6)";#N/A,#N/A,FALSE,"masez (5)";#N/A,#N/A,FALSE,"masez (4)";#N/A,#N/A,FALSE,"masez (3)";#N/A,#N/A,FALSE,"masez (2)";#N/A,#N/A,FALSE,"GME";#N/A,#N/A,FALSE,"masez"}</definedName>
    <definedName name="_tyl2" localSheetId="8" hidden="1">{#N/A,#N/A,FALSE,"masez (10)";#N/A,#N/A,FALSE,"masez (7)";#N/A,#N/A,FALSE,"masez (6)";#N/A,#N/A,FALSE,"masez (5)";#N/A,#N/A,FALSE,"masez (4)";#N/A,#N/A,FALSE,"masez (3)";#N/A,#N/A,FALSE,"masez (2)";#N/A,#N/A,FALSE,"GME";#N/A,#N/A,FALSE,"masez"}</definedName>
    <definedName name="_tyl2" hidden="1">{#N/A,#N/A,FALSE,"masez (10)";#N/A,#N/A,FALSE,"masez (7)";#N/A,#N/A,FALSE,"masez (6)";#N/A,#N/A,FALSE,"masez (5)";#N/A,#N/A,FALSE,"masez (4)";#N/A,#N/A,FALSE,"masez (3)";#N/A,#N/A,FALSE,"masez (2)";#N/A,#N/A,FALSE,"GME";#N/A,#N/A,FALSE,"masez"}</definedName>
    <definedName name="_tyl2_1" hidden="1">{#N/A,#N/A,FALSE,"masez (10)";#N/A,#N/A,FALSE,"masez (7)";#N/A,#N/A,FALSE,"masez (6)";#N/A,#N/A,FALSE,"masez (5)";#N/A,#N/A,FALSE,"masez (4)";#N/A,#N/A,FALSE,"masez (3)";#N/A,#N/A,FALSE,"masez (2)";#N/A,#N/A,FALSE,"GME";#N/A,#N/A,FALSE,"masez"}</definedName>
    <definedName name="_Var1" localSheetId="2">#REF!</definedName>
    <definedName name="_Var1" localSheetId="3">#REF!</definedName>
    <definedName name="_Var1">#REF!</definedName>
    <definedName name="_VIZ4">[22]VIZ4!$A$2:$J$416</definedName>
    <definedName name="_VIZ7">[22]VIZ7!$A$2:$J$476</definedName>
    <definedName name="_wrn1" hidden="1">{#N/A,#N/A,TRUE,"Est. de Fact.";#N/A,#N/A,TRUE,"Capitulo 19";#N/A,#N/A,TRUE,"Proyecto P855"}</definedName>
    <definedName name="_wrn1_1" hidden="1">{#N/A,#N/A,TRUE,"Est. de Fact.";#N/A,#N/A,TRUE,"Capitulo 19";#N/A,#N/A,TRUE,"Proyecto P855"}</definedName>
    <definedName name="_wrn2" hidden="1">{#N/A,#N/A,TRUE,"Est. de Fact.";#N/A,#N/A,TRUE,"Capitulo 19";#N/A,#N/A,TRUE,"Proyecto P855"}</definedName>
    <definedName name="_wrn3" hidden="1">{#N/A,#N/A,FALSE,"Total_OC015";#N/A,#N/A,FALSE,"ADMIN";#N/A,#N/A,FALSE,"PROCES";#N/A,#N/A,FALSE,"mecan";#N/A,#N/A,FALSE,"civil";#N/A,#N/A,FALSE,"CAÑER";#N/A,#N/A,FALSE,"ELEC";#N/A,#N/A,FALSE,"INSTR"}</definedName>
    <definedName name="_wrn5" hidden="1">{#N/A,#N/A,FALSE,"minas";#N/A,#N/A,FALSE,"Total_OC015";#N/A,#N/A,FALSE,"ADMIN";#N/A,#N/A,FALSE,"PROCES";#N/A,#N/A,FALSE,"civil";#N/A,#N/A,FALSE,"CAÑER";#N/A,#N/A,FALSE,"ELEC";#N/A,#N/A,FALSE,"INSTR";#N/A,#N/A,FALSE,"PDS";#N/A,#N/A,FALSE,"mecan"}</definedName>
    <definedName name="_wtf2" hidden="1">{#N/A,#N/A,FALSE,"F.ROSTO";#N/A,#N/A,FALSE,"REL.MENSAL";#N/A,#N/A,FALSE,"MAPA RESUMO";#N/A,#N/A,FALSE,"CORR.NAT.";#N/A,#N/A,FALSE,"ANEXO1";#N/A,#N/A,FALSE,"ANEXO2";#N/A,#N/A,FALSE,"CRON-FIN";#N/A,#N/A,FALSE,"GRAF-CI";#N/A,#N/A,FALSE,"Mapa de Adjudicações";#N/A,#N/A,FALSE,"Análise de Actividades"}</definedName>
    <definedName name="_zx2" localSheetId="2" hidden="1">{#N/A,#N/A,FALSE,"masez (10)";#N/A,#N/A,FALSE,"masez (7)";#N/A,#N/A,FALSE,"masez (6)";#N/A,#N/A,FALSE,"masez (5)";#N/A,#N/A,FALSE,"masez (4)";#N/A,#N/A,FALSE,"masez (3)";#N/A,#N/A,FALSE,"masez (2)";#N/A,#N/A,FALSE,"GME";#N/A,#N/A,FALSE,"masez"}</definedName>
    <definedName name="_zx2" localSheetId="3" hidden="1">{#N/A,#N/A,FALSE,"masez (10)";#N/A,#N/A,FALSE,"masez (7)";#N/A,#N/A,FALSE,"masez (6)";#N/A,#N/A,FALSE,"masez (5)";#N/A,#N/A,FALSE,"masez (4)";#N/A,#N/A,FALSE,"masez (3)";#N/A,#N/A,FALSE,"masez (2)";#N/A,#N/A,FALSE,"GME";#N/A,#N/A,FALSE,"masez"}</definedName>
    <definedName name="_zx2" localSheetId="6" hidden="1">{#N/A,#N/A,FALSE,"masez (10)";#N/A,#N/A,FALSE,"masez (7)";#N/A,#N/A,FALSE,"masez (6)";#N/A,#N/A,FALSE,"masez (5)";#N/A,#N/A,FALSE,"masez (4)";#N/A,#N/A,FALSE,"masez (3)";#N/A,#N/A,FALSE,"masez (2)";#N/A,#N/A,FALSE,"GME";#N/A,#N/A,FALSE,"masez"}</definedName>
    <definedName name="_zx2" localSheetId="7" hidden="1">{#N/A,#N/A,FALSE,"masez (10)";#N/A,#N/A,FALSE,"masez (7)";#N/A,#N/A,FALSE,"masez (6)";#N/A,#N/A,FALSE,"masez (5)";#N/A,#N/A,FALSE,"masez (4)";#N/A,#N/A,FALSE,"masez (3)";#N/A,#N/A,FALSE,"masez (2)";#N/A,#N/A,FALSE,"GME";#N/A,#N/A,FALSE,"masez"}</definedName>
    <definedName name="_zx2" localSheetId="8" hidden="1">{#N/A,#N/A,FALSE,"masez (10)";#N/A,#N/A,FALSE,"masez (7)";#N/A,#N/A,FALSE,"masez (6)";#N/A,#N/A,FALSE,"masez (5)";#N/A,#N/A,FALSE,"masez (4)";#N/A,#N/A,FALSE,"masez (3)";#N/A,#N/A,FALSE,"masez (2)";#N/A,#N/A,FALSE,"GME";#N/A,#N/A,FALSE,"masez"}</definedName>
    <definedName name="_zx2" hidden="1">{#N/A,#N/A,FALSE,"masez (10)";#N/A,#N/A,FALSE,"masez (7)";#N/A,#N/A,FALSE,"masez (6)";#N/A,#N/A,FALSE,"masez (5)";#N/A,#N/A,FALSE,"masez (4)";#N/A,#N/A,FALSE,"masez (3)";#N/A,#N/A,FALSE,"masez (2)";#N/A,#N/A,FALSE,"GME";#N/A,#N/A,FALSE,"masez"}</definedName>
    <definedName name="_zx2_1" hidden="1">{#N/A,#N/A,FALSE,"masez (10)";#N/A,#N/A,FALSE,"masez (7)";#N/A,#N/A,FALSE,"masez (6)";#N/A,#N/A,FALSE,"masez (5)";#N/A,#N/A,FALSE,"masez (4)";#N/A,#N/A,FALSE,"masez (3)";#N/A,#N/A,FALSE,"masez (2)";#N/A,#N/A,FALSE,"GME";#N/A,#N/A,FALSE,"masez"}</definedName>
    <definedName name="a" localSheetId="2" hidden="1">#REF!</definedName>
    <definedName name="a" localSheetId="3" hidden="1">#REF!</definedName>
    <definedName name="A" hidden="1">{#N/A,#N/A,FALSE,"masez (10)";#N/A,#N/A,FALSE,"masez (7)";#N/A,#N/A,FALSE,"masez (6)";#N/A,#N/A,FALSE,"masez (5)";#N/A,#N/A,FALSE,"masez (4)";#N/A,#N/A,FALSE,"masez (3)";#N/A,#N/A,FALSE,"masez (2)";#N/A,#N/A,FALSE,"GME";#N/A,#N/A,FALSE,"masez"}</definedName>
    <definedName name="A_1" localSheetId="2">#REF!</definedName>
    <definedName name="A_1" localSheetId="3">#REF!</definedName>
    <definedName name="A_1" hidden="1">{#N/A,#N/A,FALSE,"masez (10)";#N/A,#N/A,FALSE,"masez (7)";#N/A,#N/A,FALSE,"masez (6)";#N/A,#N/A,FALSE,"masez (5)";#N/A,#N/A,FALSE,"masez (4)";#N/A,#N/A,FALSE,"masez (3)";#N/A,#N/A,FALSE,"masez (2)";#N/A,#N/A,FALSE,"GME";#N/A,#N/A,FALSE,"masez"}</definedName>
    <definedName name="A_10">#REF!</definedName>
    <definedName name="A_11">#REF!</definedName>
    <definedName name="A_12">#REF!</definedName>
    <definedName name="A_13">#REF!</definedName>
    <definedName name="A_14">#REF!</definedName>
    <definedName name="A_15">#REF!</definedName>
    <definedName name="A_16">#REF!</definedName>
    <definedName name="A_17">#REF!</definedName>
    <definedName name="A_18">#REF!</definedName>
    <definedName name="A_19">#REF!</definedName>
    <definedName name="A_2">#REF!</definedName>
    <definedName name="A_20">#REF!</definedName>
    <definedName name="A_21">#REF!</definedName>
    <definedName name="A_22">#REF!</definedName>
    <definedName name="A_3">#REF!</definedName>
    <definedName name="A_4">#REF!</definedName>
    <definedName name="A_5">#REF!</definedName>
    <definedName name="A_6" localSheetId="2">#REF!</definedName>
    <definedName name="A_6" localSheetId="3">#REF!</definedName>
    <definedName name="a_6">#REF!</definedName>
    <definedName name="A_7">#REF!</definedName>
    <definedName name="A_8">#REF!</definedName>
    <definedName name="A_9">#REF!</definedName>
    <definedName name="A_IMPRESI_N_IM">#REF!</definedName>
    <definedName name="A_IMPRESIÓN_IM" localSheetId="2">[11]Equipo!$C$8:$Q$628</definedName>
    <definedName name="A_IMPRESIÓN_IM" localSheetId="3">[11]Equipo!$C$8:$Q$628</definedName>
    <definedName name="A_impresión_IM">#REF!</definedName>
    <definedName name="A02M310" hidden="1">{"DETALLE_1996",#N/A,FALSE,"flujo";"DETALLE_1997",#N/A,FALSE,"flujo";"GASTOS_INCURRIDOS_1996",#N/A,FALSE,"flujo";"GASTOS_PROGRAMADOS_PARA_1997",#N/A,FALSE,"flujo";#N/A,#N/A,FALSE,"comparat";#N/A,#N/A,FALSE,"costos";#N/A,#N/A,FALSE,"proyctrol"}</definedName>
    <definedName name="A02M310_1" hidden="1">{"DETALLE_1996",#N/A,FALSE,"flujo";"DETALLE_1997",#N/A,FALSE,"flujo";"GASTOS_INCURRIDOS_1996",#N/A,FALSE,"flujo";"GASTOS_PROGRAMADOS_PARA_1997",#N/A,FALSE,"flujo";#N/A,#N/A,FALSE,"comparat";#N/A,#N/A,FALSE,"costos";#N/A,#N/A,FALSE,"proyctrol"}</definedName>
    <definedName name="aA" localSheetId="2">#REF!</definedName>
    <definedName name="aA" localSheetId="3">#REF!</definedName>
    <definedName name="aa" hidden="1">{#N/A,#N/A,FALSE,"masez (10)";#N/A,#N/A,FALSE,"masez (7)";#N/A,#N/A,FALSE,"masez (6)";#N/A,#N/A,FALSE,"masez (5)";#N/A,#N/A,FALSE,"masez (4)";#N/A,#N/A,FALSE,"masez (3)";#N/A,#N/A,FALSE,"masez (2)";#N/A,#N/A,FALSE,"GME";#N/A,#N/A,FALSE,"masez"}</definedName>
    <definedName name="aa_1" hidden="1">{#N/A,#N/A,FALSE,"masez (10)";#N/A,#N/A,FALSE,"masez (7)";#N/A,#N/A,FALSE,"masez (6)";#N/A,#N/A,FALSE,"masez (5)";#N/A,#N/A,FALSE,"masez (4)";#N/A,#N/A,FALSE,"masez (3)";#N/A,#N/A,FALSE,"masez (2)";#N/A,#N/A,FALSE,"GME";#N/A,#N/A,FALSE,"masez"}</definedName>
    <definedName name="aAA" localSheetId="2">#REF!</definedName>
    <definedName name="aAA" localSheetId="3">#REF!</definedName>
    <definedName name="aaa" hidden="1">{#N/A,#N/A,FALSE,"Resumen"}</definedName>
    <definedName name="AAA_1" hidden="1">{"CI+GG(BASE)",#N/A,FALSE,"CI+GG(BASE)";"GG",#N/A,FALSE,"CI+GG(BASE)";"CI",#N/A,FALSE,"CI+GG(BASE)"}</definedName>
    <definedName name="aaaa" localSheetId="2" hidden="1">{#N/A,#N/A,FALSE,"summary";#N/A,#N/A,FALSE,"SumGraph"}</definedName>
    <definedName name="aaaa" localSheetId="3" hidden="1">{#N/A,#N/A,FALSE,"summary";#N/A,#N/A,FALSE,"SumGraph"}</definedName>
    <definedName name="aaaa" localSheetId="6" hidden="1">{#N/A,#N/A,FALSE,"summary";#N/A,#N/A,FALSE,"SumGraph"}</definedName>
    <definedName name="aaaa" localSheetId="7" hidden="1">{#N/A,#N/A,FALSE,"summary";#N/A,#N/A,FALSE,"SumGraph"}</definedName>
    <definedName name="aaaa" localSheetId="8" hidden="1">{#N/A,#N/A,FALSE,"summary";#N/A,#N/A,FALSE,"SumGraph"}</definedName>
    <definedName name="aaaa" hidden="1">{#N/A,#N/A,FALSE,"summary";#N/A,#N/A,FALSE,"SumGraph"}</definedName>
    <definedName name="aaaa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aaaaa" localSheetId="2">#REF!</definedName>
    <definedName name="aaaaa" localSheetId="3">#REF!</definedName>
    <definedName name="aaaaa" hidden="1">{#N/A,#N/A,FALSE,"Matrix";#N/A,#N/A,FALSE,"Executive";#N/A,#N/A,FALSE,"Summary";#N/A,#N/A,FALSE,"Office1";#N/A,#N/A,FALSE,"Office2";#N/A,#N/A,FALSE,"Office3";#N/A,#N/A,FALSE,"Office4";#N/A,#N/A,FALSE,"Office5";#N/A,#N/A,FALSE,"Office6";#N/A,#N/A,FALSE,"Office7";#N/A,#N/A,FALSE,"Labor"}</definedName>
    <definedName name="aaaaa_1" hidden="1">{#N/A,#N/A,FALSE,"masez (10)";#N/A,#N/A,FALSE,"masez (7)";#N/A,#N/A,FALSE,"masez (6)";#N/A,#N/A,FALSE,"masez (5)";#N/A,#N/A,FALSE,"masez (4)";#N/A,#N/A,FALSE,"masez (3)";#N/A,#N/A,FALSE,"masez (2)";#N/A,#N/A,FALSE,"GME";#N/A,#N/A,FALSE,"masez"}</definedName>
    <definedName name="aaaaaa" hidden="1">{#N/A,#N/A,FALSE,"Matrix";#N/A,#N/A,FALSE,"Executive";#N/A,#N/A,FALSE,"Summary";#N/A,#N/A,FALSE,"Office1";#N/A,#N/A,FALSE,"Office2";#N/A,#N/A,FALSE,"Office3";#N/A,#N/A,FALSE,"Office4";#N/A,#N/A,FALSE,"Office5";#N/A,#N/A,FALSE,"Office6";#N/A,#N/A,FALSE,"Office7";#N/A,#N/A,FALSE,"Labor"}</definedName>
    <definedName name="AAAAAA_1" hidden="1">{"DETALLE_1996",#N/A,FALSE,"flujo";"DETALLE_1997",#N/A,FALSE,"flujo";"GASTOS_INCURRIDOS_1996",#N/A,FALSE,"flujo";"GASTOS_PROGRAMADOS_PARA_1997",#N/A,FALSE,"flujo";#N/A,#N/A,FALSE,"comparat";#N/A,#N/A,FALSE,"costos";#N/A,#N/A,FALSE,"proyctrol"}</definedName>
    <definedName name="aaaaaaaa" localSheetId="2" hidden="1">{"Avaliação de Cargos (Class Mens Todas)",#N/A,FALSE,"BANCO DE DADOS MENSALISTAS";"Avaliação de Cargos (Class Mens Todas)",#N/A,FALSE,"BANCO DE DADOS MENSALISTAS"}</definedName>
    <definedName name="aaaaaaaa" localSheetId="3" hidden="1">{"Avaliação de Cargos (Class Mens Todas)",#N/A,FALSE,"BANCO DE DADOS MENSALISTAS";"Avaliação de Cargos (Class Mens Todas)",#N/A,FALSE,"BANCO DE DADOS MENSALISTAS"}</definedName>
    <definedName name="aaaaaaaa" hidden="1">{"Avaliação de Cargos (Class Mens Todas)",#N/A,FALSE,"BANCO DE DADOS MENSALISTAS";"Avaliação de Cargos (Class Mens Todas)",#N/A,FALSE,"BANCO DE DADOS MENSALISTAS"}</definedName>
    <definedName name="aaaq" hidden="1">{#N/A,#N/A,FALSE,"E-1";#N/A,#N/A,FALSE,"E-2";#N/A,#N/A,FALSE,"F-1";#N/A,#N/A,FALSE,"F-2";#N/A,#N/A,FALSE,"F-3";#N/A,#N/A,FALSE,"F-4";#N/A,#N/A,FALSE,"F-5";#N/A,#N/A,FALSE,"F-6";#N/A,#N/A,FALSE,"Matrix"}</definedName>
    <definedName name="AAGFWSG">#REF!</definedName>
    <definedName name="aaqwww" hidden="1">{#N/A,#N/A,FALSE,"Final";#N/A,#N/A,FALSE,"PBI Anual";#N/A,#N/A,FALSE,"PBI 95-96";#N/A,#N/A,FALSE,"Gasto Agregado";#N/A,#N/A,FALSE,"Gob. Central";#N/A,#N/A,FALSE,"Bza. Pagos";#N/A,#N/A,FALSE,"Bza. Comercial";#N/A,#N/A,FALSE,"IPC vs DEV"}</definedName>
    <definedName name="ab" localSheetId="2" hidden="1">{#N/A,#N/A,FALSE,"masez (10)";#N/A,#N/A,FALSE,"masez (7)";#N/A,#N/A,FALSE,"masez (6)";#N/A,#N/A,FALSE,"masez (5)";#N/A,#N/A,FALSE,"masez (4)";#N/A,#N/A,FALSE,"masez (3)";#N/A,#N/A,FALSE,"masez (2)";#N/A,#N/A,FALSE,"GME";#N/A,#N/A,FALSE,"masez"}</definedName>
    <definedName name="ab" localSheetId="3" hidden="1">{#N/A,#N/A,FALSE,"masez (10)";#N/A,#N/A,FALSE,"masez (7)";#N/A,#N/A,FALSE,"masez (6)";#N/A,#N/A,FALSE,"masez (5)";#N/A,#N/A,FALSE,"masez (4)";#N/A,#N/A,FALSE,"masez (3)";#N/A,#N/A,FALSE,"masez (2)";#N/A,#N/A,FALSE,"GME";#N/A,#N/A,FALSE,"masez"}</definedName>
    <definedName name="ab" localSheetId="6" hidden="1">{#N/A,#N/A,FALSE,"masez (10)";#N/A,#N/A,FALSE,"masez (7)";#N/A,#N/A,FALSE,"masez (6)";#N/A,#N/A,FALSE,"masez (5)";#N/A,#N/A,FALSE,"masez (4)";#N/A,#N/A,FALSE,"masez (3)";#N/A,#N/A,FALSE,"masez (2)";#N/A,#N/A,FALSE,"GME";#N/A,#N/A,FALSE,"masez"}</definedName>
    <definedName name="ab" localSheetId="7" hidden="1">{#N/A,#N/A,FALSE,"masez (10)";#N/A,#N/A,FALSE,"masez (7)";#N/A,#N/A,FALSE,"masez (6)";#N/A,#N/A,FALSE,"masez (5)";#N/A,#N/A,FALSE,"masez (4)";#N/A,#N/A,FALSE,"masez (3)";#N/A,#N/A,FALSE,"masez (2)";#N/A,#N/A,FALSE,"GME";#N/A,#N/A,FALSE,"masez"}</definedName>
    <definedName name="ab" localSheetId="8" hidden="1">{#N/A,#N/A,FALSE,"masez (10)";#N/A,#N/A,FALSE,"masez (7)";#N/A,#N/A,FALSE,"masez (6)";#N/A,#N/A,FALSE,"masez (5)";#N/A,#N/A,FALSE,"masez (4)";#N/A,#N/A,FALSE,"masez (3)";#N/A,#N/A,FALSE,"masez (2)";#N/A,#N/A,FALSE,"GME";#N/A,#N/A,FALSE,"masez"}</definedName>
    <definedName name="ab" hidden="1">{#N/A,#N/A,FALSE,"masez (10)";#N/A,#N/A,FALSE,"masez (7)";#N/A,#N/A,FALSE,"masez (6)";#N/A,#N/A,FALSE,"masez (5)";#N/A,#N/A,FALSE,"masez (4)";#N/A,#N/A,FALSE,"masez (3)";#N/A,#N/A,FALSE,"masez (2)";#N/A,#N/A,FALSE,"GME";#N/A,#N/A,FALSE,"masez"}</definedName>
    <definedName name="ab_1" hidden="1">{#N/A,#N/A,FALSE,"masez (10)";#N/A,#N/A,FALSE,"masez (7)";#N/A,#N/A,FALSE,"masez (6)";#N/A,#N/A,FALSE,"masez (5)";#N/A,#N/A,FALSE,"masez (4)";#N/A,#N/A,FALSE,"masez (3)";#N/A,#N/A,FALSE,"masez (2)";#N/A,#N/A,FALSE,"GME";#N/A,#N/A,FALSE,"masez"}</definedName>
    <definedName name="ABC" localSheetId="2">'[23]#¡REF'!#REF!</definedName>
    <definedName name="ABC" localSheetId="3">'[23]#¡REF'!#REF!</definedName>
    <definedName name="ABC" hidden="1">{#N/A,#N/A,FALSE,"Total_OC015";#N/A,#N/A,FALSE,"ADMIN";#N/A,#N/A,FALSE,"PROCES";#N/A,#N/A,FALSE,"mecan";#N/A,#N/A,FALSE,"civil";#N/A,#N/A,FALSE,"CAÑER";#N/A,#N/A,FALSE,"ELEC";#N/A,#N/A,FALSE,"INSTR"}</definedName>
    <definedName name="ABC_1" hidden="1">{#N/A,#N/A,FALSE,"Total_OC015";#N/A,#N/A,FALSE,"ADMIN";#N/A,#N/A,FALSE,"PROCES";#N/A,#N/A,FALSE,"mecan";#N/A,#N/A,FALSE,"civil";#N/A,#N/A,FALSE,"CAÑER";#N/A,#N/A,FALSE,"ELEC";#N/A,#N/A,FALSE,"INSTR"}</definedName>
    <definedName name="ABRASIVO">#REF!</definedName>
    <definedName name="ABRASIVO01">#REF!</definedName>
    <definedName name="ABRASIVO02">#REF!</definedName>
    <definedName name="aC" localSheetId="3">#REF!</definedName>
    <definedName name="aC">#REF!</definedName>
    <definedName name="ACABADO">#REF!</definedName>
    <definedName name="ACAVADO">#REF!</definedName>
    <definedName name="AccessDatabase" hidden="1">"C:\홍성일\주간공정\96-10142.mdb"</definedName>
    <definedName name="ACE">[1]A!$D$38</definedName>
    <definedName name="ACERO" localSheetId="2">[1]A!$D$70:$D$71</definedName>
    <definedName name="ACERO" localSheetId="3">[1]A!$D$70:$D$71</definedName>
    <definedName name="ACERO">#REF!</definedName>
    <definedName name="ACOM_CC" localSheetId="3">#REF!</definedName>
    <definedName name="ACOM_CC">#REF!</definedName>
    <definedName name="ACOM_SC" localSheetId="3">#REF!</definedName>
    <definedName name="ACOM_SC">#REF!</definedName>
    <definedName name="ACTIVIDADES" localSheetId="3">#REF!</definedName>
    <definedName name="ACTIVIDADES">#REF!</definedName>
    <definedName name="actual_rate">[24]PROJ_MGMT!#REF!</definedName>
    <definedName name="Acumul03">#REF!</definedName>
    <definedName name="ACUMULADO_ACTUAL">[25]Hoja1!$AO$20:$AO$93</definedName>
    <definedName name="ACUMULADO_ANTERIOR">[25]Hoja1!$AM$20:$AM$93</definedName>
    <definedName name="ACUMULADOS" localSheetId="3">#REF!</definedName>
    <definedName name="ACUMULADOS">#REF!</definedName>
    <definedName name="Acumulados_2000" localSheetId="3">#REF!</definedName>
    <definedName name="Acumulados_2000">#REF!</definedName>
    <definedName name="aD" localSheetId="2">#REF!</definedName>
    <definedName name="aD" localSheetId="3">#REF!</definedName>
    <definedName name="ad"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d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das" hidden="1">{#N/A,#N/A,FALSE,"masez (10)";#N/A,#N/A,FALSE,"masez (7)";#N/A,#N/A,FALSE,"masez (6)";#N/A,#N/A,FALSE,"masez (5)";#N/A,#N/A,FALSE,"masez (4)";#N/A,#N/A,FALSE,"masez (3)";#N/A,#N/A,FALSE,"masez (2)";#N/A,#N/A,FALSE,"GME";#N/A,#N/A,FALSE,"masez"}</definedName>
    <definedName name="adas_1" hidden="1">{#N/A,#N/A,FALSE,"masez (10)";#N/A,#N/A,FALSE,"masez (7)";#N/A,#N/A,FALSE,"masez (6)";#N/A,#N/A,FALSE,"masez (5)";#N/A,#N/A,FALSE,"masez (4)";#N/A,#N/A,FALSE,"masez (3)";#N/A,#N/A,FALSE,"masez (2)";#N/A,#N/A,FALSE,"GME";#N/A,#N/A,FALSE,"masez"}</definedName>
    <definedName name="adelanto">#REF!</definedName>
    <definedName name="adios" hidden="1">{"ARA1",#N/A,FALSE,"ENG-ARA";"ARAhours",#N/A,FALSE,"ENG-ARA";"ARA$",#N/A,FALSE,"ENG-ARA"}</definedName>
    <definedName name="adqwer" hidden="1">{#N/A,#N/A,FALSE,"Matrix";#N/A,#N/A,FALSE,"Executive";#N/A,#N/A,FALSE,"Summary"}</definedName>
    <definedName name="adsda" hidden="1">{#N/A,#N/A,FALSE,"masez (10)";#N/A,#N/A,FALSE,"masez (7)";#N/A,#N/A,FALSE,"masez (6)";#N/A,#N/A,FALSE,"masez (5)";#N/A,#N/A,FALSE,"masez (4)";#N/A,#N/A,FALSE,"masez (3)";#N/A,#N/A,FALSE,"masez (2)";#N/A,#N/A,FALSE,"GME";#N/A,#N/A,FALSE,"masez"}</definedName>
    <definedName name="adsda_1" hidden="1">{#N/A,#N/A,FALSE,"masez (10)";#N/A,#N/A,FALSE,"masez (7)";#N/A,#N/A,FALSE,"masez (6)";#N/A,#N/A,FALSE,"masez (5)";#N/A,#N/A,FALSE,"masez (4)";#N/A,#N/A,FALSE,"masez (3)";#N/A,#N/A,FALSE,"masez (2)";#N/A,#N/A,FALSE,"GME";#N/A,#N/A,FALSE,"masez"}</definedName>
    <definedName name="adsfa" hidden="1">#REF!</definedName>
    <definedName name="ADV">'[13]#¡REF'!#REF!</definedName>
    <definedName name="aec" hidden="1">{#N/A,#N/A,FALSE,"summary";#N/A,#N/A,FALSE,"SumGraph"}</definedName>
    <definedName name="aec_1" hidden="1">{#N/A,#N/A,FALSE,"summary";#N/A,#N/A,FALSE,"SumGraph"}</definedName>
    <definedName name="af" hidden="1">{#N/A,#N/A,FALSE,"masez (10)";#N/A,#N/A,FALSE,"masez (7)";#N/A,#N/A,FALSE,"masez (6)";#N/A,#N/A,FALSE,"masez (5)";#N/A,#N/A,FALSE,"masez (4)";#N/A,#N/A,FALSE,"masez (3)";#N/A,#N/A,FALSE,"masez (2)";#N/A,#N/A,FALSE,"GME";#N/A,#N/A,FALSE,"masez"}</definedName>
    <definedName name="af_1" hidden="1">{#N/A,#N/A,FALSE,"masez (10)";#N/A,#N/A,FALSE,"masez (7)";#N/A,#N/A,FALSE,"masez (6)";#N/A,#N/A,FALSE,"masez (5)";#N/A,#N/A,FALSE,"masez (4)";#N/A,#N/A,FALSE,"masez (3)";#N/A,#N/A,FALSE,"masez (2)";#N/A,#N/A,FALSE,"GME";#N/A,#N/A,FALSE,"masez"}</definedName>
    <definedName name="AFP">[26]PORCENTAJES!$A$6:$F$9</definedName>
    <definedName name="AFPCON">[27]LISTA!$D$4:$J$7</definedName>
    <definedName name="ag" hidden="1">{#N/A,#N/A,FALSE,"PXP-TOTAL Modif";"vis2",#N/A,FALSE,"PXP-AÑO";"Vis1",#N/A,FALSE,"PXP-AÑO"}</definedName>
    <definedName name="ag_1" hidden="1">{#N/A,#N/A,FALSE,"PXP-TOTAL Modif";"vis2",#N/A,FALSE,"PXP-AÑO";"Vis1",#N/A,FALSE,"PXP-AÑO"}</definedName>
    <definedName name="agu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gua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isc" localSheetId="2">#REF!</definedName>
    <definedName name="aisc" localSheetId="3">#REF!</definedName>
    <definedName name="aisc">#REF!</definedName>
    <definedName name="alex"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lex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lf_s" localSheetId="2">#REF!</definedName>
    <definedName name="alf_s" localSheetId="3">#REF!</definedName>
    <definedName name="alf_s">#REF!</definedName>
    <definedName name="alf_s1" localSheetId="2">#REF!</definedName>
    <definedName name="alf_s1" localSheetId="3">#REF!</definedName>
    <definedName name="alf_s1">#REF!</definedName>
    <definedName name="Alt.2" hidden="1">{#N/A,#N/A,FALSE,"masez (10)";#N/A,#N/A,FALSE,"masez (7)";#N/A,#N/A,FALSE,"masez (6)";#N/A,#N/A,FALSE,"masez (5)";#N/A,#N/A,FALSE,"masez (4)";#N/A,#N/A,FALSE,"masez (3)";#N/A,#N/A,FALSE,"masez (2)";#N/A,#N/A,FALSE,"GME";#N/A,#N/A,FALSE,"masez"}</definedName>
    <definedName name="Alt.2_1" hidden="1">{#N/A,#N/A,FALSE,"masez (10)";#N/A,#N/A,FALSE,"masez (7)";#N/A,#N/A,FALSE,"masez (6)";#N/A,#N/A,FALSE,"masez (5)";#N/A,#N/A,FALSE,"masez (4)";#N/A,#N/A,FALSE,"masez (3)";#N/A,#N/A,FALSE,"masez (2)";#N/A,#N/A,FALSE,"GME";#N/A,#N/A,FALSE,"masez"}</definedName>
    <definedName name="alvaro" hidden="1">{#N/A,#N/A,FALSE,"Final";#N/A,#N/A,FALSE,"PBI Anual";#N/A,#N/A,FALSE,"PBI 95-96";#N/A,#N/A,FALSE,"Gasto Agregado";#N/A,#N/A,FALSE,"Gob. Central";#N/A,#N/A,FALSE,"Bza. Pagos";#N/A,#N/A,FALSE,"Bza. Comercial";#N/A,#N/A,FALSE,"IPC vs DEV"}</definedName>
    <definedName name="Am" localSheetId="2">#REF!</definedName>
    <definedName name="Am" localSheetId="3">#REF!</definedName>
    <definedName name="Am">#REF!</definedName>
    <definedName name="ama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Amm">#REF!</definedName>
    <definedName name="amor" hidden="1">{"MO(BASE)",#N/A,FALSE,"MO(BASE)";"MO(BASE)1",#N/A,FALSE,"MO(BASE)";"MO(BASE)2",#N/A,FALSE,"MO(BASE)"}</definedName>
    <definedName name="amor_1" hidden="1">{"MO(BASE)",#N/A,FALSE,"MO(BASE)";"MO(BASE)1",#N/A,FALSE,"MO(BASE)";"MO(BASE)2",#N/A,FALSE,"MO(BASE)"}</definedName>
    <definedName name="AMORTIZ">'[28]Amort. Adel. en Efectivo'!#REF!</definedName>
    <definedName name="AMORTIZACION" localSheetId="3">#REF!</definedName>
    <definedName name="AMORTIZACION">#REF!</definedName>
    <definedName name="Amz" localSheetId="2">#REF!</definedName>
    <definedName name="Amz" localSheetId="3">#REF!</definedName>
    <definedName name="Amz">#REF!</definedName>
    <definedName name="An" localSheetId="2">#REF!</definedName>
    <definedName name="An" localSheetId="3">#REF!</definedName>
    <definedName name="An">#REF!</definedName>
    <definedName name="ANALISIS">#REF!</definedName>
    <definedName name="anchor">[29]Hoja4!$C$3:$C$9</definedName>
    <definedName name="angulo" localSheetId="2">#REF!</definedName>
    <definedName name="angulo" localSheetId="3">#REF!</definedName>
    <definedName name="angulo">#REF!</definedName>
    <definedName name="ANGULO01">#REF!</definedName>
    <definedName name="ANGULO02">#REF!</definedName>
    <definedName name="ANGULO03">#REF!</definedName>
    <definedName name="anscount" hidden="1">3</definedName>
    <definedName name="ANT">[30]DATOS!$B$28:$J$28</definedName>
    <definedName name="ANTEC"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NTEC_1"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ANTICORROSIVO">#REF!</definedName>
    <definedName name="aprob">"A.S.A y P.CH.L"</definedName>
    <definedName name="AQWQSS" hidden="1">{#N/A,#N/A,TRUE,"Resumen";#N/A,#N/A,TRUE,"Global";#N/A,#N/A,TRUE,"Agropecuario";#N/A,#N/A,TRUE,"Pesca";#N/A,#N/A,TRUE,"Minería";#N/A,#N/A,TRUE,"Elect. y Agua";#N/A,#N/A,TRUE,"Manufactura";#N/A,#N/A,TRUE,"Construcción";#N/A,#N/A,TRUE,"Comercio";#N/A,#N/A,TRUE,"Otros"}</definedName>
    <definedName name="ARANDELA01">#REF!</definedName>
    <definedName name="ARANDELA02">#REF!</definedName>
    <definedName name="ARANDELA03">#REF!</definedName>
    <definedName name="area">#REF!</definedName>
    <definedName name="AREA_COLUMNAS" localSheetId="2">#REF!</definedName>
    <definedName name="AREA_COLUMNAS" localSheetId="3">#REF!</definedName>
    <definedName name="AREA_COLUMNAS">#REF!</definedName>
    <definedName name="_xlnm.Extract">#REF!</definedName>
    <definedName name="area_de_impresion" localSheetId="3">#REF!</definedName>
    <definedName name="area_de_impresion">#REF!</definedName>
    <definedName name="_xlnm.Print_Area" localSheetId="1">'1. RE'!$A$1:$L$39</definedName>
    <definedName name="_xlnm.Print_Area" localSheetId="2">'[31] Concentrates value'!#REF!</definedName>
    <definedName name="_xlnm.Print_Area" localSheetId="3">'[31] Concentrates value'!#REF!</definedName>
    <definedName name="_xlnm.Print_Area" localSheetId="6">'5. EDP'!$A$1:$H$28</definedName>
    <definedName name="_xlnm.Print_Area" localSheetId="7">'6. Adic'!$A$1:$H$27</definedName>
    <definedName name="_xlnm.Print_Area" localSheetId="8">'7. LeccA'!$A$1:$J$18</definedName>
    <definedName name="_xlnm.Print_Area" localSheetId="9">'8. PF'!$A$1:$AB$85</definedName>
    <definedName name="_xlnm.Print_Area" localSheetId="0">Index!$A$1:$J$42</definedName>
    <definedName name="_xlnm.Print_Area">#REF!</definedName>
    <definedName name="AREAS">[32]Amp!$X$150:$Z$167</definedName>
    <definedName name="ARENA">[1]A!$D$55:$D$56</definedName>
    <definedName name="ARENADO">#REF!</definedName>
    <definedName name="ARES" localSheetId="3">#REF!</definedName>
    <definedName name="ARES">#REF!</definedName>
    <definedName name="ARMADOS" localSheetId="3">#REF!</definedName>
    <definedName name="ARMADOS">#REF!</definedName>
    <definedName name="ARQ">[30]DATOS!$B$22:$J$22</definedName>
    <definedName name="ARQUITECTURA" localSheetId="3">#REF!</definedName>
    <definedName name="ARQUITECTURA">#REF!</definedName>
    <definedName name="as" localSheetId="2">#REF!</definedName>
    <definedName name="as" localSheetId="3">#REF!</definedName>
    <definedName name="as" hidden="1">{"ARA1",#N/A,FALSE,"ENG-ARA";"ARAhours",#N/A,FALSE,"ENG-ARA";"ARA$",#N/A,FALSE,"ENG-ARA"}</definedName>
    <definedName name="AS_1" hidden="1">{#N/A,#N/A,FALSE,"masez (10)";#N/A,#N/A,FALSE,"masez (7)";#N/A,#N/A,FALSE,"masez (6)";#N/A,#N/A,FALSE,"masez (5)";#N/A,#N/A,FALSE,"masez (4)";#N/A,#N/A,FALSE,"masez (3)";#N/A,#N/A,FALSE,"masez (2)";#N/A,#N/A,FALSE,"GME";#N/A,#N/A,FALSE,"masez"}</definedName>
    <definedName name="As_biax" localSheetId="2">#REF!</definedName>
    <definedName name="As_biax" localSheetId="3">#REF!</definedName>
    <definedName name="As_biax">#REF!</definedName>
    <definedName name="As_ped_maxx" localSheetId="2">#REF!</definedName>
    <definedName name="As_ped_maxx" localSheetId="3">#REF!</definedName>
    <definedName name="As_ped_maxx">#REF!</definedName>
    <definedName name="As_ped_maxz" localSheetId="2">#REF!</definedName>
    <definedName name="As_ped_maxz" localSheetId="3">#REF!</definedName>
    <definedName name="As_ped_maxz">#REF!</definedName>
    <definedName name="AS2DocOpenMode" hidden="1">"AS2DocumentEdit"</definedName>
    <definedName name="as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sa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ASAS">#REF!</definedName>
    <definedName name="asasas" hidden="1">{"Sin detalle",#N/A,FALSE,"Flujo (redondeado)"}</definedName>
    <definedName name="ascdssad" hidden="1">{#N/A,#N/A,TRUE,"Resumen";#N/A,#N/A,TRUE,"Global";#N/A,#N/A,TRUE,"Agropecuario";#N/A,#N/A,TRUE,"Pesca";#N/A,#N/A,TRUE,"Minería";#N/A,#N/A,TRUE,"Elect. y Agua";#N/A,#N/A,TRUE,"Manufactura";#N/A,#N/A,TRUE,"Construcción";#N/A,#N/A,TRUE,"Comercio";#N/A,#N/A,TRUE,"Otros"}</definedName>
    <definedName name="asd" hidden="1">{#N/A,#N/A,TRUE,"Resumen";#N/A,#N/A,TRUE,"Global";#N/A,#N/A,TRUE,"Agropecuario";#N/A,#N/A,TRUE,"Pesca";#N/A,#N/A,TRUE,"Minería";#N/A,#N/A,TRUE,"Elect. y Agua";#N/A,#N/A,TRUE,"Manufactura";#N/A,#N/A,TRUE,"Construcción";#N/A,#N/A,TRUE,"Comercio";#N/A,#N/A,TRUE,"Otros"}</definedName>
    <definedName name="asd_1" hidden="1">{"DETALLE_1996",#N/A,FALSE,"flujo";"DETALLE_1997",#N/A,FALSE,"flujo";"GASTOS_INCURRIDOS_1996",#N/A,FALSE,"flujo";"GASTOS_PROGRAMADOS_PARA_1997",#N/A,FALSE,"flujo";#N/A,#N/A,FALSE,"comparat";#N/A,#N/A,FALSE,"costos";#N/A,#N/A,FALSE,"proyctrol"}</definedName>
    <definedName name="asda" hidden="1">#REF!</definedName>
    <definedName name="asdas" localSheetId="2" hidden="1">{"'Igo Comercial'!$AP$215"}</definedName>
    <definedName name="asdas" localSheetId="3" hidden="1">{"'Igo Comercial'!$AP$215"}</definedName>
    <definedName name="asdas" hidden="1">{#N/A,#N/A,FALSE,"subcontract"}</definedName>
    <definedName name="asdasd" localSheetId="2" hidden="1">{"'Igo Comercial'!$AP$215"}</definedName>
    <definedName name="asdasd" localSheetId="3" hidden="1">{"'Igo Comercial'!$AP$215"}</definedName>
    <definedName name="asdasd" hidden="1">{"'Igo Comercial'!$AP$215"}</definedName>
    <definedName name="asdasdfasdf" localSheetId="2" hidden="1">{"Avaliação de Cargos (Class Mens Todas)",#N/A,FALSE,"BANCO DE DADOS MENSALISTAS";"Avaliação de Cargos (Class Mens Todas)",#N/A,FALSE,"BANCO DE DADOS MENSALISTAS"}</definedName>
    <definedName name="asdasdfasdf" localSheetId="3" hidden="1">{"Avaliação de Cargos (Class Mens Todas)",#N/A,FALSE,"BANCO DE DADOS MENSALISTAS";"Avaliação de Cargos (Class Mens Todas)",#N/A,FALSE,"BANCO DE DADOS MENSALISTAS"}</definedName>
    <definedName name="asdasdfasdf" hidden="1">{"Avaliação de Cargos (Class Mens Todas)",#N/A,FALSE,"BANCO DE DADOS MENSALISTAS";"Avaliação de Cargos (Class Mens Todas)",#N/A,FALSE,"BANCO DE DADOS MENSALISTAS"}</definedName>
    <definedName name="asddfaqw" hidden="1">{#N/A,#N/A,FALSE,"Final";#N/A,#N/A,FALSE,"PBI Anual";#N/A,#N/A,FALSE,"PBI 95-96";#N/A,#N/A,FALSE,"Gasto Agregado";#N/A,#N/A,FALSE,"Gob. Central";#N/A,#N/A,FALSE,"Bza. Pagos";#N/A,#N/A,FALSE,"Bza. Comercial";#N/A,#N/A,FALSE,"IPC vs DEV"}</definedName>
    <definedName name="asdf" hidden="1">[33]Datos!#REF!</definedName>
    <definedName name="ASFA">[27]LISTA!$C$81</definedName>
    <definedName name="Asmaxx_m" localSheetId="2">#REF!</definedName>
    <definedName name="Asmaxx_m" localSheetId="3">#REF!</definedName>
    <definedName name="Asmaxx_m">#REF!</definedName>
    <definedName name="Asmaxz_m" localSheetId="2">#REF!</definedName>
    <definedName name="Asmaxz_m" localSheetId="3">#REF!</definedName>
    <definedName name="Asmaxz_m">#REF!</definedName>
    <definedName name="asp" localSheetId="2">#REF!</definedName>
    <definedName name="asp" localSheetId="3">#REF!</definedName>
    <definedName name="asp">#REF!</definedName>
    <definedName name="assadasdasdasd" hidden="1">{#N/A,#N/A,TRUE,"Resumen";#N/A,#N/A,TRUE,"Global";#N/A,#N/A,TRUE,"Agropecuario";#N/A,#N/A,TRUE,"Pesca";#N/A,#N/A,TRUE,"Minería";#N/A,#N/A,TRUE,"Elect. y Agua";#N/A,#N/A,TRUE,"Manufactura";#N/A,#N/A,TRUE,"Construcción";#N/A,#N/A,TRUE,"Comercio";#N/A,#N/A,TRUE,"Otros"}</definedName>
    <definedName name="Av_used" localSheetId="2">#REF!</definedName>
    <definedName name="Av_used" localSheetId="3">#REF!</definedName>
    <definedName name="Av_used">#REF!</definedName>
    <definedName name="avance" hidden="1">{"MO(BASE)",#N/A,FALSE,"MO(BASE)";"MO(BASE)1",#N/A,FALSE,"MO(BASE)";"MO(BASE)2",#N/A,FALSE,"MO(BASE)"}</definedName>
    <definedName name="avance_1" hidden="1">{"MO(BASE)",#N/A,FALSE,"MO(BASE)";"MO(BASE)1",#N/A,FALSE,"MO(BASE)";"MO(BASE)2",#N/A,FALSE,"MO(BASE)"}</definedName>
    <definedName name="AVASUMINISTRO" hidden="1">[34]TABLA!#REF!</definedName>
    <definedName name="avc" hidden="1">{#N/A,#N/A,FALSE,"Total_OC015";#N/A,#N/A,FALSE,"ADMIN";#N/A,#N/A,FALSE,"PROCES";#N/A,#N/A,FALSE,"mecan";#N/A,#N/A,FALSE,"civil";#N/A,#N/A,FALSE,"CAÑER";#N/A,#N/A,FALSE,"ELEC";#N/A,#N/A,FALSE,"INSTR"}</definedName>
    <definedName name="avc_1" hidden="1">{#N/A,#N/A,FALSE,"Total_OC015";#N/A,#N/A,FALSE,"ADMIN";#N/A,#N/A,FALSE,"PROCES";#N/A,#N/A,FALSE,"mecan";#N/A,#N/A,FALSE,"civil";#N/A,#N/A,FALSE,"CAÑER";#N/A,#N/A,FALSE,"ELEC";#N/A,#N/A,FALSE,"INSTR"}</definedName>
    <definedName name="awerq" hidden="1">{#N/A,#N/A,FALSE,"MAQUINA"}</definedName>
    <definedName name="axas">#REF!</definedName>
    <definedName name="AXC" hidden="1">{#N/A,#N/A,FALSE,"masez (10)";#N/A,#N/A,FALSE,"masez (7)";#N/A,#N/A,FALSE,"masez (6)";#N/A,#N/A,FALSE,"masez (5)";#N/A,#N/A,FALSE,"masez (4)";#N/A,#N/A,FALSE,"masez (3)";#N/A,#N/A,FALSE,"masez (2)";#N/A,#N/A,FALSE,"GME";#N/A,#N/A,FALSE,"masez"}</definedName>
    <definedName name="AYU">[27]LISTA!$D$5</definedName>
    <definedName name="AZAZAZ" hidden="1">{"Sin detalle",#N/A,FALSE,"Flujo (redondeado)"}</definedName>
    <definedName name="azd">'[12]#¡REF'!#REF!</definedName>
    <definedName name="b" localSheetId="2">'[12]#¡REF'!#REF!</definedName>
    <definedName name="b" localSheetId="3">'[12]#¡REF'!#REF!</definedName>
    <definedName name="B" hidden="1">{"DETALLE_1996",#N/A,FALSE,"flujo";"DETALLE_1997",#N/A,FALSE,"flujo";"GASTOS_INCURRIDOS_1996",#N/A,FALSE,"flujo";"GASTOS_PROGRAMADOS_PARA_1997",#N/A,FALSE,"flujo";#N/A,#N/A,FALSE,"comparat";#N/A,#N/A,FALSE,"costos";#N/A,#N/A,FALSE,"proyctrol"}</definedName>
    <definedName name="B_1" hidden="1">{"DETALLE_1996",#N/A,FALSE,"flujo";"DETALLE_1997",#N/A,FALSE,"flujo";"GASTOS_INCURRIDOS_1996",#N/A,FALSE,"flujo";"GASTOS_PROGRAMADOS_PARA_1997",#N/A,FALSE,"flujo";#N/A,#N/A,FALSE,"comparat";#N/A,#N/A,FALSE,"costos";#N/A,#N/A,FALSE,"proyctrol"}</definedName>
    <definedName name="b0" localSheetId="2">#REF!</definedName>
    <definedName name="b0" localSheetId="3">#REF!</definedName>
    <definedName name="b0">#REF!</definedName>
    <definedName name="barbar" hidden="1">{#N/A,#N/A,TRUE,"Resumen";#N/A,#N/A,TRUE,"Global";#N/A,#N/A,TRUE,"Agropecuario";#N/A,#N/A,TRUE,"Pesca";#N/A,#N/A,TRUE,"Minería";#N/A,#N/A,TRUE,"Elect. y Agua";#N/A,#N/A,TRUE,"Manufactura";#N/A,#N/A,TRUE,"Construcción";#N/A,#N/A,TRUE,"Comercio";#N/A,#N/A,TRUE,"Otros"}</definedName>
    <definedName name="base" localSheetId="2">#REF!</definedName>
    <definedName name="base" localSheetId="3">#REF!</definedName>
    <definedName name="base">#REF!</definedName>
    <definedName name="BASE03" localSheetId="3">#REF!</definedName>
    <definedName name="BASE03">#REF!</definedName>
    <definedName name="_xlnm.Database" localSheetId="2">#REF!</definedName>
    <definedName name="_xlnm.Database" localSheetId="3">#REF!</definedName>
    <definedName name="_xlnm.Database">#REF!</definedName>
    <definedName name="BB" localSheetId="2" hidden="1">{#N/A,#N/A,TRUE,"INGENIERIA";#N/A,#N/A,TRUE,"COMPRAS";#N/A,#N/A,TRUE,"DIRECCION";#N/A,#N/A,TRUE,"RESUMEN"}</definedName>
    <definedName name="BB" localSheetId="3" hidden="1">{#N/A,#N/A,TRUE,"INGENIERIA";#N/A,#N/A,TRUE,"COMPRAS";#N/A,#N/A,TRUE,"DIRECCION";#N/A,#N/A,TRUE,"RESUMEN"}</definedName>
    <definedName name="BB" hidden="1">{#N/A,#N/A,TRUE,"INGENIERIA";#N/A,#N/A,TRUE,"COMPRAS";#N/A,#N/A,TRUE,"DIRECCION";#N/A,#N/A,TRUE,"RESUMEN"}</definedName>
    <definedName name="BBB" localSheetId="2"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 localSheetId="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 localSheetId="6"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 localSheetId="7"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 localSheetId="8"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bbb" hidden="1">{#N/A,#N/A,FALSE,"SumG";#N/A,#N/A,FALSE,"ElecG";#N/A,#N/A,FALSE,"MechG";#N/A,#N/A,FALSE,"GeotG";#N/A,#N/A,FALSE,"PrcsG";#N/A,#N/A,FALSE,"TunnG";#N/A,#N/A,FALSE,"CivlG";#N/A,#N/A,FALSE,"NtwkG";#N/A,#N/A,FALSE,"EstgG";#N/A,#N/A,FALSE,"PEngG"}</definedName>
    <definedName name="bbbbb" hidden="1">{"Sin detalle",#N/A,FALSE,"Flujo (redondeado)";"Detallado",#N/A,FALSE,"Flujo (redondeado)"}</definedName>
    <definedName name="bbbbbbb" hidden="1">{#N/A,#N/A,FALSE,"SumG";#N/A,#N/A,FALSE,"ElecG";#N/A,#N/A,FALSE,"MechG";#N/A,#N/A,FALSE,"GeotG";#N/A,#N/A,FALSE,"PrcsG";#N/A,#N/A,FALSE,"TunnG";#N/A,#N/A,FALSE,"CivlG";#N/A,#N/A,FALSE,"NtwkG";#N/A,#N/A,FALSE,"EstgG";#N/A,#N/A,FALSE,"PEngG"}</definedName>
    <definedName name="bbbbbbbbb" hidden="1">{#N/A,#N/A,FALSE,"SumD";#N/A,#N/A,FALSE,"ElecD";#N/A,#N/A,FALSE,"MechD";#N/A,#N/A,FALSE,"GeotD";#N/A,#N/A,FALSE,"PrcsD";#N/A,#N/A,FALSE,"TunnD";#N/A,#N/A,FALSE,"CivlD";#N/A,#N/A,FALSE,"NtwkD";#N/A,#N/A,FALSE,"EstgD";#N/A,#N/A,FALSE,"PEngD"}</definedName>
    <definedName name="bbbbbbbbbb" hidden="1">{#N/A,#N/A,FALSE,"SumD";#N/A,#N/A,FALSE,"ElecD";#N/A,#N/A,FALSE,"MechD";#N/A,#N/A,FALSE,"GeotD";#N/A,#N/A,FALSE,"PrcsD";#N/A,#N/A,FALSE,"TunnD";#N/A,#N/A,FALSE,"CivlD";#N/A,#N/A,FALSE,"NtwkD";#N/A,#N/A,FALSE,"EstgD";#N/A,#N/A,FALSE,"PEngD"}</definedName>
    <definedName name="bbbbbbbbbbb" hidden="1">{#N/A,#N/A,FALSE,"SumG";#N/A,#N/A,FALSE,"ElecG";#N/A,#N/A,FALSE,"MechG";#N/A,#N/A,FALSE,"GeotG";#N/A,#N/A,FALSE,"PrcsG";#N/A,#N/A,FALSE,"TunnG";#N/A,#N/A,FALSE,"CivlG";#N/A,#N/A,FALSE,"NtwkG";#N/A,#N/A,FALSE,"EstgG";#N/A,#N/A,FALSE,"PEngG"}</definedName>
    <definedName name="bbbbbbbbbbbbbb" hidden="1">{#N/A,#N/A,FALSE,"SumG";#N/A,#N/A,FALSE,"ElecG";#N/A,#N/A,FALSE,"MechG";#N/A,#N/A,FALSE,"GeotG";#N/A,#N/A,FALSE,"PrcsG";#N/A,#N/A,FALSE,"TunnG";#N/A,#N/A,FALSE,"CivlG";#N/A,#N/A,FALSE,"NtwkG";#N/A,#N/A,FALSE,"EstgG";#N/A,#N/A,FALSE,"PEngG"}</definedName>
    <definedName name="bbbbbbbbbbbbbbbbbbbb" hidden="1">{#N/A,#N/A,FALSE,"SumG";#N/A,#N/A,FALSE,"ElecG";#N/A,#N/A,FALSE,"MechG";#N/A,#N/A,FALSE,"GeotG";#N/A,#N/A,FALSE,"PrcsG";#N/A,#N/A,FALSE,"TunnG";#N/A,#N/A,FALSE,"CivlG";#N/A,#N/A,FALSE,"NtwkG";#N/A,#N/A,FALSE,"EstgG";#N/A,#N/A,FALSE,"PEngG"}</definedName>
    <definedName name="Bc" localSheetId="2">#REF!</definedName>
    <definedName name="Bc" localSheetId="3">#REF!</definedName>
    <definedName name="Bc">#REF!</definedName>
    <definedName name="bcc" localSheetId="2">#REF!</definedName>
    <definedName name="bcc" localSheetId="3">#REF!</definedName>
    <definedName name="bcc">#REF!</definedName>
    <definedName name="bcero" localSheetId="2">#REF!</definedName>
    <definedName name="bcero" localSheetId="3">#REF!</definedName>
    <definedName name="bcero">#REF!</definedName>
    <definedName name="Bend">[29]Accesorios!$B$4:$B$143</definedName>
    <definedName name="Bends">[29]Accesorios!$B$4:$H$143</definedName>
    <definedName name="bghh" localSheetId="2"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 localSheetId="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 localSheetId="6"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 localSheetId="7"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 localSheetId="8"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ghh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bhy" hidden="1">{#N/A,#N/A,FALSE,"RESUMEN";#N/A,#N/A,FALSE,"GG-GI";#N/A,#N/A,FALSE,"AMB";#N/A,#N/A,FALSE,"EyR";#N/A,#N/A,FALSE,"UCP";#N/A,#N/A,FALSE,"IND";#N/A,#N/A,FALSE,"LR";#N/A,#N/A,FALSE,"PRV";#N/A,#N/A,FALSE,"TÚNELES";#N/A,#N/A,FALSE,"IDT";#N/A,#N/A,FALSE,"ING"}</definedName>
    <definedName name="BO_ACERO">[1]A!$D$37</definedName>
    <definedName name="BO_ARENA">[1]A!$D$21</definedName>
    <definedName name="BO_CEMENTO">[1]A!$D$27</definedName>
    <definedName name="BO_FORMALETA">[1]A!$D$33</definedName>
    <definedName name="BO_GRAVA">[1]A!$D$24</definedName>
    <definedName name="BO_OTROS">[1]A!$D$30</definedName>
    <definedName name="BO_SUMINISTRO">[1]A!$D$41</definedName>
    <definedName name="BODY" localSheetId="3">#REF!</definedName>
    <definedName name="BODY">#REF!</definedName>
    <definedName name="BOTA">[27]LISTA!$C$30</definedName>
    <definedName name="bridas">#REF!</definedName>
    <definedName name="BS" localSheetId="2">#REF!</definedName>
    <definedName name="BS" localSheetId="3">#REF!</definedName>
    <definedName name="bs" hidden="1">{#N/A,#N/A,FALSE,"Matrix";#N/A,#N/A,FALSE,"Executive";#N/A,#N/A,FALSE,"Summary";#N/A,#N/A,FALSE,"Office1";#N/A,#N/A,FALSE,"Office2";#N/A,#N/A,FALSE,"Office3";#N/A,#N/A,FALSE,"Office4";#N/A,#N/A,FALSE,"Office5";#N/A,#N/A,FALSE,"Office6";#N/A,#N/A,FALSE,"Office7";#N/A,#N/A,FALSE,"Labor"}</definedName>
    <definedName name="BUSCOLUM">#REF!</definedName>
    <definedName name="BUSCOLUM13">#REF!</definedName>
    <definedName name="BUSCOLUM3_Y_6">#REF!</definedName>
    <definedName name="BUSCOLUM33">#REF!</definedName>
    <definedName name="bx" localSheetId="2">#REF!</definedName>
    <definedName name="bx" localSheetId="3">#REF!</definedName>
    <definedName name="bx">#REF!</definedName>
    <definedName name="bx_col" localSheetId="2">#REF!</definedName>
    <definedName name="bx_col" localSheetId="3">#REF!</definedName>
    <definedName name="bx_col">#REF!</definedName>
    <definedName name="by" localSheetId="2">#REF!</definedName>
    <definedName name="by" localSheetId="3">#REF!</definedName>
    <definedName name="by">#REF!</definedName>
    <definedName name="bz_col" localSheetId="2">#REF!</definedName>
    <definedName name="bz_col" localSheetId="3">#REF!</definedName>
    <definedName name="bz_col">#REF!</definedName>
    <definedName name="C_">#N/A</definedName>
    <definedName name="C_2" localSheetId="2">#REF!</definedName>
    <definedName name="C_2" localSheetId="3">#REF!</definedName>
    <definedName name="C_2">#REF!</definedName>
    <definedName name="Ca" localSheetId="2">#REF!</definedName>
    <definedName name="Ca" localSheetId="3">#REF!</definedName>
    <definedName name="Ca">#REF!</definedName>
    <definedName name="caa" localSheetId="2">#REF!</definedName>
    <definedName name="caa" localSheetId="3">#REF!</definedName>
    <definedName name="caa">#REF!</definedName>
    <definedName name="cables">'[35]Calculo cables'!#REF!</definedName>
    <definedName name="caca" hidden="1">{#N/A,#N/A,TRUE,"Est. de Fact.";#N/A,#N/A,TRUE,"Capitulo 19";#N/A,#N/A,TRUE,"Proyecto P855"}</definedName>
    <definedName name="Cal">#REF!</definedName>
    <definedName name="CalcSht_Header">#REF!</definedName>
    <definedName name="CalcSht_Hearder">#REF!</definedName>
    <definedName name="CALCULO" localSheetId="2">#REF!</definedName>
    <definedName name="CALCULO" localSheetId="3">#REF!</definedName>
    <definedName name="CALCULO">#REF!</definedName>
    <definedName name="Cálculos">[36]ANALISIS!$A$112:$L$198</definedName>
    <definedName name="Calibre">[32]Amp!$X$150:$X$167</definedName>
    <definedName name="Cambio" localSheetId="3">#REF!</definedName>
    <definedName name="Cambio">#REF!</definedName>
    <definedName name="Camióm" hidden="1">{"FlujoGastos",#N/A,FALSE,"Base";"FlujoGastos",#N/A,FALSE,"Buzón Tren";"FlujoGastos",#N/A,FALSE,"Buzón Camión";"FlujoGastos",#N/A,FALSE,"LHD Camión";"FlujoGastos",#N/A,FALSE,"Cámara Camión"}</definedName>
    <definedName name="CANAL01">#REF!</definedName>
    <definedName name="CANAL02">#REF!</definedName>
    <definedName name="CANAL03">#REF!</definedName>
    <definedName name="Cañ"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CARAT" localSheetId="2">#REF!</definedName>
    <definedName name="CARAT" localSheetId="3">#REF!</definedName>
    <definedName name="CARAT">#REF!</definedName>
    <definedName name="caratula1">#REF!</definedName>
    <definedName name="CARATULA2" localSheetId="2">[37]GENERAL!#REF!</definedName>
    <definedName name="CARATULA2" localSheetId="3">[37]GENERAL!#REF!</definedName>
    <definedName name="CARATULA2">[37]GENERAL!#REF!</definedName>
    <definedName name="CARATULAA">'[38]Fab. 15'!#REF!</definedName>
    <definedName name="CARCA">[27]LISTA!$C$34</definedName>
    <definedName name="carlos" hidden="1">{#N/A,#N/A,FALSE,"Matrix";#N/A,#N/A,FALSE,"Executive";#N/A,#N/A,FALSE,"Summary"}</definedName>
    <definedName name="carolina" hidden="1">{#N/A,#N/A,TRUE,"Resumen";#N/A,#N/A,TRUE,"Global";#N/A,#N/A,TRUE,"Agropecuario";#N/A,#N/A,TRUE,"Pesca";#N/A,#N/A,TRUE,"Minería";#N/A,#N/A,TRUE,"Elect. y Agua";#N/A,#N/A,TRUE,"Manufactura";#N/A,#N/A,TRUE,"Construcción";#N/A,#N/A,TRUE,"Comercio";#N/A,#N/A,TRUE,"Otros"}</definedName>
    <definedName name="CARPINT" localSheetId="2">#REF!</definedName>
    <definedName name="CARPINT" localSheetId="3">#REF!</definedName>
    <definedName name="CARPINT">#REF!</definedName>
    <definedName name="carta" hidden="1">{"DETALLE_1996",#N/A,FALSE,"flujo";"DETALLE_1997",#N/A,FALSE,"flujo";"GASTOS_INCURRIDOS_1996",#N/A,FALSE,"flujo";"GASTOS_PROGRAMADOS_PARA_1997",#N/A,FALSE,"flujo";#N/A,#N/A,FALSE,"comparat";#N/A,#N/A,FALSE,"costos";#N/A,#N/A,FALSE,"proyctrol"}</definedName>
    <definedName name="carta_1" hidden="1">{"DETALLE_1996",#N/A,FALSE,"flujo";"DETALLE_1997",#N/A,FALSE,"flujo";"GASTOS_INCURRIDOS_1996",#N/A,FALSE,"flujo";"GASTOS_PROGRAMADOS_PARA_1997",#N/A,FALSE,"flujo";#N/A,#N/A,FALSE,"comparat";#N/A,#N/A,FALSE,"costos";#N/A,#N/A,FALSE,"proyctrol"}</definedName>
    <definedName name="CARTA5" hidden="1">{"DETALLE_1996",#N/A,FALSE,"flujo";"DETALLE_1997",#N/A,FALSE,"flujo";"GASTOS_INCURRIDOS_1996",#N/A,FALSE,"flujo";"GASTOS_PROGRAMADOS_PARA_1997",#N/A,FALSE,"flujo";#N/A,#N/A,FALSE,"comparat";#N/A,#N/A,FALSE,"costos";#N/A,#N/A,FALSE,"proyctrol"}</definedName>
    <definedName name="CARTA5_1" hidden="1">{"DETALLE_1996",#N/A,FALSE,"flujo";"DETALLE_1997",#N/A,FALSE,"flujo";"GASTOS_INCURRIDOS_1996",#N/A,FALSE,"flujo";"GASTOS_PROGRAMADOS_PARA_1997",#N/A,FALSE,"flujo";#N/A,#N/A,FALSE,"comparat";#N/A,#N/A,FALSE,"costos";#N/A,#N/A,FALSE,"proyctrol"}</definedName>
    <definedName name="cartas" hidden="1">{"DETALLE_1996",#N/A,FALSE,"flujo";"DETALLE_1997",#N/A,FALSE,"flujo";"GASTOS_INCURRIDOS_1996",#N/A,FALSE,"flujo";"GASTOS_PROGRAMADOS_PARA_1997",#N/A,FALSE,"flujo";#N/A,#N/A,FALSE,"comparat";#N/A,#N/A,FALSE,"costos";#N/A,#N/A,FALSE,"proyctrol"}</definedName>
    <definedName name="cartas_1" hidden="1">{"DETALLE_1996",#N/A,FALSE,"flujo";"DETALLE_1997",#N/A,FALSE,"flujo";"GASTOS_INCURRIDOS_1996",#N/A,FALSE,"flujo";"GASTOS_PROGRAMADOS_PARA_1997",#N/A,FALSE,"flujo";#N/A,#N/A,FALSE,"comparat";#N/A,#N/A,FALSE,"costos";#N/A,#N/A,FALSE,"proyctrol"}</definedName>
    <definedName name="casa" localSheetId="2" hidden="1">{#N/A,#N/A,FALSE,"masez (10)";#N/A,#N/A,FALSE,"masez (7)";#N/A,#N/A,FALSE,"masez (6)";#N/A,#N/A,FALSE,"masez (5)";#N/A,#N/A,FALSE,"masez (4)";#N/A,#N/A,FALSE,"masez (3)";#N/A,#N/A,FALSE,"masez (2)";#N/A,#N/A,FALSE,"GME";#N/A,#N/A,FALSE,"masez"}</definedName>
    <definedName name="casa" localSheetId="3" hidden="1">{#N/A,#N/A,FALSE,"masez (10)";#N/A,#N/A,FALSE,"masez (7)";#N/A,#N/A,FALSE,"masez (6)";#N/A,#N/A,FALSE,"masez (5)";#N/A,#N/A,FALSE,"masez (4)";#N/A,#N/A,FALSE,"masez (3)";#N/A,#N/A,FALSE,"masez (2)";#N/A,#N/A,FALSE,"GME";#N/A,#N/A,FALSE,"masez"}</definedName>
    <definedName name="casa" localSheetId="6" hidden="1">{#N/A,#N/A,FALSE,"masez (10)";#N/A,#N/A,FALSE,"masez (7)";#N/A,#N/A,FALSE,"masez (6)";#N/A,#N/A,FALSE,"masez (5)";#N/A,#N/A,FALSE,"masez (4)";#N/A,#N/A,FALSE,"masez (3)";#N/A,#N/A,FALSE,"masez (2)";#N/A,#N/A,FALSE,"GME";#N/A,#N/A,FALSE,"masez"}</definedName>
    <definedName name="casa" localSheetId="7" hidden="1">{#N/A,#N/A,FALSE,"masez (10)";#N/A,#N/A,FALSE,"masez (7)";#N/A,#N/A,FALSE,"masez (6)";#N/A,#N/A,FALSE,"masez (5)";#N/A,#N/A,FALSE,"masez (4)";#N/A,#N/A,FALSE,"masez (3)";#N/A,#N/A,FALSE,"masez (2)";#N/A,#N/A,FALSE,"GME";#N/A,#N/A,FALSE,"masez"}</definedName>
    <definedName name="casa" localSheetId="8" hidden="1">{#N/A,#N/A,FALSE,"masez (10)";#N/A,#N/A,FALSE,"masez (7)";#N/A,#N/A,FALSE,"masez (6)";#N/A,#N/A,FALSE,"masez (5)";#N/A,#N/A,FALSE,"masez (4)";#N/A,#N/A,FALSE,"masez (3)";#N/A,#N/A,FALSE,"masez (2)";#N/A,#N/A,FALSE,"GME";#N/A,#N/A,FALSE,"masez"}</definedName>
    <definedName name="casa" hidden="1">{#N/A,#N/A,FALSE,"masez (10)";#N/A,#N/A,FALSE,"masez (7)";#N/A,#N/A,FALSE,"masez (6)";#N/A,#N/A,FALSE,"masez (5)";#N/A,#N/A,FALSE,"masez (4)";#N/A,#N/A,FALSE,"masez (3)";#N/A,#N/A,FALSE,"masez (2)";#N/A,#N/A,FALSE,"GME";#N/A,#N/A,FALSE,"masez"}</definedName>
    <definedName name="casa_1" hidden="1">{#N/A,#N/A,FALSE,"masez (10)";#N/A,#N/A,FALSE,"masez (7)";#N/A,#N/A,FALSE,"masez (6)";#N/A,#N/A,FALSE,"masez (5)";#N/A,#N/A,FALSE,"masez (4)";#N/A,#N/A,FALSE,"masez (3)";#N/A,#N/A,FALSE,"masez (2)";#N/A,#N/A,FALSE,"GME";#N/A,#N/A,FALSE,"masez"}</definedName>
    <definedName name="casa1" hidden="1">{#N/A,#N/A,FALSE,"masez (10)";#N/A,#N/A,FALSE,"masez (7)";#N/A,#N/A,FALSE,"masez (6)";#N/A,#N/A,FALSE,"masez (5)";#N/A,#N/A,FALSE,"masez (4)";#N/A,#N/A,FALSE,"masez (3)";#N/A,#N/A,FALSE,"masez (2)";#N/A,#N/A,FALSE,"GME";#N/A,#N/A,FALSE,"masez"}</definedName>
    <definedName name="casa1_1" hidden="1">{#N/A,#N/A,FALSE,"masez (10)";#N/A,#N/A,FALSE,"masez (7)";#N/A,#N/A,FALSE,"masez (6)";#N/A,#N/A,FALSE,"masez (5)";#N/A,#N/A,FALSE,"masez (4)";#N/A,#N/A,FALSE,"masez (3)";#N/A,#N/A,FALSE,"masez (2)";#N/A,#N/A,FALSE,"GME";#N/A,#N/A,FALSE,"masez"}</definedName>
    <definedName name="CASC">[27]LISTA!$C$29</definedName>
    <definedName name="CBWorkbookPriority" hidden="1">-1167690996</definedName>
    <definedName name="CC" localSheetId="2" hidden="1">{#N/A,#N/A,TRUE,"1842CWN0"}</definedName>
    <definedName name="CC" localSheetId="3" hidden="1">{#N/A,#N/A,TRUE,"1842CWN0"}</definedName>
    <definedName name="CC" localSheetId="6" hidden="1">{#N/A,#N/A,TRUE,"1842CWN0"}</definedName>
    <definedName name="CC" localSheetId="7" hidden="1">{#N/A,#N/A,TRUE,"1842CWN0"}</definedName>
    <definedName name="CC" localSheetId="8" hidden="1">{#N/A,#N/A,TRUE,"1842CWN0"}</definedName>
    <definedName name="CC" hidden="1">{#N/A,#N/A,TRUE,"1842CWN0"}</definedName>
    <definedName name="cc_1" hidden="1">{"DETALLE_1996",#N/A,FALSE,"flujo";"DETALLE_1997",#N/A,FALSE,"flujo";"GASTOS_INCURRIDOS_1996",#N/A,FALSE,"flujo";"GASTOS_PROGRAMADOS_PARA_1997",#N/A,FALSE,"flujo";#N/A,#N/A,FALSE,"comparat";#N/A,#N/A,FALSE,"costos";#N/A,#N/A,FALSE,"proyctrol"}</definedName>
    <definedName name="ccc" hidden="1">{#N/A,#N/A,FALSE,"masez (10)";#N/A,#N/A,FALSE,"masez (7)";#N/A,#N/A,FALSE,"masez (6)";#N/A,#N/A,FALSE,"masez (5)";#N/A,#N/A,FALSE,"masez (4)";#N/A,#N/A,FALSE,"masez (3)";#N/A,#N/A,FALSE,"masez (2)";#N/A,#N/A,FALSE,"GME";#N/A,#N/A,FALSE,"masez"}</definedName>
    <definedName name="ccc_1" hidden="1">{#N/A,#N/A,FALSE,"masez (10)";#N/A,#N/A,FALSE,"masez (7)";#N/A,#N/A,FALSE,"masez (6)";#N/A,#N/A,FALSE,"masez (5)";#N/A,#N/A,FALSE,"masez (4)";#N/A,#N/A,FALSE,"masez (3)";#N/A,#N/A,FALSE,"masez (2)";#N/A,#N/A,FALSE,"GME";#N/A,#N/A,FALSE,"masez"}</definedName>
    <definedName name="ccccc" hidden="1">{#N/A,#N/A,FALSE,"SumD";#N/A,#N/A,FALSE,"ElecD";#N/A,#N/A,FALSE,"MechD";#N/A,#N/A,FALSE,"GeotD";#N/A,#N/A,FALSE,"PrcsD";#N/A,#N/A,FALSE,"TunnD";#N/A,#N/A,FALSE,"CivlD";#N/A,#N/A,FALSE,"NtwkD";#N/A,#N/A,FALSE,"EstgD";#N/A,#N/A,FALSE,"PEngD"}</definedName>
    <definedName name="cccccccccccc" hidden="1">{#N/A,#N/A,FALSE,"SumG";#N/A,#N/A,FALSE,"ElecG";#N/A,#N/A,FALSE,"MechG";#N/A,#N/A,FALSE,"GeotG";#N/A,#N/A,FALSE,"PrcsG";#N/A,#N/A,FALSE,"TunnG";#N/A,#N/A,FALSE,"CivlG";#N/A,#N/A,FALSE,"NtwkG";#N/A,#N/A,FALSE,"EstgG";#N/A,#N/A,FALSE,"PEngG"}</definedName>
    <definedName name="ccccccccccccccc" hidden="1">{#N/A,#N/A,FALSE,"Pricing";#N/A,#N/A,FALSE,"Summary";#N/A,#N/A,FALSE,"CompProd";#N/A,#N/A,FALSE,"CompJobhrs";#N/A,#N/A,FALSE,"Escalation";#N/A,#N/A,FALSE,"Contingency";#N/A,#N/A,FALSE,"GM";#N/A,#N/A,FALSE,"CompWage";#N/A,#N/A,FALSE,"costSum"}</definedName>
    <definedName name="ccxcxc" hidden="1">{#N/A,#N/A,TRUE,"Resumen";#N/A,#N/A,TRUE,"Global";#N/A,#N/A,TRUE,"Agropecuario";#N/A,#N/A,TRUE,"Pesca";#N/A,#N/A,TRUE,"Minería";#N/A,#N/A,TRUE,"Elect. y Agua";#N/A,#N/A,TRUE,"Manufactura";#N/A,#N/A,TRUE,"Construcción";#N/A,#N/A,TRUE,"Comercio";#N/A,#N/A,TRUE,"Otros"}</definedName>
    <definedName name="CD_03" localSheetId="3">#REF!</definedName>
    <definedName name="CD_03">#REF!</definedName>
    <definedName name="CD_ARQ" localSheetId="3">#REF!</definedName>
    <definedName name="CD_ARQ">#REF!</definedName>
    <definedName name="CD_ELE" localSheetId="3">#REF!</definedName>
    <definedName name="CD_ELE">#REF!</definedName>
    <definedName name="CD_EST">#REF!</definedName>
    <definedName name="CD_SAN">#REF!</definedName>
    <definedName name="CDIRECTO">#REF!</definedName>
    <definedName name="CDO_03">#REF!</definedName>
    <definedName name="CDSDS">#REF!</definedName>
    <definedName name="celina" localSheetId="2" hidden="1">{"Avaliação de Cargos (Class Mens Todas)",#N/A,FALSE,"BANCO DE DADOS MENSALISTAS";"Avaliação de Cargos (Class Mens Todas)",#N/A,FALSE,"BANCO DE DADOS MENSALISTAS"}</definedName>
    <definedName name="celina" localSheetId="3" hidden="1">{"Avaliação de Cargos (Class Mens Todas)",#N/A,FALSE,"BANCO DE DADOS MENSALISTAS";"Avaliação de Cargos (Class Mens Todas)",#N/A,FALSE,"BANCO DE DADOS MENSALISTAS"}</definedName>
    <definedName name="celina" hidden="1">{"Avaliação de Cargos (Class Mens Todas)",#N/A,FALSE,"BANCO DE DADOS MENSALISTAS";"Avaliação de Cargos (Class Mens Todas)",#N/A,FALSE,"BANCO DE DADOS MENSALISTAS"}</definedName>
    <definedName name="CEMENTO">[1]A!$D$61:$D$62</definedName>
    <definedName name="CERCO_AES">#REF!</definedName>
    <definedName name="CERCO_EST">#REF!</definedName>
    <definedName name="CF" localSheetId="3">#REF!</definedName>
    <definedName name="CF">#REF!</definedName>
    <definedName name="cgr" hidden="1">{#N/A,#N/A,TRUE,"Resumen";#N/A,#N/A,TRUE,"Global";#N/A,#N/A,TRUE,"Agropecuario";#N/A,#N/A,TRUE,"Pesca";#N/A,#N/A,TRUE,"Minería";#N/A,#N/A,TRUE,"Elect. y Agua";#N/A,#N/A,TRUE,"Manufactura";#N/A,#N/A,TRUE,"Construcción";#N/A,#N/A,TRUE,"Comercio";#N/A,#N/A,TRUE,"Otros"}</definedName>
    <definedName name="cgv" localSheetId="3">'[13]#¡REF'!#REF!</definedName>
    <definedName name="cgv">'[13]#¡REF'!#REF!</definedName>
    <definedName name="Chancador"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Check">[29]Accesorios!$B$360:$H$382</definedName>
    <definedName name="Checks">[29]Accesorios!$B$360:$B$382</definedName>
    <definedName name="CHSFH" localSheetId="2" hidden="1">{#N/A,#N/A,FALSE,"masez (10)";#N/A,#N/A,FALSE,"masez (7)";#N/A,#N/A,FALSE,"masez (6)";#N/A,#N/A,FALSE,"masez (5)";#N/A,#N/A,FALSE,"masez (4)";#N/A,#N/A,FALSE,"masez (3)";#N/A,#N/A,FALSE,"masez (2)";#N/A,#N/A,FALSE,"GME";#N/A,#N/A,FALSE,"masez"}</definedName>
    <definedName name="CHSFH" localSheetId="3" hidden="1">{#N/A,#N/A,FALSE,"masez (10)";#N/A,#N/A,FALSE,"masez (7)";#N/A,#N/A,FALSE,"masez (6)";#N/A,#N/A,FALSE,"masez (5)";#N/A,#N/A,FALSE,"masez (4)";#N/A,#N/A,FALSE,"masez (3)";#N/A,#N/A,FALSE,"masez (2)";#N/A,#N/A,FALSE,"GME";#N/A,#N/A,FALSE,"masez"}</definedName>
    <definedName name="CHSFH" localSheetId="6" hidden="1">{#N/A,#N/A,FALSE,"masez (10)";#N/A,#N/A,FALSE,"masez (7)";#N/A,#N/A,FALSE,"masez (6)";#N/A,#N/A,FALSE,"masez (5)";#N/A,#N/A,FALSE,"masez (4)";#N/A,#N/A,FALSE,"masez (3)";#N/A,#N/A,FALSE,"masez (2)";#N/A,#N/A,FALSE,"GME";#N/A,#N/A,FALSE,"masez"}</definedName>
    <definedName name="CHSFH" localSheetId="7" hidden="1">{#N/A,#N/A,FALSE,"masez (10)";#N/A,#N/A,FALSE,"masez (7)";#N/A,#N/A,FALSE,"masez (6)";#N/A,#N/A,FALSE,"masez (5)";#N/A,#N/A,FALSE,"masez (4)";#N/A,#N/A,FALSE,"masez (3)";#N/A,#N/A,FALSE,"masez (2)";#N/A,#N/A,FALSE,"GME";#N/A,#N/A,FALSE,"masez"}</definedName>
    <definedName name="CHSFH" localSheetId="8" hidden="1">{#N/A,#N/A,FALSE,"masez (10)";#N/A,#N/A,FALSE,"masez (7)";#N/A,#N/A,FALSE,"masez (6)";#N/A,#N/A,FALSE,"masez (5)";#N/A,#N/A,FALSE,"masez (4)";#N/A,#N/A,FALSE,"masez (3)";#N/A,#N/A,FALSE,"masez (2)";#N/A,#N/A,FALSE,"GME";#N/A,#N/A,FALSE,"masez"}</definedName>
    <definedName name="CHSFH" hidden="1">{#N/A,#N/A,FALSE,"masez (10)";#N/A,#N/A,FALSE,"masez (7)";#N/A,#N/A,FALSE,"masez (6)";#N/A,#N/A,FALSE,"masez (5)";#N/A,#N/A,FALSE,"masez (4)";#N/A,#N/A,FALSE,"masez (3)";#N/A,#N/A,FALSE,"masez (2)";#N/A,#N/A,FALSE,"GME";#N/A,#N/A,FALSE,"masez"}</definedName>
    <definedName name="CHSFH_1" hidden="1">{#N/A,#N/A,FALSE,"masez (10)";#N/A,#N/A,FALSE,"masez (7)";#N/A,#N/A,FALSE,"masez (6)";#N/A,#N/A,FALSE,"masez (5)";#N/A,#N/A,FALSE,"masez (4)";#N/A,#N/A,FALSE,"masez (3)";#N/A,#N/A,FALSE,"masez (2)";#N/A,#N/A,FALSE,"GME";#N/A,#N/A,FALSE,"masez"}</definedName>
    <definedName name="CHUQUICAMATA__BANCOS_de_MENOR_ALTURA_PROPOSAL">#REF!</definedName>
    <definedName name="Civ"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CIZALLA">#REF!</definedName>
    <definedName name="Classification" localSheetId="2">#REF!</definedName>
    <definedName name="Classification" localSheetId="3">#REF!</definedName>
    <definedName name="Classification">#REF!</definedName>
    <definedName name="Client_Name">[39]Basis!$B$7</definedName>
    <definedName name="Cliente">#REF!</definedName>
    <definedName name="COASIN" hidden="1">{#N/A,#N/A,FALSE,"Graficos"}</definedName>
    <definedName name="COASIN_1" hidden="1">{#N/A,#N/A,FALSE,"Graficos"}</definedName>
    <definedName name="CODIGO" localSheetId="3">#REF!</definedName>
    <definedName name="CODIGO">#REF!</definedName>
    <definedName name="coef">'[40]COEF. C'!$A$5:$B$104</definedName>
    <definedName name="COLEGIO">#REF!</definedName>
    <definedName name="COLUMNA">[32]Amp!$O$8:$O$147</definedName>
    <definedName name="COMB6">[27]LISTA!$C$60</definedName>
    <definedName name="comp">18.5</definedName>
    <definedName name="comp1" hidden="1">{#N/A,#N/A,FALSE,"Matrix";#N/A,#N/A,FALSE,"Executive";#N/A,#N/A,FALSE,"Summary"}</definedName>
    <definedName name="Comparacion" hidden="1">{#N/A,#N/A,FALSE,"Matrix";#N/A,#N/A,FALSE,"Executive";#N/A,#N/A,FALSE,"Summary"}</definedName>
    <definedName name="Conc_Cap_Shear" localSheetId="2">#REF!</definedName>
    <definedName name="Conc_Cap_Shear" localSheetId="3">#REF!</definedName>
    <definedName name="Conc_Cap_Shear">#REF!</definedName>
    <definedName name="Conc_Cap_Tension" localSheetId="2">#REF!</definedName>
    <definedName name="Conc_Cap_Tension" localSheetId="3">#REF!</definedName>
    <definedName name="Conc_Cap_Tension">#REF!</definedName>
    <definedName name="CONDUC" localSheetId="3">#REF!</definedName>
    <definedName name="CONDUC">#REF!</definedName>
    <definedName name="CONEC">#REF!</definedName>
    <definedName name="CONEXIONES">#REF!</definedName>
    <definedName name="CONSO" hidden="1">{"MO(BASE)",#N/A,FALSE,"MO(BASE)";"MO(BASE)1",#N/A,FALSE,"MO(BASE)";"MO(BASE)2",#N/A,FALSE,"MO(BASE)"}</definedName>
    <definedName name="CONSO_1" hidden="1">{"MO(BASE)",#N/A,FALSE,"MO(BASE)";"MO(BASE)1",#N/A,FALSE,"MO(BASE)";"MO(BASE)2",#N/A,FALSE,"MO(BASE)"}</definedName>
    <definedName name="CONSTRUCCION" hidden="1">{#N/A,#N/A,FALSE,"masez (10)";#N/A,#N/A,FALSE,"masez (7)";#N/A,#N/A,FALSE,"masez (6)";#N/A,#N/A,FALSE,"masez (5)";#N/A,#N/A,FALSE,"masez (4)";#N/A,#N/A,FALSE,"masez (3)";#N/A,#N/A,FALSE,"masez (2)";#N/A,#N/A,FALSE,"GME";#N/A,#N/A,FALSE,"masez"}</definedName>
    <definedName name="CONSTRUCCION_1" hidden="1">{#N/A,#N/A,FALSE,"masez (10)";#N/A,#N/A,FALSE,"masez (7)";#N/A,#N/A,FALSE,"masez (6)";#N/A,#N/A,FALSE,"masez (5)";#N/A,#N/A,FALSE,"masez (4)";#N/A,#N/A,FALSE,"masez (3)";#N/A,#N/A,FALSE,"masez (2)";#N/A,#N/A,FALSE,"GME";#N/A,#N/A,FALSE,"masez"}</definedName>
    <definedName name="control" hidden="1">{#N/A,#N/A,FALSE,"Graficos"}</definedName>
    <definedName name="control_1" hidden="1">{#N/A,#N/A,FALSE,"Graficos"}</definedName>
    <definedName name="CORLA">[27]LISTA!$C$32</definedName>
    <definedName name="Correas" hidden="1">{"desarrollo",#N/A,FALSE,"Cámara Camión";"resumen",#N/A,FALSE,"Cámara Camión";"eqprod",#N/A,FALSE,"Cámara Camión"}</definedName>
    <definedName name="CORV4">[27]LISTA!$C$61</definedName>
    <definedName name="Coseno_fi">#REF!</definedName>
    <definedName name="cosots" localSheetId="2" hidden="1">{"Graf_Carga Trab",#N/A,FALSE,"Grafi_Carga Trab";"Graf_Venta Flujo",#N/A,FALSE,"Grafi_Carga Trab"}</definedName>
    <definedName name="cosots" localSheetId="3" hidden="1">{"Graf_Carga Trab",#N/A,FALSE,"Grafi_Carga Trab";"Graf_Venta Flujo",#N/A,FALSE,"Grafi_Carga Trab"}</definedName>
    <definedName name="cosots" localSheetId="6" hidden="1">{"Graf_Carga Trab",#N/A,FALSE,"Grafi_Carga Trab";"Graf_Venta Flujo",#N/A,FALSE,"Grafi_Carga Trab"}</definedName>
    <definedName name="cosots" localSheetId="7" hidden="1">{"Graf_Carga Trab",#N/A,FALSE,"Grafi_Carga Trab";"Graf_Venta Flujo",#N/A,FALSE,"Grafi_Carga Trab"}</definedName>
    <definedName name="cosots" localSheetId="8" hidden="1">{"Graf_Carga Trab",#N/A,FALSE,"Grafi_Carga Trab";"Graf_Venta Flujo",#N/A,FALSE,"Grafi_Carga Trab"}</definedName>
    <definedName name="cosots" hidden="1">{"Graf_Carga Trab",#N/A,FALSE,"Grafi_Carga Trab";"Graf_Venta Flujo",#N/A,FALSE,"Grafi_Carga Trab"}</definedName>
    <definedName name="cosots_1" hidden="1">{"Graf_Carga Trab",#N/A,FALSE,"Grafi_Carga Trab";"Graf_Venta Flujo",#N/A,FALSE,"Grafi_Carga Trab"}</definedName>
    <definedName name="Costo1">'[41] Concentrates value'!#REF!</definedName>
    <definedName name="costos1" hidden="1">{"DETALLE_1996",#N/A,FALSE,"flujo";"DETALLE_1997",#N/A,FALSE,"flujo";"GASTOS_INCURRIDOS_1996",#N/A,FALSE,"flujo";"GASTOS_PROGRAMADOS_PARA_1997",#N/A,FALSE,"flujo";#N/A,#N/A,FALSE,"comparat";#N/A,#N/A,FALSE,"costos";#N/A,#N/A,FALSE,"proyctrol"}</definedName>
    <definedName name="costos1_1" hidden="1">{"DETALLE_1996",#N/A,FALSE,"flujo";"DETALLE_1997",#N/A,FALSE,"flujo";"GASTOS_INCURRIDOS_1996",#N/A,FALSE,"flujo";"GASTOS_PROGRAMADOS_PARA_1997",#N/A,FALSE,"flujo";#N/A,#N/A,FALSE,"comparat";#N/A,#N/A,FALSE,"costos";#N/A,#N/A,FALSE,"proyctrol"}</definedName>
    <definedName name="costos2" hidden="1">{"DETALLE_1996",#N/A,FALSE,"flujo";"DETALLE_1997",#N/A,FALSE,"flujo";"GASTOS_INCURRIDOS_1996",#N/A,FALSE,"flujo";"GASTOS_PROGRAMADOS_PARA_1997",#N/A,FALSE,"flujo";#N/A,#N/A,FALSE,"comparat";#N/A,#N/A,FALSE,"costos";#N/A,#N/A,FALSE,"proyctrol"}</definedName>
    <definedName name="costos2_1" hidden="1">{"DETALLE_1996",#N/A,FALSE,"flujo";"DETALLE_1997",#N/A,FALSE,"flujo";"GASTOS_INCURRIDOS_1996",#N/A,FALSE,"flujo";"GASTOS_PROGRAMADOS_PARA_1997",#N/A,FALSE,"flujo";#N/A,#N/A,FALSE,"comparat";#N/A,#N/A,FALSE,"costos";#N/A,#N/A,FALSE,"proyctrol"}</definedName>
    <definedName name="Cp" localSheetId="2">#REF!</definedName>
    <definedName name="Cp" localSheetId="3">#REF!</definedName>
    <definedName name="Cp">#REF!</definedName>
    <definedName name="cpp" localSheetId="2">#REF!</definedName>
    <definedName name="cpp" localSheetId="3">#REF!</definedName>
    <definedName name="cpp">#REF!</definedName>
    <definedName name="cprecor" localSheetId="2">#REF!</definedName>
    <definedName name="cprecor" localSheetId="3">#REF!</definedName>
    <definedName name="cprecor">#REF!</definedName>
    <definedName name="CQWWQE" hidden="1">{#N/A,#N/A,TRUE,"Resumen";#N/A,#N/A,TRUE,"Global";#N/A,#N/A,TRUE,"Agropecuario";#N/A,#N/A,TRUE,"Pesca";#N/A,#N/A,TRUE,"Minería";#N/A,#N/A,TRUE,"Elect. y Agua";#N/A,#N/A,TRUE,"Manufactura";#N/A,#N/A,TRUE,"Construcción";#N/A,#N/A,TRUE,"Comercio";#N/A,#N/A,TRUE,"Otros"}</definedName>
    <definedName name="_xlnm.Criteria" localSheetId="2">#REF!</definedName>
    <definedName name="_xlnm.Criteria" localSheetId="3">#REF!</definedName>
    <definedName name="_xlnm.Criteria">#REF!</definedName>
    <definedName name="CRT">#REF!</definedName>
    <definedName name="CSA" hidden="1">{#N/A,#N/A,FALSE,"Matrix";#N/A,#N/A,FALSE,"Executive";#N/A,#N/A,FALSE,"Summary";#N/A,#N/A,FALSE,"Office1";#N/A,#N/A,FALSE,"Office2";#N/A,#N/A,FALSE,"Office3";#N/A,#N/A,FALSE,"Office4";#N/A,#N/A,FALSE,"Office5";#N/A,#N/A,FALSE,"Office6";#N/A,#N/A,FALSE,"Office7";#N/A,#N/A,FALSE,"Labor"}</definedName>
    <definedName name="cub" localSheetId="2" hidden="1">{#N/A,#N/A,FALSE,"RESUMEN";#N/A,#N/A,FALSE,"GG-GI";#N/A,#N/A,FALSE,"AMB";#N/A,#N/A,FALSE,"EyR";#N/A,#N/A,FALSE,"UCP";#N/A,#N/A,FALSE,"IND";#N/A,#N/A,FALSE,"LR";#N/A,#N/A,FALSE,"PRV";#N/A,#N/A,FALSE,"TÚNELES";#N/A,#N/A,FALSE,"IDT";#N/A,#N/A,FALSE,"ING"}</definedName>
    <definedName name="cub" localSheetId="3" hidden="1">{#N/A,#N/A,FALSE,"RESUMEN";#N/A,#N/A,FALSE,"GG-GI";#N/A,#N/A,FALSE,"AMB";#N/A,#N/A,FALSE,"EyR";#N/A,#N/A,FALSE,"UCP";#N/A,#N/A,FALSE,"IND";#N/A,#N/A,FALSE,"LR";#N/A,#N/A,FALSE,"PRV";#N/A,#N/A,FALSE,"TÚNELES";#N/A,#N/A,FALSE,"IDT";#N/A,#N/A,FALSE,"ING"}</definedName>
    <definedName name="cub" localSheetId="6" hidden="1">{#N/A,#N/A,FALSE,"RESUMEN";#N/A,#N/A,FALSE,"GG-GI";#N/A,#N/A,FALSE,"AMB";#N/A,#N/A,FALSE,"EyR";#N/A,#N/A,FALSE,"UCP";#N/A,#N/A,FALSE,"IND";#N/A,#N/A,FALSE,"LR";#N/A,#N/A,FALSE,"PRV";#N/A,#N/A,FALSE,"TÚNELES";#N/A,#N/A,FALSE,"IDT";#N/A,#N/A,FALSE,"ING"}</definedName>
    <definedName name="cub" localSheetId="7" hidden="1">{#N/A,#N/A,FALSE,"RESUMEN";#N/A,#N/A,FALSE,"GG-GI";#N/A,#N/A,FALSE,"AMB";#N/A,#N/A,FALSE,"EyR";#N/A,#N/A,FALSE,"UCP";#N/A,#N/A,FALSE,"IND";#N/A,#N/A,FALSE,"LR";#N/A,#N/A,FALSE,"PRV";#N/A,#N/A,FALSE,"TÚNELES";#N/A,#N/A,FALSE,"IDT";#N/A,#N/A,FALSE,"ING"}</definedName>
    <definedName name="cub" localSheetId="8" hidden="1">{#N/A,#N/A,FALSE,"RESUMEN";#N/A,#N/A,FALSE,"GG-GI";#N/A,#N/A,FALSE,"AMB";#N/A,#N/A,FALSE,"EyR";#N/A,#N/A,FALSE,"UCP";#N/A,#N/A,FALSE,"IND";#N/A,#N/A,FALSE,"LR";#N/A,#N/A,FALSE,"PRV";#N/A,#N/A,FALSE,"TÚNELES";#N/A,#N/A,FALSE,"IDT";#N/A,#N/A,FALSE,"ING"}</definedName>
    <definedName name="cub" hidden="1">{#N/A,#N/A,FALSE,"RESUMEN";#N/A,#N/A,FALSE,"GG-GI";#N/A,#N/A,FALSE,"AMB";#N/A,#N/A,FALSE,"EyR";#N/A,#N/A,FALSE,"UCP";#N/A,#N/A,FALSE,"IND";#N/A,#N/A,FALSE,"LR";#N/A,#N/A,FALSE,"PRV";#N/A,#N/A,FALSE,"TÚNELES";#N/A,#N/A,FALSE,"IDT";#N/A,#N/A,FALSE,"ING"}</definedName>
    <definedName name="cub_1" hidden="1">{#N/A,#N/A,FALSE,"RESUMEN";#N/A,#N/A,FALSE,"GG-GI";#N/A,#N/A,FALSE,"AMB";#N/A,#N/A,FALSE,"EyR";#N/A,#N/A,FALSE,"UCP";#N/A,#N/A,FALSE,"IND";#N/A,#N/A,FALSE,"LR";#N/A,#N/A,FALSE,"PRV";#N/A,#N/A,FALSE,"TÚNELES";#N/A,#N/A,FALSE,"IDT";#N/A,#N/A,FALSE,"ING"}</definedName>
    <definedName name="CuDoeRun" localSheetId="3">#REF!</definedName>
    <definedName name="CuDoeRun">#REF!</definedName>
    <definedName name="cx">'[42]DOBLE H1-Z4'!$C$213</definedName>
    <definedName name="cx1f" localSheetId="2">#REF!</definedName>
    <definedName name="cx1f" localSheetId="3">#REF!</definedName>
    <definedName name="cx1f">#REF!</definedName>
    <definedName name="CY" localSheetId="2" hidden="1">{#N/A,#N/A,TRUE,"1842CWN0"}</definedName>
    <definedName name="CY" localSheetId="3" hidden="1">{#N/A,#N/A,TRUE,"1842CWN0"}</definedName>
    <definedName name="CY" localSheetId="6" hidden="1">{#N/A,#N/A,TRUE,"1842CWN0"}</definedName>
    <definedName name="CY" localSheetId="7" hidden="1">{#N/A,#N/A,TRUE,"1842CWN0"}</definedName>
    <definedName name="CY" localSheetId="8" hidden="1">{#N/A,#N/A,TRUE,"1842CWN0"}</definedName>
    <definedName name="CY" hidden="1">{#N/A,#N/A,TRUE,"1842CWN0"}</definedName>
    <definedName name="cz">'[42]DOBLE H1-Z4'!$C$214</definedName>
    <definedName name="cz1f" localSheetId="2">#REF!</definedName>
    <definedName name="cz1f" localSheetId="3">#REF!</definedName>
    <definedName name="cz1f">#REF!</definedName>
    <definedName name="d" localSheetId="2">#REF!</definedName>
    <definedName name="d" localSheetId="3">#REF!</definedName>
    <definedName name="d"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d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DA">#REF!</definedName>
    <definedName name="Dact" localSheetId="2">#REF!</definedName>
    <definedName name="Dact" localSheetId="3">#REF!</definedName>
    <definedName name="Dact">#REF!</definedName>
    <definedName name="dad" hidden="1">{#N/A,#N/A,FALSE,"Total_OC015";#N/A,#N/A,FALSE,"ADMIN";#N/A,#N/A,FALSE,"PROCES";#N/A,#N/A,FALSE,"mecan";#N/A,#N/A,FALSE,"civil";#N/A,#N/A,FALSE,"CAÑER";#N/A,#N/A,FALSE,"ELEC";#N/A,#N/A,FALSE,"INSTR"}</definedName>
    <definedName name="dad_1" hidden="1">{#N/A,#N/A,FALSE,"Total_OC015";#N/A,#N/A,FALSE,"ADMIN";#N/A,#N/A,FALSE,"PROCES";#N/A,#N/A,FALSE,"mecan";#N/A,#N/A,FALSE,"civil";#N/A,#N/A,FALSE,"CAÑER";#N/A,#N/A,FALSE,"ELEC";#N/A,#N/A,FALSE,"INSTR"}</definedName>
    <definedName name="dadss" localSheetId="2">#REF!</definedName>
    <definedName name="dadss" localSheetId="3">#REF!</definedName>
    <definedName name="dadss">#REF!</definedName>
    <definedName name="Dálar">#REF!</definedName>
    <definedName name="DAT">#REF!</definedName>
    <definedName name="DATA" localSheetId="2">[43]Datos!#REF!</definedName>
    <definedName name="DATA" localSheetId="3">[43]Datos!#REF!</definedName>
    <definedName name="Data">[29]fittings!$C$20:$C$108</definedName>
    <definedName name="DATLP" localSheetId="3">#REF!</definedName>
    <definedName name="DATLP">#REF!</definedName>
    <definedName name="DATOS">#REF!</definedName>
    <definedName name="Datos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Datos1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DatosTécnicos">[36]ANALISIS!$A$1:$L$73</definedName>
    <definedName name="DC">#REF!</definedName>
    <definedName name="DC_1" localSheetId="3">#REF!</definedName>
    <definedName name="DC_1">#REF!</definedName>
    <definedName name="DC_1T" localSheetId="3">#REF!</definedName>
    <definedName name="DC_1T">#REF!</definedName>
    <definedName name="DC_2" localSheetId="3">#REF!</definedName>
    <definedName name="DC_2">#REF!</definedName>
    <definedName name="DC_2T">#REF!</definedName>
    <definedName name="DCDDEWWE" hidden="1">{#N/A,#N/A,TRUE,"Resumen";#N/A,#N/A,TRUE,"Global";#N/A,#N/A,TRUE,"Agropecuario";#N/A,#N/A,TRUE,"Pesca";#N/A,#N/A,TRUE,"Minería";#N/A,#N/A,TRUE,"Elect. y Agua";#N/A,#N/A,TRUE,"Manufactura";#N/A,#N/A,TRUE,"Construcción";#N/A,#N/A,TRUE,"Comercio";#N/A,#N/A,TRUE,"Otros"}</definedName>
    <definedName name="DCV">#REF!</definedName>
    <definedName name="DD" localSheetId="2">2.8</definedName>
    <definedName name="DD" localSheetId="3">2.8</definedName>
    <definedName name="dd" hidden="1">{#N/A,#N/A,FALSE,"Matrix";#N/A,#N/A,FALSE,"Executive";#N/A,#N/A,FALSE,"Summary"}</definedName>
    <definedName name="DD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DDD" localSheetId="2" hidden="1">{#N/A,#N/A,FALSE,"summary";#N/A,#N/A,FALSE,"SumGraph"}</definedName>
    <definedName name="DDD" localSheetId="3" hidden="1">{#N/A,#N/A,FALSE,"summary";#N/A,#N/A,FALSE,"SumGraph"}</definedName>
    <definedName name="DDD" localSheetId="6" hidden="1">{#N/A,#N/A,FALSE,"summary";#N/A,#N/A,FALSE,"SumGraph"}</definedName>
    <definedName name="DDD" localSheetId="7" hidden="1">{#N/A,#N/A,FALSE,"summary";#N/A,#N/A,FALSE,"SumGraph"}</definedName>
    <definedName name="DDD" localSheetId="8" hidden="1">{#N/A,#N/A,FALSE,"summary";#N/A,#N/A,FALSE,"SumGraph"}</definedName>
    <definedName name="DDD" hidden="1">{#N/A,#N/A,FALSE,"summary";#N/A,#N/A,FALSE,"SumGraph"}</definedName>
    <definedName name="DDD_1" hidden="1">{#N/A,#N/A,FALSE,"summary";#N/A,#N/A,FALSE,"SumGraph"}</definedName>
    <definedName name="dddd" hidden="1">{#N/A,#N/A,FALSE,"DET-CAMB.";#N/A,#N/A,FALSE,"PRESUP.";#N/A,#N/A,FALSE,"RESUMEN";#N/A,#N/A,FALSE,"CT";#N/A,#N/A,FALSE,"PD";#N/A,#N/A,FALSE,"PR"}</definedName>
    <definedName name="ddddd"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ddddd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ddddfdfs" hidden="1">{#N/A,#N/A,FALSE,"Final";#N/A,#N/A,FALSE,"PBI Anual";#N/A,#N/A,FALSE,"PBI 95-96";#N/A,#N/A,FALSE,"Gasto Agregado";#N/A,#N/A,FALSE,"Gob. Central";#N/A,#N/A,FALSE,"Bza. Pagos";#N/A,#N/A,FALSE,"Bza. Comercial";#N/A,#N/A,FALSE,"IPC vs DEV"}</definedName>
    <definedName name="dddeqwe" hidden="1">{#N/A,#N/A,TRUE,"Resumen";#N/A,#N/A,TRUE,"Global";#N/A,#N/A,TRUE,"Agropecuario";#N/A,#N/A,TRUE,"Pesca";#N/A,#N/A,TRUE,"Minería";#N/A,#N/A,TRUE,"Elect. y Agua";#N/A,#N/A,TRUE,"Manufactura";#N/A,#N/A,TRUE,"Construcción";#N/A,#N/A,TRUE,"Comercio";#N/A,#N/A,TRUE,"Otros"}</definedName>
    <definedName name="ddff" hidden="1">{#N/A,#N/A,TRUE,"Resumen";#N/A,#N/A,TRUE,"Global";#N/A,#N/A,TRUE,"Agropecuario";#N/A,#N/A,TRUE,"Pesca";#N/A,#N/A,TRUE,"Minería";#N/A,#N/A,TRUE,"Elect. y Agua";#N/A,#N/A,TRUE,"Manufactura";#N/A,#N/A,TRUE,"Construcción";#N/A,#N/A,TRUE,"Comercio";#N/A,#N/A,TRUE,"Otros"}</definedName>
    <definedName name="DE">'[44]PLANMAR-98'!$B$8:$AO$24</definedName>
    <definedName name="ded">#REF!</definedName>
    <definedName name="DEDECVD" hidden="1">{#N/A,#N/A,TRUE,"Resumen";#N/A,#N/A,TRUE,"Global";#N/A,#N/A,TRUE,"Agropecuario";#N/A,#N/A,TRUE,"Pesca";#N/A,#N/A,TRUE,"Minería";#N/A,#N/A,TRUE,"Elect. y Agua";#N/A,#N/A,TRUE,"Manufactura";#N/A,#N/A,TRUE,"Construcción";#N/A,#N/A,TRUE,"Comercio";#N/A,#N/A,TRUE,"Otros"}</definedName>
    <definedName name="DEDFE">'[45]#¡REF'!#REF!</definedName>
    <definedName name="DEDUCC">'[28]Deducc. que no Corresp.'!#REF!</definedName>
    <definedName name="DEDUCCION" localSheetId="3">#REF!</definedName>
    <definedName name="DEDUCCION">#REF!</definedName>
    <definedName name="DEFEWEWEDEDF" hidden="1">{#N/A,#N/A,TRUE,"Resumen";#N/A,#N/A,TRUE,"Global";#N/A,#N/A,TRUE,"Agropecuario";#N/A,#N/A,TRUE,"Pesca";#N/A,#N/A,TRUE,"Minería";#N/A,#N/A,TRUE,"Elect. y Agua";#N/A,#N/A,TRUE,"Manufactura";#N/A,#N/A,TRUE,"Construcción";#N/A,#N/A,TRUE,"Comercio";#N/A,#N/A,TRUE,"Otros"}</definedName>
    <definedName name="DEHBFHBDGFTRNGT">#REF!</definedName>
    <definedName name="Der_fact">#REF!</definedName>
    <definedName name="des" hidden="1">{"DETALLE_1996",#N/A,FALSE,"flujo";"DETALLE_1997",#N/A,FALSE,"flujo";"GASTOS_INCURRIDOS_1996",#N/A,FALSE,"flujo";"GASTOS_PROGRAMADOS_PARA_1997",#N/A,FALSE,"flujo";#N/A,#N/A,FALSE,"comparat";#N/A,#N/A,FALSE,"costos";#N/A,#N/A,FALSE,"proyctrol"}</definedName>
    <definedName name="des_1" hidden="1">{"DETALLE_1996",#N/A,FALSE,"flujo";"DETALLE_1997",#N/A,FALSE,"flujo";"GASTOS_INCURRIDOS_1996",#N/A,FALSE,"flujo";"GASTOS_PROGRAMADOS_PARA_1997",#N/A,FALSE,"flujo";#N/A,#N/A,FALSE,"comparat";#N/A,#N/A,FALSE,"costos";#N/A,#N/A,FALSE,"proyctrol"}</definedName>
    <definedName name="DESARROLLOSRIODELMEDIO" localSheetId="2" hidden="1">{#N/A,#N/A,FALSE,"summary";#N/A,#N/A,FALSE,"SumGraph"}</definedName>
    <definedName name="DESARROLLOSRIODELMEDIO" localSheetId="3" hidden="1">{#N/A,#N/A,FALSE,"summary";#N/A,#N/A,FALSE,"SumGraph"}</definedName>
    <definedName name="DESARROLLOSRIODELMEDIO" localSheetId="6" hidden="1">{#N/A,#N/A,FALSE,"summary";#N/A,#N/A,FALSE,"SumGraph"}</definedName>
    <definedName name="DESARROLLOSRIODELMEDIO" localSheetId="7" hidden="1">{#N/A,#N/A,FALSE,"summary";#N/A,#N/A,FALSE,"SumGraph"}</definedName>
    <definedName name="DESARROLLOSRIODELMEDIO" localSheetId="8" hidden="1">{#N/A,#N/A,FALSE,"summary";#N/A,#N/A,FALSE,"SumGraph"}</definedName>
    <definedName name="DESARROLLOSRIODELMEDIO" hidden="1">{#N/A,#N/A,FALSE,"summary";#N/A,#N/A,FALSE,"SumGraph"}</definedName>
    <definedName name="DESARROLLOSRIODELMEDIO_1" hidden="1">{#N/A,#N/A,FALSE,"summary";#N/A,#N/A,FALSE,"SumGraph"}</definedName>
    <definedName name="DESCRIPCION" localSheetId="3">#REF!</definedName>
    <definedName name="DESCRIPCION">#REF!</definedName>
    <definedName name="Descuentos" hidden="1">{#N/A,#N/A,FALSE,"Total_OC015";#N/A,#N/A,FALSE,"ADMIN";#N/A,#N/A,FALSE,"PROCES";#N/A,#N/A,FALSE,"mecan";#N/A,#N/A,FALSE,"civil";#N/A,#N/A,FALSE,"CAÑER";#N/A,#N/A,FALSE,"ELEC";#N/A,#N/A,FALSE,"INSTR"}</definedName>
    <definedName name="DESPERDICIO">#REF!</definedName>
    <definedName name="Desvio">#REF!</definedName>
    <definedName name="df" localSheetId="2">#REF!</definedName>
    <definedName name="df" localSheetId="3">#REF!</definedName>
    <definedName name="Df">#REF!</definedName>
    <definedName name="Df_" localSheetId="2">#REF!</definedName>
    <definedName name="Df_" localSheetId="3">#REF!</definedName>
    <definedName name="Df_">#REF!</definedName>
    <definedName name="DFFECD" hidden="1">{#N/A,#N/A,FALSE,"Final";#N/A,#N/A,FALSE,"PBI Anual";#N/A,#N/A,FALSE,"PBI 95-96";#N/A,#N/A,FALSE,"Gasto Agregado";#N/A,#N/A,FALSE,"Gob. Central";#N/A,#N/A,FALSE,"Bza. Pagos";#N/A,#N/A,FALSE,"Bza. Comercial";#N/A,#N/A,FALSE,"IPC vs DEV"}</definedName>
    <definedName name="dfff" hidden="1">{#N/A,#N/A,FALSE,"SumD";#N/A,#N/A,FALSE,"ElecD";#N/A,#N/A,FALSE,"MechD";#N/A,#N/A,FALSE,"GeotD";#N/A,#N/A,FALSE,"PrcsD";#N/A,#N/A,FALSE,"TunnD";#N/A,#N/A,FALSE,"CivlD";#N/A,#N/A,FALSE,"NtwkD";#N/A,#N/A,FALSE,"EstgD";#N/A,#N/A,FALSE,"PEngD"}</definedName>
    <definedName name="dfffff" hidden="1">{#N/A,#N/A,FALSE,"SumG";#N/A,#N/A,FALSE,"ElecG";#N/A,#N/A,FALSE,"MechG";#N/A,#N/A,FALSE,"GeotG";#N/A,#N/A,FALSE,"PrcsG";#N/A,#N/A,FALSE,"TunnG";#N/A,#N/A,FALSE,"CivlG";#N/A,#N/A,FALSE,"NtwkG";#N/A,#N/A,FALSE,"EstgG";#N/A,#N/A,FALSE,"PEngG"}</definedName>
    <definedName name="dfg" hidden="1">{#N/A,#N/A,TRUE,"Est. de Fact.";#N/A,#N/A,TRUE,"Capitulo 19";#N/A,#N/A,TRUE,"Proyecto P855"}</definedName>
    <definedName name="dfgfd" hidden="1">{#N/A,#N/A,FALSE,"Matrix";#N/A,#N/A,FALSE,"Executive";#N/A,#N/A,FALSE,"Summary";#N/A,#N/A,FALSE,"Office1";#N/A,#N/A,FALSE,"Office2";#N/A,#N/A,FALSE,"Office3";#N/A,#N/A,FALSE,"Office4";#N/A,#N/A,FALSE,"Office5";#N/A,#N/A,FALSE,"Office6";#N/A,#N/A,FALSE,"Office7";#N/A,#N/A,FALSE,"Labor"}</definedName>
    <definedName name="dfr" hidden="1">{#N/A,#N/A,FALSE,"masez (10)";#N/A,#N/A,FALSE,"masez (7)";#N/A,#N/A,FALSE,"masez (6)";#N/A,#N/A,FALSE,"masez (5)";#N/A,#N/A,FALSE,"masez (4)";#N/A,#N/A,FALSE,"masez (3)";#N/A,#N/A,FALSE,"masez (2)";#N/A,#N/A,FALSE,"GME";#N/A,#N/A,FALSE,"masez"}</definedName>
    <definedName name="dfsdf" localSheetId="2">#REF!</definedName>
    <definedName name="dfsdf" localSheetId="3">#REF!</definedName>
    <definedName name="dfsdf">#REF!</definedName>
    <definedName name="dfsdfsdfdsf" hidden="1">{#N/A,#N/A,TRUE,"Resumen";#N/A,#N/A,TRUE,"Global";#N/A,#N/A,TRUE,"Agropecuario";#N/A,#N/A,TRUE,"Pesca";#N/A,#N/A,TRUE,"Minería";#N/A,#N/A,TRUE,"Elect. y Agua";#N/A,#N/A,TRUE,"Manufactura";#N/A,#N/A,TRUE,"Construcción";#N/A,#N/A,TRUE,"Comercio";#N/A,#N/A,TRUE,"Otros"}</definedName>
    <definedName name="DG">'[24]Salary Schedules'!#REF!</definedName>
    <definedName name="dgfd" hidden="1">{#N/A,#N/A,FALSE,"SumG";#N/A,#N/A,FALSE,"ElecG";#N/A,#N/A,FALSE,"MechG";#N/A,#N/A,FALSE,"GeotG";#N/A,#N/A,FALSE,"PrcsG";#N/A,#N/A,FALSE,"TunnG";#N/A,#N/A,FALSE,"CivlG";#N/A,#N/A,FALSE,"NtwkG";#N/A,#N/A,FALSE,"EstgG";#N/A,#N/A,FALSE,"PEngG"}</definedName>
    <definedName name="Dia">[29]CS!$A$21:$A$77</definedName>
    <definedName name="DiaConcrete">[29]Concrete!$A$21:$A$77</definedName>
    <definedName name="DiaCu">[29]CooperPipe!$A$9:$A$30</definedName>
    <definedName name="DiaCuT">[29]CooperTubing!$A$11:$A$30</definedName>
    <definedName name="DiaDuct">[29]Duct!$A$21:$A$82</definedName>
    <definedName name="DiaFRP">[29]FRPPipe!$A$22:$A$59</definedName>
    <definedName name="DiaHDPE">[29]pipeHDPE!$A$24:$A$53</definedName>
    <definedName name="Diam" localSheetId="2">#REF!</definedName>
    <definedName name="Diam" localSheetId="3">#REF!</definedName>
    <definedName name="Diam">#REF!</definedName>
    <definedName name="DiaPVC">[29]PipePVC!$A$22:$A$47</definedName>
    <definedName name="DiaPVCP">[29]PipePVCPeru!$A$22:$A$42</definedName>
    <definedName name="DiaRubber">[29]Hose!$A$21:$A$85</definedName>
    <definedName name="DiaSS">[29]SSteelPipe!$A$11:$A$39</definedName>
    <definedName name="DiaSteel">[29]CS!$A$21:$A$77</definedName>
    <definedName name="diesel" localSheetId="3">#REF!</definedName>
    <definedName name="diesel">#REF!</definedName>
    <definedName name="diez" hidden="1">{#N/A,#N/A,FALSE,"TEC-01";#N/A,#N/A,FALSE,"TEC - 02";#N/A,#N/A,FALSE,"TEC - 03";#N/A,#N/A,FALSE,"TEC - 04";#N/A,#N/A,FALSE,"TEC-07";#N/A,#N/A,FALSE,"TEC-08";#N/A,#N/A,FALSE,"TEC - 09A";#N/A,#N/A,FALSE,"TEC - 09B";#N/A,#N/A,FALSE,"TEC - 09C";#N/A,#N/A,FALSE,"TEC - 10";#N/A,#N/A,FALSE,"TEC-11"}</definedName>
    <definedName name="diez_1" hidden="1">{#N/A,#N/A,FALSE,"TEC-01";#N/A,#N/A,FALSE,"TEC - 02";#N/A,#N/A,FALSE,"TEC - 03";#N/A,#N/A,FALSE,"TEC - 04";#N/A,#N/A,FALSE,"TEC-07";#N/A,#N/A,FALSE,"TEC-08";#N/A,#N/A,FALSE,"TEC - 09A";#N/A,#N/A,FALSE,"TEC - 09B";#N/A,#N/A,FALSE,"TEC - 09C";#N/A,#N/A,FALSE,"TEC - 10";#N/A,#N/A,FALSE,"TEC-11"}</definedName>
    <definedName name="Diferencias" hidden="1">{#N/A,#N/A,FALSE,"Total_OC015";#N/A,#N/A,FALSE,"ADMIN";#N/A,#N/A,FALSE,"PROCES";#N/A,#N/A,FALSE,"mecan";#N/A,#N/A,FALSE,"civil";#N/A,#N/A,FALSE,"CAÑER";#N/A,#N/A,FALSE,"ELEC";#N/A,#N/A,FALSE,"INSTR"}</definedName>
    <definedName name="dim_a0">[46]Medidas!$H$23</definedName>
    <definedName name="dim_a1">[46]Medidas!$F$22</definedName>
    <definedName name="dim_a2">[46]Medidas!$J$22</definedName>
    <definedName name="dim_a3">[46]Medidas!$E$19</definedName>
    <definedName name="dim_b0">[46]Medidas!$L$27</definedName>
    <definedName name="dim_b1">[46]Medidas!$L$30</definedName>
    <definedName name="dim_h1">[46]Medidas!$L$18</definedName>
    <definedName name="DIN" localSheetId="3">#REF!</definedName>
    <definedName name="DIN">#REF!</definedName>
    <definedName name="DM">3.15</definedName>
    <definedName name="Dmax2" localSheetId="2">#REF!</definedName>
    <definedName name="Dmax2" localSheetId="3">#REF!</definedName>
    <definedName name="Dmax2">#REF!</definedName>
    <definedName name="DMC">#REF!</definedName>
    <definedName name="DMS">#REF!</definedName>
    <definedName name="DNI" localSheetId="3">#REF!</definedName>
    <definedName name="DNI">#REF!</definedName>
    <definedName name="Dolar" localSheetId="3">#REF!</definedName>
    <definedName name="Dolar">#REF!</definedName>
    <definedName name="dotch" hidden="1">{"desarrollo",#N/A,FALSE,"Cámara Camión";"resumen",#N/A,FALSE,"Cámara Camión";"eqprod",#N/A,FALSE,"Cámara Camión"}</definedName>
    <definedName name="dotch4" hidden="1">{"desarrollo",#N/A,FALSE,"Cámara Camión";"resumen",#N/A,FALSE,"Cámara Camión";"eqprod",#N/A,FALSE,"Cámara Camión"}</definedName>
    <definedName name="DP">#REF!</definedName>
    <definedName name="Dr">[29]pipeHDPE!$A$1:$A$11</definedName>
    <definedName name="ds" hidden="1">{#N/A,#N/A,FALSE,"masez (10)";#N/A,#N/A,FALSE,"masez (7)";#N/A,#N/A,FALSE,"masez (6)";#N/A,#N/A,FALSE,"masez (5)";#N/A,#N/A,FALSE,"masez (4)";#N/A,#N/A,FALSE,"masez (3)";#N/A,#N/A,FALSE,"masez (2)";#N/A,#N/A,FALSE,"GME";#N/A,#N/A,FALSE,"masez"}</definedName>
    <definedName name="ds_1" hidden="1">{#N/A,#N/A,FALSE,"masez (10)";#N/A,#N/A,FALSE,"masez (7)";#N/A,#N/A,FALSE,"masez (6)";#N/A,#N/A,FALSE,"masez (5)";#N/A,#N/A,FALSE,"masez (4)";#N/A,#N/A,FALSE,"masez (3)";#N/A,#N/A,FALSE,"masez (2)";#N/A,#N/A,FALSE,"GME";#N/A,#N/A,FALSE,"masez"}</definedName>
    <definedName name="DS_2" localSheetId="3">#REF!</definedName>
    <definedName name="DS_2">#REF!</definedName>
    <definedName name="DS_3" localSheetId="3">#REF!</definedName>
    <definedName name="DS_3">#REF!</definedName>
    <definedName name="DSC">#REF!</definedName>
    <definedName name="DSD" localSheetId="3">#REF!</definedName>
    <definedName name="DSD">#REF!</definedName>
    <definedName name="dsdf" hidden="1">{#N/A,#N/A,FALSE,"Final";#N/A,#N/A,FALSE,"PBI Anual";#N/A,#N/A,FALSE,"PBI 95-96";#N/A,#N/A,FALSE,"Gasto Agregado";#N/A,#N/A,FALSE,"Gob. Central";#N/A,#N/A,FALSE,"Bza. Pagos";#N/A,#N/A,FALSE,"Bza. Comercial";#N/A,#N/A,FALSE,"IPC vs DEV"}</definedName>
    <definedName name="DSDSD" hidden="1">{#N/A,#N/A,FALSE,"Final";#N/A,#N/A,FALSE,"PBI Anual";#N/A,#N/A,FALSE,"PBI 95-96";#N/A,#N/A,FALSE,"Gasto Agregado";#N/A,#N/A,FALSE,"Gob. Central";#N/A,#N/A,FALSE,"Bza. Pagos";#N/A,#N/A,FALSE,"Bza. Comercial";#N/A,#N/A,FALSE,"IPC vs DEV"}</definedName>
    <definedName name="dsfd" hidden="1">#REF!</definedName>
    <definedName name="DSFDS" localSheetId="3">'[47]#¡REF'!#REF!</definedName>
    <definedName name="DSFDS">'[47]#¡REF'!#REF!</definedName>
    <definedName name="DSFSDF" localSheetId="2">#REF!</definedName>
    <definedName name="DSFSDF" localSheetId="3">#REF!</definedName>
    <definedName name="DSFSDF" hidden="1">{#N/A,#N/A,TRUE,"Resumen";#N/A,#N/A,TRUE,"Global";#N/A,#N/A,TRUE,"Agropecuario";#N/A,#N/A,TRUE,"Pesca";#N/A,#N/A,TRUE,"Minería";#N/A,#N/A,TRUE,"Elect. y Agua";#N/A,#N/A,TRUE,"Manufactura";#N/A,#N/A,TRUE,"Construcción";#N/A,#N/A,TRUE,"Comercio";#N/A,#N/A,TRUE,"Otros"}</definedName>
    <definedName name="Dt" localSheetId="3">#REF!</definedName>
    <definedName name="Dt">#REF!</definedName>
    <definedName name="DT_0" localSheetId="3">#REF!</definedName>
    <definedName name="DT_0">#REF!</definedName>
    <definedName name="DT_2">#REF!</definedName>
    <definedName name="Dte">#REF!</definedName>
    <definedName name="Ductile_or_Brittle" localSheetId="2">#REF!</definedName>
    <definedName name="Ductile_or_Brittle" localSheetId="3">#REF!</definedName>
    <definedName name="Ductile_or_Brittle">#REF!</definedName>
    <definedName name="dvbgf" hidden="1">{#N/A,#N/A,FALSE,"SumD";#N/A,#N/A,FALSE,"ElecD";#N/A,#N/A,FALSE,"MechD";#N/A,#N/A,FALSE,"GeotD";#N/A,#N/A,FALSE,"PrcsD";#N/A,#N/A,FALSE,"TunnD";#N/A,#N/A,FALSE,"CivlD";#N/A,#N/A,FALSE,"NtwkD";#N/A,#N/A,FALSE,"EstgD";#N/A,#N/A,FALSE,"PEngD"}</definedName>
    <definedName name="dwdd">#REF!</definedName>
    <definedName name="DZ">#REF!</definedName>
    <definedName name="E" localSheetId="2" hidden="1">#REF!</definedName>
    <definedName name="E" localSheetId="3" hidden="1">#REF!</definedName>
    <definedName name="E" hidden="1">#REF!</definedName>
    <definedName name="E_1" localSheetId="2">#REF!</definedName>
    <definedName name="E_1" localSheetId="3">#REF!</definedName>
    <definedName name="e_1" hidden="1">{"CI+GG(BASE)",#N/A,FALSE,"CI+GG(BASE)";"GG",#N/A,FALSE,"CI+GG(BASE)";"CI",#N/A,FALSE,"CI+GG(BASE)"}</definedName>
    <definedName name="E_1_1">#REF!</definedName>
    <definedName name="E_1_1S">#REF!</definedName>
    <definedName name="E_1S">#REF!</definedName>
    <definedName name="E_2" localSheetId="2">#REF!</definedName>
    <definedName name="E_2" localSheetId="3">#REF!</definedName>
    <definedName name="e_2">#REF!</definedName>
    <definedName name="E_2_1">#REF!</definedName>
    <definedName name="E_2_1S">#REF!</definedName>
    <definedName name="E_2S">#REF!</definedName>
    <definedName name="E_3">#REF!</definedName>
    <definedName name="E_3_1">#REF!</definedName>
    <definedName name="E_3_1S">#REF!</definedName>
    <definedName name="E_3S">#REF!</definedName>
    <definedName name="E_4">#REF!</definedName>
    <definedName name="E_4_1">#REF!</definedName>
    <definedName name="E_4_1S">#REF!</definedName>
    <definedName name="E_4S">#REF!</definedName>
    <definedName name="E_5">#REF!</definedName>
    <definedName name="E_5_1">#REF!</definedName>
    <definedName name="E_5_1S">#REF!</definedName>
    <definedName name="E_5S">#REF!</definedName>
    <definedName name="E_6">#REF!</definedName>
    <definedName name="E_6_1">#REF!</definedName>
    <definedName name="E_6_1S">#REF!</definedName>
    <definedName name="E_6S">#REF!</definedName>
    <definedName name="ECC" localSheetId="2" hidden="1">{"Avaliação de Cargos (Class Mens Todas)",#N/A,FALSE,"BANCO DE DADOS MENSALISTAS";"Avaliação de Cargos (Class Mens Todas)",#N/A,FALSE,"BANCO DE DADOS MENSALISTAS"}</definedName>
    <definedName name="ECC" localSheetId="3" hidden="1">{"Avaliação de Cargos (Class Mens Todas)",#N/A,FALSE,"BANCO DE DADOS MENSALISTAS";"Avaliação de Cargos (Class Mens Todas)",#N/A,FALSE,"BANCO DE DADOS MENSALISTAS"}</definedName>
    <definedName name="ECC" hidden="1">{"Avaliação de Cargos (Class Mens Todas)",#N/A,FALSE,"BANCO DE DADOS MENSALISTAS";"Avaliação de Cargos (Class Mens Todas)",#N/A,FALSE,"BANCO DE DADOS MENSALISTAS"}</definedName>
    <definedName name="ECO"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ECO_1"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ed" hidden="1">{"DETALLE_1996",#N/A,FALSE,"flujo";"DETALLE_1997",#N/A,FALSE,"flujo";"GASTOS_INCURRIDOS_1996",#N/A,FALSE,"flujo";"GASTOS_PROGRAMADOS_PARA_1997",#N/A,FALSE,"flujo";#N/A,#N/A,FALSE,"comparat";#N/A,#N/A,FALSE,"costos";#N/A,#N/A,FALSE,"proyctrol"}</definedName>
    <definedName name="ed_1" hidden="1">{"DETALLE_1996",#N/A,FALSE,"flujo";"DETALLE_1997",#N/A,FALSE,"flujo";"GASTOS_INCURRIDOS_1996",#N/A,FALSE,"flujo";"GASTOS_PROGRAMADOS_PARA_1997",#N/A,FALSE,"flujo";#N/A,#N/A,FALSE,"comparat";#N/A,#N/A,FALSE,"costos";#N/A,#N/A,FALSE,"proyctrol"}</definedName>
    <definedName name="edfrt" hidden="1">{#N/A,#N/A,FALSE,"SumG";#N/A,#N/A,FALSE,"ElecG";#N/A,#N/A,FALSE,"MechG";#N/A,#N/A,FALSE,"GeotG";#N/A,#N/A,FALSE,"PrcsG";#N/A,#N/A,FALSE,"TunnG";#N/A,#N/A,FALSE,"CivlG";#N/A,#N/A,FALSE,"NtwkG";#N/A,#N/A,FALSE,"EstgG";#N/A,#N/A,FALSE,"PEngG"}</definedName>
    <definedName name="edr" hidden="1">{"DETALLE_1996",#N/A,FALSE,"flujo";"DETALLE_1997",#N/A,FALSE,"flujo";"GASTOS_INCURRIDOS_1996",#N/A,FALSE,"flujo";"GASTOS_PROGRAMADOS_PARA_1997",#N/A,FALSE,"flujo";#N/A,#N/A,FALSE,"comparat";#N/A,#N/A,FALSE,"costos";#N/A,#N/A,FALSE,"proyctrol"}</definedName>
    <definedName name="edr_1" hidden="1">{"DETALLE_1996",#N/A,FALSE,"flujo";"DETALLE_1997",#N/A,FALSE,"flujo";"GASTOS_INCURRIDOS_1996",#N/A,FALSE,"flujo";"GASTOS_PROGRAMADOS_PARA_1997",#N/A,FALSE,"flujo";#N/A,#N/A,FALSE,"comparat";#N/A,#N/A,FALSE,"costos";#N/A,#N/A,FALSE,"proyctrol"}</definedName>
    <definedName name="ee" localSheetId="2" hidden="1">{"Graf_Carga Trab",#N/A,FALSE,"Grafi_Carga Trab";"Graf_Venta Flujo",#N/A,FALSE,"Grafi_Carga Trab"}</definedName>
    <definedName name="ee" localSheetId="3" hidden="1">{"Graf_Carga Trab",#N/A,FALSE,"Grafi_Carga Trab";"Graf_Venta Flujo",#N/A,FALSE,"Grafi_Carga Trab"}</definedName>
    <definedName name="ee" localSheetId="6" hidden="1">{"Graf_Carga Trab",#N/A,FALSE,"Grafi_Carga Trab";"Graf_Venta Flujo",#N/A,FALSE,"Grafi_Carga Trab"}</definedName>
    <definedName name="ee" localSheetId="7" hidden="1">{"Graf_Carga Trab",#N/A,FALSE,"Grafi_Carga Trab";"Graf_Venta Flujo",#N/A,FALSE,"Grafi_Carga Trab"}</definedName>
    <definedName name="ee" localSheetId="8" hidden="1">{"Graf_Carga Trab",#N/A,FALSE,"Grafi_Carga Trab";"Graf_Venta Flujo",#N/A,FALSE,"Grafi_Carga Trab"}</definedName>
    <definedName name="ee" hidden="1">{"Graf_Carga Trab",#N/A,FALSE,"Grafi_Carga Trab";"Graf_Venta Flujo",#N/A,FALSE,"Grafi_Carga Trab"}</definedName>
    <definedName name="ee_1" hidden="1">{"Graf_Carga Trab",#N/A,FALSE,"Grafi_Carga Trab";"Graf_Venta Flujo",#N/A,FALSE,"Grafi_Carga Trab"}</definedName>
    <definedName name="eea" hidden="1">{#N/A,#N/A,FALSE,"masez (10)";#N/A,#N/A,FALSE,"masez (7)";#N/A,#N/A,FALSE,"masez (6)";#N/A,#N/A,FALSE,"masez (5)";#N/A,#N/A,FALSE,"masez (4)";#N/A,#N/A,FALSE,"masez (3)";#N/A,#N/A,FALSE,"masez (2)";#N/A,#N/A,FALSE,"GME";#N/A,#N/A,FALSE,"masez"}</definedName>
    <definedName name="eea_1" hidden="1">{#N/A,#N/A,FALSE,"masez (10)";#N/A,#N/A,FALSE,"masez (7)";#N/A,#N/A,FALSE,"masez (6)";#N/A,#N/A,FALSE,"masez (5)";#N/A,#N/A,FALSE,"masez (4)";#N/A,#N/A,FALSE,"masez (3)";#N/A,#N/A,FALSE,"masez (2)";#N/A,#N/A,FALSE,"GME";#N/A,#N/A,FALSE,"masez"}</definedName>
    <definedName name="eee" hidden="1">{#N/A,#N/A,FALSE,"masez (10)";#N/A,#N/A,FALSE,"masez (7)";#N/A,#N/A,FALSE,"masez (6)";#N/A,#N/A,FALSE,"masez (5)";#N/A,#N/A,FALSE,"masez (4)";#N/A,#N/A,FALSE,"masez (3)";#N/A,#N/A,FALSE,"masez (2)";#N/A,#N/A,FALSE,"GME";#N/A,#N/A,FALSE,"masez"}</definedName>
    <definedName name="eee_1" hidden="1">{#N/A,#N/A,FALSE,"masez (10)";#N/A,#N/A,FALSE,"masez (7)";#N/A,#N/A,FALSE,"masez (6)";#N/A,#N/A,FALSE,"masez (5)";#N/A,#N/A,FALSE,"masez (4)";#N/A,#N/A,FALSE,"masez (3)";#N/A,#N/A,FALSE,"masez (2)";#N/A,#N/A,FALSE,"GME";#N/A,#N/A,FALSE,"masez"}</definedName>
    <definedName name="eeee" hidden="1">{#N/A,#N/A,TRUE,"Resumen";#N/A,#N/A,TRUE,"Global";#N/A,#N/A,TRUE,"Agropecuario";#N/A,#N/A,TRUE,"Pesca";#N/A,#N/A,TRUE,"Minería";#N/A,#N/A,TRUE,"Elect. y Agua";#N/A,#N/A,TRUE,"Manufactura";#N/A,#N/A,TRUE,"Construcción";#N/A,#N/A,TRUE,"Comercio";#N/A,#N/A,TRUE,"Otros"}</definedName>
    <definedName name="eeee_1" hidden="1">{#N/A,#N/A,FALSE,"masez (10)";#N/A,#N/A,FALSE,"masez (7)";#N/A,#N/A,FALSE,"masez (6)";#N/A,#N/A,FALSE,"masez (5)";#N/A,#N/A,FALSE,"masez (4)";#N/A,#N/A,FALSE,"masez (3)";#N/A,#N/A,FALSE,"masez (2)";#N/A,#N/A,FALSE,"GME";#N/A,#N/A,FALSE,"masez"}</definedName>
    <definedName name="EEERFFR" hidden="1">{#N/A,#N/A,TRUE,"Resumen";#N/A,#N/A,TRUE,"Global";#N/A,#N/A,TRUE,"Agropecuario";#N/A,#N/A,TRUE,"Pesca";#N/A,#N/A,TRUE,"Minería";#N/A,#N/A,TRUE,"Elect. y Agua";#N/A,#N/A,TRUE,"Manufactura";#N/A,#N/A,TRUE,"Construcción";#N/A,#N/A,TRUE,"Comercio";#N/A,#N/A,TRUE,"Otros"}</definedName>
    <definedName name="EEFEF" hidden="1">{#N/A,#N/A,FALSE,"Final";#N/A,#N/A,FALSE,"PBI Anual";#N/A,#N/A,FALSE,"PBI 95-96";#N/A,#N/A,FALSE,"Gasto Agregado";#N/A,#N/A,FALSE,"Gob. Central";#N/A,#N/A,FALSE,"Bza. Pagos";#N/A,#N/A,FALSE,"Bza. Comercial";#N/A,#N/A,FALSE,"IPC vs DEV"}</definedName>
    <definedName name="ees" hidden="1">{#N/A,#N/A,FALSE,"masez (10)";#N/A,#N/A,FALSE,"masez (7)";#N/A,#N/A,FALSE,"masez (6)";#N/A,#N/A,FALSE,"masez (5)";#N/A,#N/A,FALSE,"masez (4)";#N/A,#N/A,FALSE,"masez (3)";#N/A,#N/A,FALSE,"masez (2)";#N/A,#N/A,FALSE,"GME";#N/A,#N/A,FALSE,"masez"}</definedName>
    <definedName name="ees_1" hidden="1">{#N/A,#N/A,FALSE,"masez (10)";#N/A,#N/A,FALSE,"masez (7)";#N/A,#N/A,FALSE,"masez (6)";#N/A,#N/A,FALSE,"masez (5)";#N/A,#N/A,FALSE,"masez (4)";#N/A,#N/A,FALSE,"masez (3)";#N/A,#N/A,FALSE,"masez (2)";#N/A,#N/A,FALSE,"GME";#N/A,#N/A,FALSE,"masez"}</definedName>
    <definedName name="Ef" localSheetId="2">#REF!</definedName>
    <definedName name="Ef" localSheetId="3">#REF!</definedName>
    <definedName name="ef" hidden="1">#REF!</definedName>
    <definedName name="eff" localSheetId="3">#REF!</definedName>
    <definedName name="eff">#REF!</definedName>
    <definedName name="Efi" localSheetId="3">#REF!</definedName>
    <definedName name="Efi">#REF!</definedName>
    <definedName name="Eficiencia">[36]EFICIENCIAS!$A$1:$J$44</definedName>
    <definedName name="efwerf" hidden="1">{#N/A,#N/A,FALSE,"Graficos"}</definedName>
    <definedName name="efwerf_1" hidden="1">{#N/A,#N/A,FALSE,"Graficos"}</definedName>
    <definedName name="EFWF" hidden="1">#REF!</definedName>
    <definedName name="efy" hidden="1">{"DETALLE_1996",#N/A,FALSE,"flujo";"DETALLE_1997",#N/A,FALSE,"flujo";"GASTOS_INCURRIDOS_1996",#N/A,FALSE,"flujo";"GASTOS_PROGRAMADOS_PARA_1997",#N/A,FALSE,"flujo";#N/A,#N/A,FALSE,"comparat";#N/A,#N/A,FALSE,"costos";#N/A,#N/A,FALSE,"proyctrol"}</definedName>
    <definedName name="efy_1" hidden="1">{"DETALLE_1996",#N/A,FALSE,"flujo";"DETALLE_1997",#N/A,FALSE,"flujo";"GASTOS_INCURRIDOS_1996",#N/A,FALSE,"flujo";"GASTOS_PROGRAMADOS_PARA_1997",#N/A,FALSE,"flujo";#N/A,#N/A,FALSE,"comparat";#N/A,#N/A,FALSE,"costos";#N/A,#N/A,FALSE,"proyctrol"}</definedName>
    <definedName name="EIEI" hidden="1">{#N/A,#N/A,TRUE,"Resumen";#N/A,#N/A,TRUE,"Global";#N/A,#N/A,TRUE,"Agropecuario";#N/A,#N/A,TRUE,"Pesca";#N/A,#N/A,TRUE,"Minería";#N/A,#N/A,TRUE,"Elect. y Agua";#N/A,#N/A,TRUE,"Manufactura";#N/A,#N/A,TRUE,"Construcción";#N/A,#N/A,TRUE,"Comercio";#N/A,#N/A,TRUE,"Otros"}</definedName>
    <definedName name="ELCENTRO" localSheetId="3">#REF!</definedName>
    <definedName name="ELCENTRO">#REF!</definedName>
    <definedName name="Ele"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ELECSURESTE" localSheetId="3">#REF!</definedName>
    <definedName name="ELECSURESTE">#REF!</definedName>
    <definedName name="ELECSURMEDIO" localSheetId="3">#REF!</definedName>
    <definedName name="ELECSURMEDIO">#REF!</definedName>
    <definedName name="ELECTRICAS">#REF!</definedName>
    <definedName name="ELECTRODO01">#REF!</definedName>
    <definedName name="ELECTRODO02">#REF!</definedName>
    <definedName name="ELECTROLIMA">#REF!</definedName>
    <definedName name="ELECTSUR">#REF!</definedName>
    <definedName name="elena" hidden="1">{#N/A,#N/A,FALSE,"Final";#N/A,#N/A,FALSE,"PBI Anual";#N/A,#N/A,FALSE,"PBI 95-96";#N/A,#N/A,FALSE,"Gasto Agregado";#N/A,#N/A,FALSE,"Gob. Central";#N/A,#N/A,FALSE,"Bza. Pagos";#N/A,#N/A,FALSE,"Bza. Comercial";#N/A,#N/A,FALSE,"IPC vs DEV"}</definedName>
    <definedName name="ELEORIENTE">#REF!</definedName>
    <definedName name="ELIMA">#REF!</definedName>
    <definedName name="ELNORTE">#REF!</definedName>
    <definedName name="ELSUR">#REF!</definedName>
    <definedName name="ELSURESTE">#REF!</definedName>
    <definedName name="Empaq" hidden="1">{#N/A,#N/A,FALSE,"Resumen"}</definedName>
    <definedName name="EN">#REF!</definedName>
    <definedName name="Ene" hidden="1">{#N/A,#N/A,TRUE,"Resumen";#N/A,#N/A,TRUE,"Global";#N/A,#N/A,TRUE,"Agropecuario";#N/A,#N/A,TRUE,"Pesca";#N/A,#N/A,TRUE,"Minería";#N/A,#N/A,TRUE,"Elect. y Agua";#N/A,#N/A,TRUE,"Manufactura";#N/A,#N/A,TRUE,"Construcción";#N/A,#N/A,TRUE,"Comercio";#N/A,#N/A,TRUE,"Otros"}</definedName>
    <definedName name="Entrance">[29]Accesorios!$B$414:$H$423</definedName>
    <definedName name="EntranceExit">[29]Accesorios!$B$414:$B$423</definedName>
    <definedName name="EPCHOURS" hidden="1">{#N/A,#N/A,FALSE,"subcontract"}</definedName>
    <definedName name="eq" hidden="1">{#N/A,#N/A,FALSE,"minas";#N/A,#N/A,FALSE,"Total_OC015";#N/A,#N/A,FALSE,"ADMIN";#N/A,#N/A,FALSE,"PROCES";#N/A,#N/A,FALSE,"civil";#N/A,#N/A,FALSE,"CAÑER";#N/A,#N/A,FALSE,"ELEC";#N/A,#N/A,FALSE,"INSTR";#N/A,#N/A,FALSE,"PDS";#N/A,#N/A,FALSE,"mecan"}</definedName>
    <definedName name="eq_1" hidden="1">{#N/A,#N/A,FALSE,"minas";#N/A,#N/A,FALSE,"Total_OC015";#N/A,#N/A,FALSE,"ADMIN";#N/A,#N/A,FALSE,"PROCES";#N/A,#N/A,FALSE,"civil";#N/A,#N/A,FALSE,"CAÑER";#N/A,#N/A,FALSE,"ELEC";#N/A,#N/A,FALSE,"INSTR";#N/A,#N/A,FALSE,"PDS";#N/A,#N/A,FALSE,"mecan"}</definedName>
    <definedName name="EQ_MAT" hidden="1">{#N/A,#N/A,FALSE,"Matrix";#N/A,#N/A,FALSE,"Executive";#N/A,#N/A,FALSE,"Summary";#N/A,#N/A,FALSE,"Office1";#N/A,#N/A,FALSE,"Office2";#N/A,#N/A,FALSE,"Office3";#N/A,#N/A,FALSE,"Office4";#N/A,#N/A,FALSE,"Office5";#N/A,#N/A,FALSE,"Office6";#N/A,#N/A,FALSE,"Office7";#N/A,#N/A,FALSE,"Labor"}</definedName>
    <definedName name="EQMAT" hidden="1">{#N/A,#N/A,FALSE,"E-1";#N/A,#N/A,FALSE,"E-2";#N/A,#N/A,FALSE,"F-1";#N/A,#N/A,FALSE,"F-2";#N/A,#N/A,FALSE,"F-3";#N/A,#N/A,FALSE,"F-4";#N/A,#N/A,FALSE,"F-5";#N/A,#N/A,FALSE,"F-6";#N/A,#N/A,FALSE,"Matrix"}</definedName>
    <definedName name="EQMAT1" hidden="1">{#N/A,#N/A,FALSE,"E-1";#N/A,#N/A,FALSE,"E-2";#N/A,#N/A,FALSE,"F-1";#N/A,#N/A,FALSE,"F-2";#N/A,#N/A,FALSE,"F-3";#N/A,#N/A,FALSE,"F-4";#N/A,#N/A,FALSE,"F-5";#N/A,#N/A,FALSE,"F-6";#N/A,#N/A,FALSE,"Matrix"}</definedName>
    <definedName name="EQMAT2" hidden="1">{#N/A,#N/A,FALSE,"Matrix";#N/A,#N/A,FALSE,"Executive";#N/A,#N/A,FALSE,"Summary"}</definedName>
    <definedName name="equ" hidden="1">{#N/A,#N/A,TRUE,"Est. de Fact.";#N/A,#N/A,TRUE,"Capitulo 19";#N/A,#N/A,TRUE,"Proyecto P855"}</definedName>
    <definedName name="equ_1" hidden="1">{#N/A,#N/A,TRUE,"Est. de Fact.";#N/A,#N/A,TRUE,"Capitulo 19";#N/A,#N/A,TRUE,"Proyecto P855"}</definedName>
    <definedName name="equi" hidden="1">{#N/A,#N/A,FALSE,"Total_OC015";#N/A,#N/A,FALSE,"ADMIN";#N/A,#N/A,FALSE,"PROCES";#N/A,#N/A,FALSE,"mecan";#N/A,#N/A,FALSE,"civil";#N/A,#N/A,FALSE,"CAÑER";#N/A,#N/A,FALSE,"ELEC";#N/A,#N/A,FALSE,"INSTR"}</definedName>
    <definedName name="equi_1" hidden="1">{#N/A,#N/A,FALSE,"Total_OC015";#N/A,#N/A,FALSE,"ADMIN";#N/A,#N/A,FALSE,"PROCES";#N/A,#N/A,FALSE,"mecan";#N/A,#N/A,FALSE,"civil";#N/A,#N/A,FALSE,"CAÑER";#N/A,#N/A,FALSE,"ELEC";#N/A,#N/A,FALSE,"INSTR"}</definedName>
    <definedName name="EQUIP">#REF!</definedName>
    <definedName name="Equipo" localSheetId="3">#REF!</definedName>
    <definedName name="Equipo">#REF!</definedName>
    <definedName name="equu" hidden="1">{#N/A,#N/A,FALSE,"minas";#N/A,#N/A,FALSE,"Total_OC015";#N/A,#N/A,FALSE,"ADMIN";#N/A,#N/A,FALSE,"PROCES";#N/A,#N/A,FALSE,"civil";#N/A,#N/A,FALSE,"CAÑER";#N/A,#N/A,FALSE,"ELEC";#N/A,#N/A,FALSE,"INSTR";#N/A,#N/A,FALSE,"PDS";#N/A,#N/A,FALSE,"mecan"}</definedName>
    <definedName name="equu_1" hidden="1">{#N/A,#N/A,FALSE,"minas";#N/A,#N/A,FALSE,"Total_OC015";#N/A,#N/A,FALSE,"ADMIN";#N/A,#N/A,FALSE,"PROCES";#N/A,#N/A,FALSE,"civil";#N/A,#N/A,FALSE,"CAÑER";#N/A,#N/A,FALSE,"ELEC";#N/A,#N/A,FALSE,"INSTR";#N/A,#N/A,FALSE,"PDS";#N/A,#N/A,FALSE,"mecan"}</definedName>
    <definedName name="er" hidden="1">{#N/A,#N/A,FALSE,"masez (10)";#N/A,#N/A,FALSE,"masez (7)";#N/A,#N/A,FALSE,"masez (6)";#N/A,#N/A,FALSE,"masez (5)";#N/A,#N/A,FALSE,"masez (4)";#N/A,#N/A,FALSE,"masez (3)";#N/A,#N/A,FALSE,"masez (2)";#N/A,#N/A,FALSE,"GME";#N/A,#N/A,FALSE,"masez"}</definedName>
    <definedName name="er_1" hidden="1">{#N/A,#N/A,FALSE,"masez (10)";#N/A,#N/A,FALSE,"masez (7)";#N/A,#N/A,FALSE,"masez (6)";#N/A,#N/A,FALSE,"masez (5)";#N/A,#N/A,FALSE,"masez (4)";#N/A,#N/A,FALSE,"masez (3)";#N/A,#N/A,FALSE,"masez (2)";#N/A,#N/A,FALSE,"GME";#N/A,#N/A,FALSE,"masez"}</definedName>
    <definedName name="erd" localSheetId="2" hidden="1">{#N/A,#N/A,FALSE,"IC_Global";#N/A,#N/A,FALSE,"IC_Global (98-f)";#N/A,#N/A,FALSE,"Inc";#N/A,#N/A,FALSE,"CAMBIOS (2)";#N/A,#N/A,FALSE,"EXPL Inc.";#N/A,#N/A,FALSE,"HITOS98";#N/A,#N/A,FALSE,"CURVA ""S"" GLOBAL ";#N/A,#N/A,FALSE,"CURVA ""S"" 1998 "}</definedName>
    <definedName name="erd" localSheetId="3" hidden="1">{#N/A,#N/A,FALSE,"IC_Global";#N/A,#N/A,FALSE,"IC_Global (98-f)";#N/A,#N/A,FALSE,"Inc";#N/A,#N/A,FALSE,"CAMBIOS (2)";#N/A,#N/A,FALSE,"EXPL Inc.";#N/A,#N/A,FALSE,"HITOS98";#N/A,#N/A,FALSE,"CURVA ""S"" GLOBAL ";#N/A,#N/A,FALSE,"CURVA ""S"" 1998 "}</definedName>
    <definedName name="erd" localSheetId="6" hidden="1">{#N/A,#N/A,FALSE,"IC_Global";#N/A,#N/A,FALSE,"IC_Global (98-f)";#N/A,#N/A,FALSE,"Inc";#N/A,#N/A,FALSE,"CAMBIOS (2)";#N/A,#N/A,FALSE,"EXPL Inc.";#N/A,#N/A,FALSE,"HITOS98";#N/A,#N/A,FALSE,"CURVA ""S"" GLOBAL ";#N/A,#N/A,FALSE,"CURVA ""S"" 1998 "}</definedName>
    <definedName name="erd" localSheetId="7" hidden="1">{#N/A,#N/A,FALSE,"IC_Global";#N/A,#N/A,FALSE,"IC_Global (98-f)";#N/A,#N/A,FALSE,"Inc";#N/A,#N/A,FALSE,"CAMBIOS (2)";#N/A,#N/A,FALSE,"EXPL Inc.";#N/A,#N/A,FALSE,"HITOS98";#N/A,#N/A,FALSE,"CURVA ""S"" GLOBAL ";#N/A,#N/A,FALSE,"CURVA ""S"" 1998 "}</definedName>
    <definedName name="erd" localSheetId="8" hidden="1">{#N/A,#N/A,FALSE,"IC_Global";#N/A,#N/A,FALSE,"IC_Global (98-f)";#N/A,#N/A,FALSE,"Inc";#N/A,#N/A,FALSE,"CAMBIOS (2)";#N/A,#N/A,FALSE,"EXPL Inc.";#N/A,#N/A,FALSE,"HITOS98";#N/A,#N/A,FALSE,"CURVA ""S"" GLOBAL ";#N/A,#N/A,FALSE,"CURVA ""S"" 1998 "}</definedName>
    <definedName name="erd" hidden="1">{#N/A,#N/A,FALSE,"IC_Global";#N/A,#N/A,FALSE,"IC_Global (98-f)";#N/A,#N/A,FALSE,"Inc";#N/A,#N/A,FALSE,"CAMBIOS (2)";#N/A,#N/A,FALSE,"EXPL Inc.";#N/A,#N/A,FALSE,"HITOS98";#N/A,#N/A,FALSE,"CURVA ""S"" GLOBAL ";#N/A,#N/A,FALSE,"CURVA ""S"" 1998 "}</definedName>
    <definedName name="erd_1" hidden="1">{#N/A,#N/A,FALSE,"IC_Global";#N/A,#N/A,FALSE,"IC_Global (98-f)";#N/A,#N/A,FALSE,"Inc";#N/A,#N/A,FALSE,"CAMBIOS (2)";#N/A,#N/A,FALSE,"EXPL Inc.";#N/A,#N/A,FALSE,"HITOS98";#N/A,#N/A,FALSE,"CURVA ""S"" GLOBAL ";#N/A,#N/A,FALSE,"CURVA ""S"" 1998 "}</definedName>
    <definedName name="ertrqyh" hidden="1">{#N/A,#N/A,FALSE,"SumD";#N/A,#N/A,FALSE,"ElecD";#N/A,#N/A,FALSE,"MechD";#N/A,#N/A,FALSE,"GeotD";#N/A,#N/A,FALSE,"PrcsD";#N/A,#N/A,FALSE,"TunnD";#N/A,#N/A,FALSE,"CivlD";#N/A,#N/A,FALSE,"NtwkD";#N/A,#N/A,FALSE,"EstgD";#N/A,#N/A,FALSE,"PEngD"}</definedName>
    <definedName name="ertyyuru" hidden="1">{#N/A,#N/A,FALSE,"SumG";#N/A,#N/A,FALSE,"ElecG";#N/A,#N/A,FALSE,"MechG";#N/A,#N/A,FALSE,"GeotG";#N/A,#N/A,FALSE,"PrcsG";#N/A,#N/A,FALSE,"TunnG";#N/A,#N/A,FALSE,"CivlG";#N/A,#N/A,FALSE,"NtwkG";#N/A,#N/A,FALSE,"EstgG";#N/A,#N/A,FALSE,"PEngG"}</definedName>
    <definedName name="Esponjamiento_Mineral" localSheetId="3">#REF!</definedName>
    <definedName name="Esponjamiento_Mineral">#REF!</definedName>
    <definedName name="EST">[30]DATOS!$B$21:$J$21</definedName>
    <definedName name="EST_MENSUAL" localSheetId="3">#REF!</definedName>
    <definedName name="EST_MENSUAL">#REF!</definedName>
    <definedName name="ESTRUCTURAS" localSheetId="3">#REF!</definedName>
    <definedName name="ESTRUCTURAS">#REF!</definedName>
    <definedName name="etp" hidden="1">{#N/A,#N/A,FALSE,"TEC-01";#N/A,#N/A,FALSE,"TEC - 02";#N/A,#N/A,FALSE,"TEC - 03";#N/A,#N/A,FALSE,"TEC - 04";#N/A,#N/A,FALSE,"TEC-07";#N/A,#N/A,FALSE,"TEC-08";#N/A,#N/A,FALSE,"TEC - 09A";#N/A,#N/A,FALSE,"TEC - 09B";#N/A,#N/A,FALSE,"TEC - 09C";#N/A,#N/A,FALSE,"TEC - 10";#N/A,#N/A,FALSE,"TEC-11"}</definedName>
    <definedName name="etp_1" hidden="1">{#N/A,#N/A,FALSE,"TEC-01";#N/A,#N/A,FALSE,"TEC - 02";#N/A,#N/A,FALSE,"TEC - 03";#N/A,#N/A,FALSE,"TEC - 04";#N/A,#N/A,FALSE,"TEC-07";#N/A,#N/A,FALSE,"TEC-08";#N/A,#N/A,FALSE,"TEC - 09A";#N/A,#N/A,FALSE,"TEC - 09B";#N/A,#N/A,FALSE,"TEC - 09C";#N/A,#N/A,FALSE,"TEC - 10";#N/A,#N/A,FALSE,"TEC-11"}</definedName>
    <definedName name="etwyyt" hidden="1">{#N/A,#N/A,FALSE,"SumD";#N/A,#N/A,FALSE,"ElecD";#N/A,#N/A,FALSE,"MechD";#N/A,#N/A,FALSE,"GeotD";#N/A,#N/A,FALSE,"PrcsD";#N/A,#N/A,FALSE,"TunnD";#N/A,#N/A,FALSE,"CivlD";#N/A,#N/A,FALSE,"NtwkD";#N/A,#N/A,FALSE,"EstgD";#N/A,#N/A,FALSE,"PEngD"}</definedName>
    <definedName name="EWDVS" hidden="1">#REF!</definedName>
    <definedName name="EWFWEEW" hidden="1">'[8]LIMA-CANTA'!#REF!</definedName>
    <definedName name="ex_m" localSheetId="2">#REF!</definedName>
    <definedName name="ex_m" localSheetId="3">#REF!</definedName>
    <definedName name="ex_m">#REF!</definedName>
    <definedName name="EXC">#REF!</definedName>
    <definedName name="Excel_BuiltIn_Print_Titles_15">#REF!</definedName>
    <definedName name="Excel_BuiltIn_Print_Titles_7">#REF!</definedName>
    <definedName name="Exch_Rate">[48]Basis!$C$66</definedName>
    <definedName name="Exch_Rate1">[49]Basis!$C$66</definedName>
    <definedName name="EXPFIS" hidden="1">{"DETALLE_1996",#N/A,FALSE,"flujo";"DETALLE_1997",#N/A,FALSE,"flujo";"GASTOS_INCURRIDOS_1996",#N/A,FALSE,"flujo";"GASTOS_PROGRAMADOS_PARA_1997",#N/A,FALSE,"flujo";#N/A,#N/A,FALSE,"comparat";#N/A,#N/A,FALSE,"costos";#N/A,#N/A,FALSE,"proyctrol"}</definedName>
    <definedName name="EXPFIS_1" hidden="1">{"DETALLE_1996",#N/A,FALSE,"flujo";"DETALLE_1997",#N/A,FALSE,"flujo";"GASTOS_INCURRIDOS_1996",#N/A,FALSE,"flujo";"GASTOS_PROGRAMADOS_PARA_1997",#N/A,FALSE,"flujo";#N/A,#N/A,FALSE,"comparat";#N/A,#N/A,FALSE,"costos";#N/A,#N/A,FALSE,"proyctrol"}</definedName>
    <definedName name="ez1f" localSheetId="2">#REF!</definedName>
    <definedName name="ez1f" localSheetId="3">#REF!</definedName>
    <definedName name="ez1f">#REF!</definedName>
    <definedName name="EZIQ1" localSheetId="2">#REF!</definedName>
    <definedName name="EZIQ1" localSheetId="3">#REF!</definedName>
    <definedName name="EZIQ1">#REF!</definedName>
    <definedName name="F.A.suelo" localSheetId="2">#REF!</definedName>
    <definedName name="F.A.suelo" localSheetId="3">#REF!</definedName>
    <definedName name="F.A.suelo">#REF!</definedName>
    <definedName name="f_c" localSheetId="2">#REF!</definedName>
    <definedName name="f_c" localSheetId="3">#REF!</definedName>
    <definedName name="f_c">#REF!</definedName>
    <definedName name="FA_sismo" localSheetId="2">#REF!</definedName>
    <definedName name="FA_sismo" localSheetId="3">#REF!</definedName>
    <definedName name="FA_sismo">#REF!</definedName>
    <definedName name="fac_" localSheetId="2">#REF!</definedName>
    <definedName name="fac_" localSheetId="3">#REF!</definedName>
    <definedName name="fac_">#REF!</definedName>
    <definedName name="Factor">#REF!</definedName>
    <definedName name="FACY" localSheetId="2" hidden="1">{#N/A,#N/A,FALSE,"masez (10)";#N/A,#N/A,FALSE,"masez (7)";#N/A,#N/A,FALSE,"masez (6)";#N/A,#N/A,FALSE,"masez (5)";#N/A,#N/A,FALSE,"masez (4)";#N/A,#N/A,FALSE,"masez (3)";#N/A,#N/A,FALSE,"masez (2)";#N/A,#N/A,FALSE,"GME";#N/A,#N/A,FALSE,"masez"}</definedName>
    <definedName name="FACY" localSheetId="3" hidden="1">{#N/A,#N/A,FALSE,"masez (10)";#N/A,#N/A,FALSE,"masez (7)";#N/A,#N/A,FALSE,"masez (6)";#N/A,#N/A,FALSE,"masez (5)";#N/A,#N/A,FALSE,"masez (4)";#N/A,#N/A,FALSE,"masez (3)";#N/A,#N/A,FALSE,"masez (2)";#N/A,#N/A,FALSE,"GME";#N/A,#N/A,FALSE,"masez"}</definedName>
    <definedName name="FACY" localSheetId="6" hidden="1">{#N/A,#N/A,FALSE,"masez (10)";#N/A,#N/A,FALSE,"masez (7)";#N/A,#N/A,FALSE,"masez (6)";#N/A,#N/A,FALSE,"masez (5)";#N/A,#N/A,FALSE,"masez (4)";#N/A,#N/A,FALSE,"masez (3)";#N/A,#N/A,FALSE,"masez (2)";#N/A,#N/A,FALSE,"GME";#N/A,#N/A,FALSE,"masez"}</definedName>
    <definedName name="FACY" localSheetId="7" hidden="1">{#N/A,#N/A,FALSE,"masez (10)";#N/A,#N/A,FALSE,"masez (7)";#N/A,#N/A,FALSE,"masez (6)";#N/A,#N/A,FALSE,"masez (5)";#N/A,#N/A,FALSE,"masez (4)";#N/A,#N/A,FALSE,"masez (3)";#N/A,#N/A,FALSE,"masez (2)";#N/A,#N/A,FALSE,"GME";#N/A,#N/A,FALSE,"masez"}</definedName>
    <definedName name="FACY" localSheetId="8" hidden="1">{#N/A,#N/A,FALSE,"masez (10)";#N/A,#N/A,FALSE,"masez (7)";#N/A,#N/A,FALSE,"masez (6)";#N/A,#N/A,FALSE,"masez (5)";#N/A,#N/A,FALSE,"masez (4)";#N/A,#N/A,FALSE,"masez (3)";#N/A,#N/A,FALSE,"masez (2)";#N/A,#N/A,FALSE,"GME";#N/A,#N/A,FALSE,"masez"}</definedName>
    <definedName name="FACY" hidden="1">{#N/A,#N/A,FALSE,"masez (10)";#N/A,#N/A,FALSE,"masez (7)";#N/A,#N/A,FALSE,"masez (6)";#N/A,#N/A,FALSE,"masez (5)";#N/A,#N/A,FALSE,"masez (4)";#N/A,#N/A,FALSE,"masez (3)";#N/A,#N/A,FALSE,"masez (2)";#N/A,#N/A,FALSE,"GME";#N/A,#N/A,FALSE,"masez"}</definedName>
    <definedName name="FACY_1" hidden="1">{#N/A,#N/A,FALSE,"masez (10)";#N/A,#N/A,FALSE,"masez (7)";#N/A,#N/A,FALSE,"masez (6)";#N/A,#N/A,FALSE,"masez (5)";#N/A,#N/A,FALSE,"masez (4)";#N/A,#N/A,FALSE,"masez (3)";#N/A,#N/A,FALSE,"masez (2)";#N/A,#N/A,FALSE,"GME";#N/A,#N/A,FALSE,"masez"}</definedName>
    <definedName name="FBHDEHBHD">#REF!</definedName>
    <definedName name="fbhdfhdfh" hidden="1">'[50]10241EQLIST'!#REF!</definedName>
    <definedName name="fc_">[51]GENERAL!#REF!</definedName>
    <definedName name="fcarga">[52]insumos!$C$197</definedName>
    <definedName name="fdff" hidden="1">{#N/A,#N/A,FALSE,"SumG";#N/A,#N/A,FALSE,"ElecG";#N/A,#N/A,FALSE,"MechG";#N/A,#N/A,FALSE,"GeotG";#N/A,#N/A,FALSE,"PrcsG";#N/A,#N/A,FALSE,"TunnG";#N/A,#N/A,FALSE,"CivlG";#N/A,#N/A,FALSE,"NtwkG";#N/A,#N/A,FALSE,"EstgG";#N/A,#N/A,FALSE,"PEngG"}</definedName>
    <definedName name="fdfjgd" localSheetId="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 localSheetId="3"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 localSheetId="6"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 localSheetId="7"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 localSheetId="8"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jgd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dfsdfsf" hidden="1">{#N/A,#N/A,TRUE,"1842CWN0"}</definedName>
    <definedName name="fdsfsdfdsfsd" hidden="1">{"DETALLE_1996",#N/A,FALSE,"flujo";"DETALLE_1997",#N/A,FALSE,"flujo";"GASTOS_INCURRIDOS_1996",#N/A,FALSE,"flujo";"GASTOS_PROGRAMADOS_PARA_1997",#N/A,FALSE,"flujo";#N/A,#N/A,FALSE,"comparat";#N/A,#N/A,FALSE,"costos";#N/A,#N/A,FALSE,"proyctrol"}</definedName>
    <definedName name="fdsfsdfdsfsd_1" hidden="1">{"DETALLE_1996",#N/A,FALSE,"flujo";"DETALLE_1997",#N/A,FALSE,"flujo";"GASTOS_INCURRIDOS_1996",#N/A,FALSE,"flujo";"GASTOS_PROGRAMADOS_PARA_1997",#N/A,FALSE,"flujo";#N/A,#N/A,FALSE,"comparat";#N/A,#N/A,FALSE,"costos";#N/A,#N/A,FALSE,"proyctrol"}</definedName>
    <definedName name="fdshfg" hidden="1">{#N/A,#N/A,FALSE,"masez (10)";#N/A,#N/A,FALSE,"masez (7)";#N/A,#N/A,FALSE,"masez (6)";#N/A,#N/A,FALSE,"masez (5)";#N/A,#N/A,FALSE,"masez (4)";#N/A,#N/A,FALSE,"masez (3)";#N/A,#N/A,FALSE,"masez (2)";#N/A,#N/A,FALSE,"GME";#N/A,#N/A,FALSE,"masez"}</definedName>
    <definedName name="fdshfg_1" hidden="1">{#N/A,#N/A,FALSE,"masez (10)";#N/A,#N/A,FALSE,"masez (7)";#N/A,#N/A,FALSE,"masez (6)";#N/A,#N/A,FALSE,"masez (5)";#N/A,#N/A,FALSE,"masez (4)";#N/A,#N/A,FALSE,"masez (3)";#N/A,#N/A,FALSE,"masez (2)";#N/A,#N/A,FALSE,"GME";#N/A,#N/A,FALSE,"masez"}</definedName>
    <definedName name="fech">[53]K1!#REF!</definedName>
    <definedName name="Fecha" localSheetId="3">#REF!</definedName>
    <definedName name="Fecha">#REF!</definedName>
    <definedName name="felipe" hidden="1">{"CI+GG(BASE)",#N/A,FALSE,"CI+GG(BASE)";"GG",#N/A,FALSE,"CI+GG(BASE)";"CI",#N/A,FALSE,"CI+GG(BASE)"}</definedName>
    <definedName name="felipe_1" hidden="1">{"CI+GG(BASE)",#N/A,FALSE,"CI+GG(BASE)";"GG",#N/A,FALSE,"CI+GG(BASE)";"CI",#N/A,FALSE,"CI+GG(BASE)"}</definedName>
    <definedName name="Fernando" hidden="1">{"cuadro1",#N/A,FALSE,"Cam buz camión Opción 1";"cuadro2",#N/A,FALSE,"Cam buz camión Opción 1";"cuadro3",#N/A,FALSE,"Cam buz camión Opción 1";"cuadro4",#N/A,FALSE,"Cam buz camión Opción 1";"cuadro5",#N/A,FALSE,"Cam buz camión Opción 1"}</definedName>
    <definedName name="Fernando_1" hidden="1">{"cuadro1",#N/A,FALSE,"Cam buz camión Opción 1";"cuadro2",#N/A,FALSE,"Cam buz camión Opción 1";"cuadro3",#N/A,FALSE,"Cam buz camión Opción 1";"cuadro4",#N/A,FALSE,"Cam buz camión Opción 1";"cuadro5",#N/A,FALSE,"Cam buz camión Opción 1"}</definedName>
    <definedName name="ff" localSheetId="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 localSheetId="3"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 localSheetId="6"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 localSheetId="7"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 localSheetId="8"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FFF" localSheetId="2" hidden="1">{"Graf_Carga Trab",#N/A,FALSE,"Grafi_Carga Trab";"Graf_Venta Flujo",#N/A,FALSE,"Grafi_Carga Trab"}</definedName>
    <definedName name="FFF" localSheetId="3" hidden="1">{"Graf_Carga Trab",#N/A,FALSE,"Grafi_Carga Trab";"Graf_Venta Flujo",#N/A,FALSE,"Grafi_Carga Trab"}</definedName>
    <definedName name="FFF" localSheetId="6" hidden="1">{"Graf_Carga Trab",#N/A,FALSE,"Grafi_Carga Trab";"Graf_Venta Flujo",#N/A,FALSE,"Grafi_Carga Trab"}</definedName>
    <definedName name="FFF" localSheetId="7" hidden="1">{"Graf_Carga Trab",#N/A,FALSE,"Grafi_Carga Trab";"Graf_Venta Flujo",#N/A,FALSE,"Grafi_Carga Trab"}</definedName>
    <definedName name="FFF" localSheetId="8" hidden="1">{"Graf_Carga Trab",#N/A,FALSE,"Grafi_Carga Trab";"Graf_Venta Flujo",#N/A,FALSE,"Grafi_Carga Trab"}</definedName>
    <definedName name="FFF" hidden="1">{"Graf_Carga Trab",#N/A,FALSE,"Grafi_Carga Trab";"Graf_Venta Flujo",#N/A,FALSE,"Grafi_Carga Trab"}</definedName>
    <definedName name="FFF_1" hidden="1">{"Graf_Carga Trab",#N/A,FALSE,"Grafi_Carga Trab";"Graf_Venta Flujo",#N/A,FALSE,"Grafi_Carga Trab"}</definedName>
    <definedName name="ffff" hidden="1">{#N/A,#N/A,FALSE,"SumG";#N/A,#N/A,FALSE,"ElecG";#N/A,#N/A,FALSE,"MechG";#N/A,#N/A,FALSE,"GeotG";#N/A,#N/A,FALSE,"PrcsG";#N/A,#N/A,FALSE,"TunnG";#N/A,#N/A,FALSE,"CivlG";#N/A,#N/A,FALSE,"NtwkG";#N/A,#N/A,FALSE,"EstgG";#N/A,#N/A,FALSE,"PEngG"}</definedName>
    <definedName name="FFRFRRETT" hidden="1">{#N/A,#N/A,TRUE,"Resumen";#N/A,#N/A,TRUE,"Global";#N/A,#N/A,TRUE,"Agropecuario";#N/A,#N/A,TRUE,"Pesca";#N/A,#N/A,TRUE,"Minería";#N/A,#N/A,TRUE,"Elect. y Agua";#N/A,#N/A,TRUE,"Manufactura";#N/A,#N/A,TRUE,"Construcción";#N/A,#N/A,TRUE,"Comercio";#N/A,#N/A,TRUE,"Otros"}</definedName>
    <definedName name="FG" localSheetId="2">[30]DATOS!$B$29:$J$29</definedName>
    <definedName name="FG" localSheetId="3">[30]DATOS!$B$29:$J$29</definedName>
    <definedName name="fg" hidden="1">{#N/A,#N/A,FALSE,"masez (10)";#N/A,#N/A,FALSE,"masez (7)";#N/A,#N/A,FALSE,"masez (6)";#N/A,#N/A,FALSE,"masez (5)";#N/A,#N/A,FALSE,"masez (4)";#N/A,#N/A,FALSE,"masez (3)";#N/A,#N/A,FALSE,"masez (2)";#N/A,#N/A,FALSE,"GME";#N/A,#N/A,FALSE,"masez"}</definedName>
    <definedName name="fgch" localSheetId="2" hidden="1">{#N/A,#N/A,FALSE,"masez (10)";#N/A,#N/A,FALSE,"masez (7)";#N/A,#N/A,FALSE,"masez (6)";#N/A,#N/A,FALSE,"masez (5)";#N/A,#N/A,FALSE,"masez (4)";#N/A,#N/A,FALSE,"masez (3)";#N/A,#N/A,FALSE,"masez (2)";#N/A,#N/A,FALSE,"GME";#N/A,#N/A,FALSE,"masez"}</definedName>
    <definedName name="fgch" localSheetId="3" hidden="1">{#N/A,#N/A,FALSE,"masez (10)";#N/A,#N/A,FALSE,"masez (7)";#N/A,#N/A,FALSE,"masez (6)";#N/A,#N/A,FALSE,"masez (5)";#N/A,#N/A,FALSE,"masez (4)";#N/A,#N/A,FALSE,"masez (3)";#N/A,#N/A,FALSE,"masez (2)";#N/A,#N/A,FALSE,"GME";#N/A,#N/A,FALSE,"masez"}</definedName>
    <definedName name="fgch" localSheetId="6" hidden="1">{#N/A,#N/A,FALSE,"masez (10)";#N/A,#N/A,FALSE,"masez (7)";#N/A,#N/A,FALSE,"masez (6)";#N/A,#N/A,FALSE,"masez (5)";#N/A,#N/A,FALSE,"masez (4)";#N/A,#N/A,FALSE,"masez (3)";#N/A,#N/A,FALSE,"masez (2)";#N/A,#N/A,FALSE,"GME";#N/A,#N/A,FALSE,"masez"}</definedName>
    <definedName name="fgch" localSheetId="7" hidden="1">{#N/A,#N/A,FALSE,"masez (10)";#N/A,#N/A,FALSE,"masez (7)";#N/A,#N/A,FALSE,"masez (6)";#N/A,#N/A,FALSE,"masez (5)";#N/A,#N/A,FALSE,"masez (4)";#N/A,#N/A,FALSE,"masez (3)";#N/A,#N/A,FALSE,"masez (2)";#N/A,#N/A,FALSE,"GME";#N/A,#N/A,FALSE,"masez"}</definedName>
    <definedName name="fgch" localSheetId="8" hidden="1">{#N/A,#N/A,FALSE,"masez (10)";#N/A,#N/A,FALSE,"masez (7)";#N/A,#N/A,FALSE,"masez (6)";#N/A,#N/A,FALSE,"masez (5)";#N/A,#N/A,FALSE,"masez (4)";#N/A,#N/A,FALSE,"masez (3)";#N/A,#N/A,FALSE,"masez (2)";#N/A,#N/A,FALSE,"GME";#N/A,#N/A,FALSE,"masez"}</definedName>
    <definedName name="fgch" hidden="1">{#N/A,#N/A,FALSE,"masez (10)";#N/A,#N/A,FALSE,"masez (7)";#N/A,#N/A,FALSE,"masez (6)";#N/A,#N/A,FALSE,"masez (5)";#N/A,#N/A,FALSE,"masez (4)";#N/A,#N/A,FALSE,"masez (3)";#N/A,#N/A,FALSE,"masez (2)";#N/A,#N/A,FALSE,"GME";#N/A,#N/A,FALSE,"masez"}</definedName>
    <definedName name="fgch_1" hidden="1">{#N/A,#N/A,FALSE,"masez (10)";#N/A,#N/A,FALSE,"masez (7)";#N/A,#N/A,FALSE,"masez (6)";#N/A,#N/A,FALSE,"masez (5)";#N/A,#N/A,FALSE,"masez (4)";#N/A,#N/A,FALSE,"masez (3)";#N/A,#N/A,FALSE,"masez (2)";#N/A,#N/A,FALSE,"GME";#N/A,#N/A,FALSE,"masez"}</definedName>
    <definedName name="fgdfg" hidden="1">{#N/A,#N/A,FALSE,"SumD";#N/A,#N/A,FALSE,"ElecD";#N/A,#N/A,FALSE,"MechD";#N/A,#N/A,FALSE,"GeotD";#N/A,#N/A,FALSE,"PrcsD";#N/A,#N/A,FALSE,"TunnD";#N/A,#N/A,FALSE,"CivlD";#N/A,#N/A,FALSE,"NtwkD";#N/A,#N/A,FALSE,"EstgD";#N/A,#N/A,FALSE,"PEngD"}</definedName>
    <definedName name="fgfdg" hidden="1">{#N/A,#N/A,FALSE,"SumG";#N/A,#N/A,FALSE,"ElecG";#N/A,#N/A,FALSE,"MechG";#N/A,#N/A,FALSE,"GeotG";#N/A,#N/A,FALSE,"PrcsG";#N/A,#N/A,FALSE,"TunnG";#N/A,#N/A,FALSE,"CivlG";#N/A,#N/A,FALSE,"NtwkG";#N/A,#N/A,FALSE,"EstgG";#N/A,#N/A,FALSE,"PEngG"}</definedName>
    <definedName name="fgg" hidden="1">[50]Datos!#REF!</definedName>
    <definedName name="FGGFHFG">'[47]#¡REF'!#REF!</definedName>
    <definedName name="fghfg"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r" hidden="1">{#N/A,#N/A,FALSE,"Total_OC015";#N/A,#N/A,FALSE,"ADMIN";#N/A,#N/A,FALSE,"PROCES";#N/A,#N/A,FALSE,"mecan";#N/A,#N/A,FALSE,"civil";#N/A,#N/A,FALSE,"CAÑER";#N/A,#N/A,FALSE,"ELEC";#N/A,#N/A,FALSE,"INSTR"}</definedName>
    <definedName name="fgr_1" hidden="1">{#N/A,#N/A,FALSE,"Total_OC015";#N/A,#N/A,FALSE,"ADMIN";#N/A,#N/A,FALSE,"PROCES";#N/A,#N/A,FALSE,"mecan";#N/A,#N/A,FALSE,"civil";#N/A,#N/A,FALSE,"CAÑER";#N/A,#N/A,FALSE,"ELEC";#N/A,#N/A,FALSE,"INSTR"}</definedName>
    <definedName name="fhg" localSheetId="2" hidden="1">{#N/A,#N/A,TRUE,"1842CWN0"}</definedName>
    <definedName name="fhg" localSheetId="3" hidden="1">{#N/A,#N/A,TRUE,"1842CWN0"}</definedName>
    <definedName name="fhg" localSheetId="6" hidden="1">{#N/A,#N/A,TRUE,"1842CWN0"}</definedName>
    <definedName name="fhg" localSheetId="7" hidden="1">{#N/A,#N/A,TRUE,"1842CWN0"}</definedName>
    <definedName name="fhg" localSheetId="8" hidden="1">{#N/A,#N/A,TRUE,"1842CWN0"}</definedName>
    <definedName name="fhg" hidden="1">{#N/A,#N/A,TRUE,"1842CWN0"}</definedName>
    <definedName name="FHSFJKSG" localSheetId="2" hidden="1">{#N/A,#N/A,FALSE,"RESUMEN";#N/A,#N/A,FALSE,"GG-GI";#N/A,#N/A,FALSE,"AMB";#N/A,#N/A,FALSE,"EyR";#N/A,#N/A,FALSE,"UCP";#N/A,#N/A,FALSE,"IND";#N/A,#N/A,FALSE,"LR";#N/A,#N/A,FALSE,"PRV";#N/A,#N/A,FALSE,"TÚNELES";#N/A,#N/A,FALSE,"IDT";#N/A,#N/A,FALSE,"ING"}</definedName>
    <definedName name="FHSFJKSG" localSheetId="3" hidden="1">{#N/A,#N/A,FALSE,"RESUMEN";#N/A,#N/A,FALSE,"GG-GI";#N/A,#N/A,FALSE,"AMB";#N/A,#N/A,FALSE,"EyR";#N/A,#N/A,FALSE,"UCP";#N/A,#N/A,FALSE,"IND";#N/A,#N/A,FALSE,"LR";#N/A,#N/A,FALSE,"PRV";#N/A,#N/A,FALSE,"TÚNELES";#N/A,#N/A,FALSE,"IDT";#N/A,#N/A,FALSE,"ING"}</definedName>
    <definedName name="FHSFJKSG" localSheetId="6" hidden="1">{#N/A,#N/A,FALSE,"RESUMEN";#N/A,#N/A,FALSE,"GG-GI";#N/A,#N/A,FALSE,"AMB";#N/A,#N/A,FALSE,"EyR";#N/A,#N/A,FALSE,"UCP";#N/A,#N/A,FALSE,"IND";#N/A,#N/A,FALSE,"LR";#N/A,#N/A,FALSE,"PRV";#N/A,#N/A,FALSE,"TÚNELES";#N/A,#N/A,FALSE,"IDT";#N/A,#N/A,FALSE,"ING"}</definedName>
    <definedName name="FHSFJKSG" localSheetId="7" hidden="1">{#N/A,#N/A,FALSE,"RESUMEN";#N/A,#N/A,FALSE,"GG-GI";#N/A,#N/A,FALSE,"AMB";#N/A,#N/A,FALSE,"EyR";#N/A,#N/A,FALSE,"UCP";#N/A,#N/A,FALSE,"IND";#N/A,#N/A,FALSE,"LR";#N/A,#N/A,FALSE,"PRV";#N/A,#N/A,FALSE,"TÚNELES";#N/A,#N/A,FALSE,"IDT";#N/A,#N/A,FALSE,"ING"}</definedName>
    <definedName name="FHSFJKSG" localSheetId="8" hidden="1">{#N/A,#N/A,FALSE,"RESUMEN";#N/A,#N/A,FALSE,"GG-GI";#N/A,#N/A,FALSE,"AMB";#N/A,#N/A,FALSE,"EyR";#N/A,#N/A,FALSE,"UCP";#N/A,#N/A,FALSE,"IND";#N/A,#N/A,FALSE,"LR";#N/A,#N/A,FALSE,"PRV";#N/A,#N/A,FALSE,"TÚNELES";#N/A,#N/A,FALSE,"IDT";#N/A,#N/A,FALSE,"ING"}</definedName>
    <definedName name="FHSFJKSG" hidden="1">{#N/A,#N/A,FALSE,"RESUMEN";#N/A,#N/A,FALSE,"GG-GI";#N/A,#N/A,FALSE,"AMB";#N/A,#N/A,FALSE,"EyR";#N/A,#N/A,FALSE,"UCP";#N/A,#N/A,FALSE,"IND";#N/A,#N/A,FALSE,"LR";#N/A,#N/A,FALSE,"PRV";#N/A,#N/A,FALSE,"TÚNELES";#N/A,#N/A,FALSE,"IDT";#N/A,#N/A,FALSE,"ING"}</definedName>
    <definedName name="FHSFJKSG_1" hidden="1">{#N/A,#N/A,FALSE,"RESUMEN";#N/A,#N/A,FALSE,"GG-GI";#N/A,#N/A,FALSE,"AMB";#N/A,#N/A,FALSE,"EyR";#N/A,#N/A,FALSE,"UCP";#N/A,#N/A,FALSE,"IND";#N/A,#N/A,FALSE,"LR";#N/A,#N/A,FALSE,"PRV";#N/A,#N/A,FALSE,"TÚNELES";#N/A,#N/A,FALSE,"IDT";#N/A,#N/A,FALSE,"ING"}</definedName>
    <definedName name="filtros" localSheetId="2" hidden="1">{"Avaliação de Cargos (Class Mens Todas)",#N/A,FALSE,"BANCO DE DADOS MENSALISTAS";"Avaliação de Cargos (Class Mens Todas)",#N/A,FALSE,"BANCO DE DADOS MENSALISTAS"}</definedName>
    <definedName name="filtros" localSheetId="3" hidden="1">{"Avaliação de Cargos (Class Mens Todas)",#N/A,FALSE,"BANCO DE DADOS MENSALISTAS";"Avaliação de Cargos (Class Mens Todas)",#N/A,FALSE,"BANCO DE DADOS MENSALISTAS"}</definedName>
    <definedName name="filtros" hidden="1">{"Avaliação de Cargos (Class Mens Todas)",#N/A,FALSE,"BANCO DE DADOS MENSALISTAS";"Avaliação de Cargos (Class Mens Todas)",#N/A,FALSE,"BANCO DE DADOS MENSALISTAS"}</definedName>
    <definedName name="fitting" localSheetId="2">#REF!</definedName>
    <definedName name="fitting" localSheetId="3">#REF!</definedName>
    <definedName name="fitting">#REF!</definedName>
    <definedName name="Fittings">[29]Accesorios!$B$501:$B$509</definedName>
    <definedName name="Fluid" localSheetId="2">#REF!</definedName>
    <definedName name="Fluid" localSheetId="3">#REF!</definedName>
    <definedName name="Fluid">#REF!</definedName>
    <definedName name="Fluids">[29]Fluid!$A$13:$A$83</definedName>
    <definedName name="Flujos" localSheetId="2" hidden="1">{#N/A,#N/A,FALSE,"Graficos"}</definedName>
    <definedName name="Flujos" localSheetId="3" hidden="1">{#N/A,#N/A,FALSE,"Graficos"}</definedName>
    <definedName name="Flujos" localSheetId="6" hidden="1">{#N/A,#N/A,FALSE,"Graficos"}</definedName>
    <definedName name="Flujos" localSheetId="7" hidden="1">{#N/A,#N/A,FALSE,"Graficos"}</definedName>
    <definedName name="Flujos" localSheetId="8" hidden="1">{#N/A,#N/A,FALSE,"Graficos"}</definedName>
    <definedName name="Flujos" hidden="1">{#N/A,#N/A,FALSE,"Graficos"}</definedName>
    <definedName name="Flujos_1" hidden="1">{#N/A,#N/A,FALSE,"Graficos"}</definedName>
    <definedName name="FORM">[27]LISTA!$C$63</definedName>
    <definedName name="FORMALETA">[1]A!$D$67:$D$68</definedName>
    <definedName name="Formato">#REF!</definedName>
    <definedName name="fr" hidden="1">{#N/A,#N/A,FALSE,"Matrix";#N/A,#N/A,FALSE,"Executive";#N/A,#N/A,FALSE,"Summary"}</definedName>
    <definedName name="FRAN">[27]LISTA!$C$35</definedName>
    <definedName name="FRDEASASa" hidden="1">{"DETALLE_1996",#N/A,FALSE,"flujo";"DETALLE_1997",#N/A,FALSE,"flujo";"GASTOS_INCURRIDOS_1996",#N/A,FALSE,"flujo";"GASTOS_PROGRAMADOS_PARA_1997",#N/A,FALSE,"flujo";#N/A,#N/A,FALSE,"comparat";#N/A,#N/A,FALSE,"costos";#N/A,#N/A,FALSE,"proyctrol"}</definedName>
    <definedName name="FRDEASASa_1" hidden="1">{"DETALLE_1996",#N/A,FALSE,"flujo";"DETALLE_1997",#N/A,FALSE,"flujo";"GASTOS_INCURRIDOS_1996",#N/A,FALSE,"flujo";"GASTOS_PROGRAMADOS_PARA_1997",#N/A,FALSE,"flujo";#N/A,#N/A,FALSE,"comparat";#N/A,#N/A,FALSE,"costos";#N/A,#N/A,FALSE,"proyctrol"}</definedName>
    <definedName name="FrF">[29]Rouhness!$A$30:$A$33</definedName>
    <definedName name="FRN">#REF!</definedName>
    <definedName name="FRTNHGFR">#REF!</definedName>
    <definedName name="FS">0.2</definedName>
    <definedName name="FSAFA" hidden="1">{#N/A,#N/A,FALSE,"masez (10)";#N/A,#N/A,FALSE,"masez (7)";#N/A,#N/A,FALSE,"masez (6)";#N/A,#N/A,FALSE,"masez (5)";#N/A,#N/A,FALSE,"masez (4)";#N/A,#N/A,FALSE,"masez (3)";#N/A,#N/A,FALSE,"masez (2)";#N/A,#N/A,FALSE,"GME";#N/A,#N/A,FALSE,"masez"}</definedName>
    <definedName name="FSAFA_1" hidden="1">{#N/A,#N/A,FALSE,"masez (10)";#N/A,#N/A,FALSE,"masez (7)";#N/A,#N/A,FALSE,"masez (6)";#N/A,#N/A,FALSE,"masez (5)";#N/A,#N/A,FALSE,"masez (4)";#N/A,#N/A,FALSE,"masez (3)";#N/A,#N/A,FALSE,"masez (2)";#N/A,#N/A,FALSE,"GME";#N/A,#N/A,FALSE,"masez"}</definedName>
    <definedName name="FSD" localSheetId="2">#REF!</definedName>
    <definedName name="FSD" localSheetId="3">#REF!</definedName>
    <definedName name="FSD">#REF!</definedName>
    <definedName name="FSDF" hidden="1">{"CI+GG(BASE)",#N/A,FALSE,"CI+GG(BASE)";"GG",#N/A,FALSE,"CI+GG(BASE)";"CI",#N/A,FALSE,"CI+GG(BASE)"}</definedName>
    <definedName name="FSDF_1" hidden="1">{"CI+GG(BASE)",#N/A,FALSE,"CI+GG(BASE)";"GG",#N/A,FALSE,"CI+GG(BASE)";"CI",#N/A,FALSE,"CI+GG(BASE)"}</definedName>
    <definedName name="FSF" hidden="1">{#N/A,#N/A,FALSE,"masez (10)";#N/A,#N/A,FALSE,"masez (7)";#N/A,#N/A,FALSE,"masez (6)";#N/A,#N/A,FALSE,"masez (5)";#N/A,#N/A,FALSE,"masez (4)";#N/A,#N/A,FALSE,"masez (3)";#N/A,#N/A,FALSE,"masez (2)";#N/A,#N/A,FALSE,"GME";#N/A,#N/A,FALSE,"masez"}</definedName>
    <definedName name="FSF_1" hidden="1">{#N/A,#N/A,FALSE,"masez (10)";#N/A,#N/A,FALSE,"masez (7)";#N/A,#N/A,FALSE,"masez (6)";#N/A,#N/A,FALSE,"masez (5)";#N/A,#N/A,FALSE,"masez (4)";#N/A,#N/A,FALSE,"masez (3)";#N/A,#N/A,FALSE,"masez (2)";#N/A,#N/A,FALSE,"GME";#N/A,#N/A,FALSE,"masez"}</definedName>
    <definedName name="fsfs" hidden="1">{#N/A,#N/A,FALSE,"masez (10)";#N/A,#N/A,FALSE,"masez (7)";#N/A,#N/A,FALSE,"masez (6)";#N/A,#N/A,FALSE,"masez (5)";#N/A,#N/A,FALSE,"masez (4)";#N/A,#N/A,FALSE,"masez (3)";#N/A,#N/A,FALSE,"masez (2)";#N/A,#N/A,FALSE,"GME";#N/A,#N/A,FALSE,"masez"}</definedName>
    <definedName name="fsfs_1" hidden="1">{#N/A,#N/A,FALSE,"masez (10)";#N/A,#N/A,FALSE,"masez (7)";#N/A,#N/A,FALSE,"masez (6)";#N/A,#N/A,FALSE,"masez (5)";#N/A,#N/A,FALSE,"masez (4)";#N/A,#N/A,FALSE,"masez (3)";#N/A,#N/A,FALSE,"masez (2)";#N/A,#N/A,FALSE,"GME";#N/A,#N/A,FALSE,"masez"}</definedName>
    <definedName name="fssdf" hidden="1">{#N/A,#N/A,FALSE,"SumD";#N/A,#N/A,FALSE,"ElecD";#N/A,#N/A,FALSE,"MechD";#N/A,#N/A,FALSE,"GeotD";#N/A,#N/A,FALSE,"PrcsD";#N/A,#N/A,FALSE,"TunnD";#N/A,#N/A,FALSE,"CivlD";#N/A,#N/A,FALSE,"NtwkD";#N/A,#N/A,FALSE,"EstgD";#N/A,#N/A,FALSE,"PEngD"}</definedName>
    <definedName name="FSV" localSheetId="2">#REF!</definedName>
    <definedName name="FSV" localSheetId="3">#REF!</definedName>
    <definedName name="FSV">#REF!</definedName>
    <definedName name="FU" hidden="1">[54]Datos!#REF!</definedName>
    <definedName name="FULM" localSheetId="3">#REF!</definedName>
    <definedName name="FULM">#REF!</definedName>
    <definedName name="Fx" localSheetId="2">#REF!</definedName>
    <definedName name="Fx" localSheetId="3">#REF!</definedName>
    <definedName name="Fx">#REF!</definedName>
    <definedName name="Fy" localSheetId="2">#REF!</definedName>
    <definedName name="Fy" localSheetId="3">#REF!</definedName>
    <definedName name="Fy">#REF!</definedName>
    <definedName name="fy_" localSheetId="2">#REF!</definedName>
    <definedName name="fy_" localSheetId="3">#REF!</definedName>
    <definedName name="fy_">#REF!</definedName>
    <definedName name="FY_1" localSheetId="2">#REF!</definedName>
    <definedName name="FY_1" localSheetId="3">#REF!</definedName>
    <definedName name="FY_1">#REF!</definedName>
    <definedName name="Fz" localSheetId="2">#REF!</definedName>
    <definedName name="Fz" localSheetId="3">#REF!</definedName>
    <definedName name="Fz">#REF!</definedName>
    <definedName name="g" localSheetId="2" hidden="1">{#N/A,#N/A,FALSE,"Graficos"}</definedName>
    <definedName name="g" localSheetId="3" hidden="1">{#N/A,#N/A,FALSE,"Graficos"}</definedName>
    <definedName name="g" localSheetId="6" hidden="1">{#N/A,#N/A,FALSE,"Graficos"}</definedName>
    <definedName name="g" localSheetId="7" hidden="1">{#N/A,#N/A,FALSE,"Graficos"}</definedName>
    <definedName name="g" localSheetId="8" hidden="1">{#N/A,#N/A,FALSE,"Graficos"}</definedName>
    <definedName name="g" hidden="1">{#N/A,#N/A,FALSE,"Graficos"}</definedName>
    <definedName name="g_1" hidden="1">{#N/A,#N/A,FALSE,"Graficos"}</definedName>
    <definedName name="g_agua" localSheetId="2">#REF!</definedName>
    <definedName name="g_agua" localSheetId="3">#REF!</definedName>
    <definedName name="g_agua">#REF!</definedName>
    <definedName name="gamma_04" localSheetId="2">#REF!</definedName>
    <definedName name="gamma_04" localSheetId="3">#REF!</definedName>
    <definedName name="gamma_04">#REF!</definedName>
    <definedName name="Gantt_2" hidden="1">{#N/A,#N/A,FALSE,"Total_OC015";#N/A,#N/A,FALSE,"ADMIN";#N/A,#N/A,FALSE,"PROCES";#N/A,#N/A,FALSE,"mecan";#N/A,#N/A,FALSE,"civil";#N/A,#N/A,FALSE,"CAÑER";#N/A,#N/A,FALSE,"ELEC";#N/A,#N/A,FALSE,"INSTR"}</definedName>
    <definedName name="Gantt_2_1" hidden="1">{#N/A,#N/A,FALSE,"Total_OC015";#N/A,#N/A,FALSE,"ADMIN";#N/A,#N/A,FALSE,"PROCES";#N/A,#N/A,FALSE,"mecan";#N/A,#N/A,FALSE,"civil";#N/A,#N/A,FALSE,"CAÑER";#N/A,#N/A,FALSE,"ELEC";#N/A,#N/A,FALSE,"INSTR"}</definedName>
    <definedName name="GAS">#REF!</definedName>
    <definedName name="GAST_GRALES" localSheetId="3">#REF!</definedName>
    <definedName name="GAST_GRALES">#REF!</definedName>
    <definedName name="Gastón" hidden="1">{"CI+GG(BASE)",#N/A,FALSE,"CI+GG(BASE)";"GG",#N/A,FALSE,"CI+GG(BASE)";"CI",#N/A,FALSE,"CI+GG(BASE)"}</definedName>
    <definedName name="Gastón_1" hidden="1">{"CI+GG(BASE)",#N/A,FALSE,"CI+GG(BASE)";"GG",#N/A,FALSE,"CI+GG(BASE)";"CI",#N/A,FALSE,"CI+GG(BASE)"}</definedName>
    <definedName name="gato" hidden="1">{#N/A,#N/A,FALSE,"masez (10)";#N/A,#N/A,FALSE,"masez (7)";#N/A,#N/A,FALSE,"masez (6)";#N/A,#N/A,FALSE,"masez (5)";#N/A,#N/A,FALSE,"masez (4)";#N/A,#N/A,FALSE,"masez (3)";#N/A,#N/A,FALSE,"masez (2)";#N/A,#N/A,FALSE,"GME";#N/A,#N/A,FALSE,"masez"}</definedName>
    <definedName name="gato_1" hidden="1">{#N/A,#N/A,FALSE,"masez (10)";#N/A,#N/A,FALSE,"masez (7)";#N/A,#N/A,FALSE,"masez (6)";#N/A,#N/A,FALSE,"masez (5)";#N/A,#N/A,FALSE,"masez (4)";#N/A,#N/A,FALSE,"masez (3)";#N/A,#N/A,FALSE,"masez (2)";#N/A,#N/A,FALSE,"GME";#N/A,#N/A,FALSE,"masez"}</definedName>
    <definedName name="gbggg" hidden="1">{#N/A,#N/A,FALSE,"SumD";#N/A,#N/A,FALSE,"ElecD";#N/A,#N/A,FALSE,"MechD";#N/A,#N/A,FALSE,"GeotD";#N/A,#N/A,FALSE,"PrcsD";#N/A,#N/A,FALSE,"TunnD";#N/A,#N/A,FALSE,"CivlD";#N/A,#N/A,FALSE,"NtwkD";#N/A,#N/A,FALSE,"EstgD";#N/A,#N/A,FALSE,"PEngD"}</definedName>
    <definedName name="gc" localSheetId="2">#REF!</definedName>
    <definedName name="gc" localSheetId="3">#REF!</definedName>
    <definedName name="gc">#REF!</definedName>
    <definedName name="gcon_" localSheetId="2">#REF!</definedName>
    <definedName name="gcon_" localSheetId="3">#REF!</definedName>
    <definedName name="gcon_">#REF!</definedName>
    <definedName name="gcon1_" localSheetId="2">#REF!</definedName>
    <definedName name="gcon1_" localSheetId="3">#REF!</definedName>
    <definedName name="gcon1_">#REF!</definedName>
    <definedName name="GDG" hidden="1">{#N/A,#N/A,FALSE,"masez (10)";#N/A,#N/A,FALSE,"masez (7)";#N/A,#N/A,FALSE,"masez (6)";#N/A,#N/A,FALSE,"masez (5)";#N/A,#N/A,FALSE,"masez (4)";#N/A,#N/A,FALSE,"masez (3)";#N/A,#N/A,FALSE,"masez (2)";#N/A,#N/A,FALSE,"GME";#N/A,#N/A,FALSE,"masez"}</definedName>
    <definedName name="GDG_1" hidden="1">{#N/A,#N/A,FALSE,"masez (10)";#N/A,#N/A,FALSE,"masez (7)";#N/A,#N/A,FALSE,"masez (6)";#N/A,#N/A,FALSE,"masez (5)";#N/A,#N/A,FALSE,"masez (4)";#N/A,#N/A,FALSE,"masez (3)";#N/A,#N/A,FALSE,"masez (2)";#N/A,#N/A,FALSE,"GME";#N/A,#N/A,FALSE,"masez"}</definedName>
    <definedName name="GE">#REF!</definedName>
    <definedName name="GEDGDEH">[24]PROJ_MGMT!#REF!</definedName>
    <definedName name="GenDetail">#REF!</definedName>
    <definedName name="gente" hidden="1">{"FlujoGastos",#N/A,FALSE,"Base";"FlujoGastos",#N/A,FALSE,"Buzón Tren";"FlujoGastos",#N/A,FALSE,"Buzón Camión";"FlujoGastos",#N/A,FALSE,"LHD Camión";"FlujoGastos",#N/A,FALSE,"Cámara Camión"}</definedName>
    <definedName name="genti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gerente" hidden="1">{"desarrollo",#N/A,FALSE,"Cámara Camión";"resumen",#N/A,FALSE,"Cámara Camión";"eqprod",#N/A,FALSE,"Cámara Camión"}</definedName>
    <definedName name="gfd" hidden="1">#REF!</definedName>
    <definedName name="gfdgfdg" hidden="1">{#N/A,#N/A,FALSE,"SumD";#N/A,#N/A,FALSE,"ElecD";#N/A,#N/A,FALSE,"MechD";#N/A,#N/A,FALSE,"GeotD";#N/A,#N/A,FALSE,"PrcsD";#N/A,#N/A,FALSE,"TunnD";#N/A,#N/A,FALSE,"CivlD";#N/A,#N/A,FALSE,"NtwkD";#N/A,#N/A,FALSE,"EstgD";#N/A,#N/A,FALSE,"PEngD"}</definedName>
    <definedName name="gfgfgfgfg" hidden="1">{#N/A,#N/A,FALSE,"SumD";#N/A,#N/A,FALSE,"ElecD";#N/A,#N/A,FALSE,"MechD";#N/A,#N/A,FALSE,"GeotD";#N/A,#N/A,FALSE,"PrcsD";#N/A,#N/A,FALSE,"TunnD";#N/A,#N/A,FALSE,"CivlD";#N/A,#N/A,FALSE,"NtwkD";#N/A,#N/A,FALSE,"EstgD";#N/A,#N/A,FALSE,"PEngD"}</definedName>
    <definedName name="gfgfgfgss" hidden="1">{#N/A,#N/A,FALSE,"SumG";#N/A,#N/A,FALSE,"ElecG";#N/A,#N/A,FALSE,"MechG";#N/A,#N/A,FALSE,"GeotG";#N/A,#N/A,FALSE,"PrcsG";#N/A,#N/A,FALSE,"TunnG";#N/A,#N/A,FALSE,"CivlG";#N/A,#N/A,FALSE,"NtwkG";#N/A,#N/A,FALSE,"EstgG";#N/A,#N/A,FALSE,"PEngG"}</definedName>
    <definedName name="GFGFGGG" hidden="1">{"Control_Consolidado",#N/A,FALSE,"Cons.";"Control_Tunel",#N/A,FALSE,"Cons.";"Control_Melip",#N/A,FALSE,"Cons.";"Control_Gualleco",#N/A,FALSE,"Cons.";"Control_Sara L",#N/A,FALSE,"Cons.";"Control_Quellon",#N/A,FALSE,"Cons.";"Control_Biolix",#N/A,FALSE,"Cons.";"Control_Oficina",#N/A,FALSE,"Cons.";"Control_Consorcio",#N/A,FALSE,"Cons."}</definedName>
    <definedName name="GFGFGGG_1" hidden="1">{"Control_Consolidado",#N/A,FALSE,"Cons.";"Control_Tunel",#N/A,FALSE,"Cons.";"Control_Melip",#N/A,FALSE,"Cons.";"Control_Gualleco",#N/A,FALSE,"Cons.";"Control_Sara L",#N/A,FALSE,"Cons.";"Control_Quellon",#N/A,FALSE,"Cons.";"Control_Biolix",#N/A,FALSE,"Cons.";"Control_Oficina",#N/A,FALSE,"Cons.";"Control_Consorcio",#N/A,FALSE,"Cons."}</definedName>
    <definedName name="GFTR">'[55]Salary Schedules'!#REF!</definedName>
    <definedName name="gg" localSheetId="2" hidden="1">{"Graf_Carga Trab",#N/A,FALSE,"Grafi_Carga Trab";"Graf_Venta Flujo",#N/A,FALSE,"Grafi_Carga Trab"}</definedName>
    <definedName name="gg" localSheetId="3" hidden="1">{"Graf_Carga Trab",#N/A,FALSE,"Grafi_Carga Trab";"Graf_Venta Flujo",#N/A,FALSE,"Grafi_Carga Trab"}</definedName>
    <definedName name="gg" localSheetId="6" hidden="1">{"Graf_Carga Trab",#N/A,FALSE,"Grafi_Carga Trab";"Graf_Venta Flujo",#N/A,FALSE,"Grafi_Carga Trab"}</definedName>
    <definedName name="gg" localSheetId="7" hidden="1">{"Graf_Carga Trab",#N/A,FALSE,"Grafi_Carga Trab";"Graf_Venta Flujo",#N/A,FALSE,"Grafi_Carga Trab"}</definedName>
    <definedName name="gg" localSheetId="8" hidden="1">{"Graf_Carga Trab",#N/A,FALSE,"Grafi_Carga Trab";"Graf_Venta Flujo",#N/A,FALSE,"Grafi_Carga Trab"}</definedName>
    <definedName name="gg" hidden="1">{"Graf_Carga Trab",#N/A,FALSE,"Grafi_Carga Trab";"Graf_Venta Flujo",#N/A,FALSE,"Grafi_Carga Trab"}</definedName>
    <definedName name="gg_1" hidden="1">{"Graf_Carga Trab",#N/A,FALSE,"Grafi_Carga Trab";"Graf_Venta Flujo",#N/A,FALSE,"Grafi_Carga Trab"}</definedName>
    <definedName name="gggg" hidden="1">{#N/A,#N/A,FALSE,"SumD";#N/A,#N/A,FALSE,"ElecD";#N/A,#N/A,FALSE,"MechD";#N/A,#N/A,FALSE,"GeotD";#N/A,#N/A,FALSE,"PrcsD";#N/A,#N/A,FALSE,"TunnD";#N/A,#N/A,FALSE,"CivlD";#N/A,#N/A,FALSE,"NtwkD";#N/A,#N/A,FALSE,"EstgD";#N/A,#N/A,FALSE,"PEngD"}</definedName>
    <definedName name="GGGGG" localSheetId="2" hidden="1">#REF!</definedName>
    <definedName name="GGGGG" localSheetId="3" hidden="1">#REF!</definedName>
    <definedName name="GGGGG" hidden="1">#REF!</definedName>
    <definedName name="GGTOTAL" localSheetId="3">'[11]Gtos Gen'!#REF!</definedName>
    <definedName name="GGTOTAL">'[11]Gtos Gen'!#REF!</definedName>
    <definedName name="gguu" localSheetId="2" hidden="1">{#N/A,#N/A,TRUE,"1842CWN0"}</definedName>
    <definedName name="gguu" localSheetId="3" hidden="1">{#N/A,#N/A,TRUE,"1842CWN0"}</definedName>
    <definedName name="gguu" localSheetId="6" hidden="1">{#N/A,#N/A,TRUE,"1842CWN0"}</definedName>
    <definedName name="gguu" localSheetId="7" hidden="1">{#N/A,#N/A,TRUE,"1842CWN0"}</definedName>
    <definedName name="gguu" localSheetId="8" hidden="1">{#N/A,#N/A,TRUE,"1842CWN0"}</definedName>
    <definedName name="gguu" hidden="1">{#N/A,#N/A,TRUE,"1842CWN0"}</definedName>
    <definedName name="gh" localSheetId="2" hidden="1">#REF!</definedName>
    <definedName name="gh" localSheetId="3" hidden="1">#REF!</definedName>
    <definedName name="gh" localSheetId="6" hidden="1">#REF!</definedName>
    <definedName name="gh" localSheetId="7" hidden="1">#REF!</definedName>
    <definedName name="gh" localSheetId="8" hidden="1">#REF!</definedName>
    <definedName name="gh" hidden="1">#REF!</definedName>
    <definedName name="ghggg" hidden="1">{#N/A,#N/A,FALSE,"SumG";#N/A,#N/A,FALSE,"ElecG";#N/A,#N/A,FALSE,"MechG";#N/A,#N/A,FALSE,"GeotG";#N/A,#N/A,FALSE,"PrcsG";#N/A,#N/A,FALSE,"TunnG";#N/A,#N/A,FALSE,"CivlG";#N/A,#N/A,FALSE,"NtwkG";#N/A,#N/A,FALSE,"EstgG";#N/A,#N/A,FALSE,"PEngG"}</definedName>
    <definedName name="ghgijuu" localSheetId="2" hidden="1">{#N/A,#N/A,FALSE,"COVER";#N/A,#N/A,FALSE,"RECAP";#N/A,#N/A,FALSE,"SANTA BARBARA NONMANUAL";#N/A,#N/A,FALSE,"CEQUIP";#N/A,#N/A,FALSE,"WRATE";#N/A,#N/A,FALSE,"INDIRECT";#N/A,#N/A,FALSE,"TRAIN";#N/A,#N/A,FALSE,"MANLOADED SCHEDULE"}</definedName>
    <definedName name="ghgijuu" localSheetId="3" hidden="1">{#N/A,#N/A,FALSE,"COVER";#N/A,#N/A,FALSE,"RECAP";#N/A,#N/A,FALSE,"SANTA BARBARA NONMANUAL";#N/A,#N/A,FALSE,"CEQUIP";#N/A,#N/A,FALSE,"WRATE";#N/A,#N/A,FALSE,"INDIRECT";#N/A,#N/A,FALSE,"TRAIN";#N/A,#N/A,FALSE,"MANLOADED SCHEDULE"}</definedName>
    <definedName name="ghgijuu" localSheetId="6" hidden="1">{#N/A,#N/A,FALSE,"COVER";#N/A,#N/A,FALSE,"RECAP";#N/A,#N/A,FALSE,"SANTA BARBARA NONMANUAL";#N/A,#N/A,FALSE,"CEQUIP";#N/A,#N/A,FALSE,"WRATE";#N/A,#N/A,FALSE,"INDIRECT";#N/A,#N/A,FALSE,"TRAIN";#N/A,#N/A,FALSE,"MANLOADED SCHEDULE"}</definedName>
    <definedName name="ghgijuu" localSheetId="7" hidden="1">{#N/A,#N/A,FALSE,"COVER";#N/A,#N/A,FALSE,"RECAP";#N/A,#N/A,FALSE,"SANTA BARBARA NONMANUAL";#N/A,#N/A,FALSE,"CEQUIP";#N/A,#N/A,FALSE,"WRATE";#N/A,#N/A,FALSE,"INDIRECT";#N/A,#N/A,FALSE,"TRAIN";#N/A,#N/A,FALSE,"MANLOADED SCHEDULE"}</definedName>
    <definedName name="ghgijuu" localSheetId="8" hidden="1">{#N/A,#N/A,FALSE,"COVER";#N/A,#N/A,FALSE,"RECAP";#N/A,#N/A,FALSE,"SANTA BARBARA NONMANUAL";#N/A,#N/A,FALSE,"CEQUIP";#N/A,#N/A,FALSE,"WRATE";#N/A,#N/A,FALSE,"INDIRECT";#N/A,#N/A,FALSE,"TRAIN";#N/A,#N/A,FALSE,"MANLOADED SCHEDULE"}</definedName>
    <definedName name="ghgijuu" hidden="1">{#N/A,#N/A,FALSE,"COVER";#N/A,#N/A,FALSE,"RECAP";#N/A,#N/A,FALSE,"SANTA BARBARA NONMANUAL";#N/A,#N/A,FALSE,"CEQUIP";#N/A,#N/A,FALSE,"WRATE";#N/A,#N/A,FALSE,"INDIRECT";#N/A,#N/A,FALSE,"TRAIN";#N/A,#N/A,FALSE,"MANLOADED SCHEDULE"}</definedName>
    <definedName name="ghgijuu_1" hidden="1">{#N/A,#N/A,FALSE,"COVER";#N/A,#N/A,FALSE,"RECAP";#N/A,#N/A,FALSE,"SANTA BARBARA NONMANUAL";#N/A,#N/A,FALSE,"CEQUIP";#N/A,#N/A,FALSE,"WRATE";#N/A,#N/A,FALSE,"INDIRECT";#N/A,#N/A,FALSE,"TRAIN";#N/A,#N/A,FALSE,"MANLOADED SCHEDULE"}</definedName>
    <definedName name="GHTGTYBG" hidden="1">{#N/A,#N/A,FALSE,"Final";#N/A,#N/A,FALSE,"PBI Anual";#N/A,#N/A,FALSE,"PBI 95-96";#N/A,#N/A,FALSE,"Gasto Agregado";#N/A,#N/A,FALSE,"Gob. Central";#N/A,#N/A,FALSE,"Bza. Pagos";#N/A,#N/A,FALSE,"Bza. Comercial";#N/A,#N/A,FALSE,"IPC vs DEV"}</definedName>
    <definedName name="gigi" localSheetId="2" hidden="1">{#N/A,#N/A,FALSE,"summary";#N/A,#N/A,FALSE,"SumGraph"}</definedName>
    <definedName name="gigi" localSheetId="3" hidden="1">{#N/A,#N/A,FALSE,"summary";#N/A,#N/A,FALSE,"SumGraph"}</definedName>
    <definedName name="gigi" localSheetId="6" hidden="1">{#N/A,#N/A,FALSE,"summary";#N/A,#N/A,FALSE,"SumGraph"}</definedName>
    <definedName name="gigi" localSheetId="7" hidden="1">{#N/A,#N/A,FALSE,"summary";#N/A,#N/A,FALSE,"SumGraph"}</definedName>
    <definedName name="gigi" localSheetId="8" hidden="1">{#N/A,#N/A,FALSE,"summary";#N/A,#N/A,FALSE,"SumGraph"}</definedName>
    <definedName name="gigi" hidden="1">{#N/A,#N/A,FALSE,"summary";#N/A,#N/A,FALSE,"SumGraph"}</definedName>
    <definedName name="gigi_1" hidden="1">{#N/A,#N/A,FALSE,"summary";#N/A,#N/A,FALSE,"SumGraph"}</definedName>
    <definedName name="GJLHÑÑGHK" localSheetId="2" hidden="1">{#N/A,#N/A,FALSE,"masez (10)";#N/A,#N/A,FALSE,"masez (7)";#N/A,#N/A,FALSE,"masez (6)";#N/A,#N/A,FALSE,"masez (5)";#N/A,#N/A,FALSE,"masez (4)";#N/A,#N/A,FALSE,"masez (3)";#N/A,#N/A,FALSE,"masez (2)";#N/A,#N/A,FALSE,"GME";#N/A,#N/A,FALSE,"masez"}</definedName>
    <definedName name="GJLHÑÑGHK" localSheetId="3" hidden="1">{#N/A,#N/A,FALSE,"masez (10)";#N/A,#N/A,FALSE,"masez (7)";#N/A,#N/A,FALSE,"masez (6)";#N/A,#N/A,FALSE,"masez (5)";#N/A,#N/A,FALSE,"masez (4)";#N/A,#N/A,FALSE,"masez (3)";#N/A,#N/A,FALSE,"masez (2)";#N/A,#N/A,FALSE,"GME";#N/A,#N/A,FALSE,"masez"}</definedName>
    <definedName name="GJLHÑÑGHK" localSheetId="6" hidden="1">{#N/A,#N/A,FALSE,"masez (10)";#N/A,#N/A,FALSE,"masez (7)";#N/A,#N/A,FALSE,"masez (6)";#N/A,#N/A,FALSE,"masez (5)";#N/A,#N/A,FALSE,"masez (4)";#N/A,#N/A,FALSE,"masez (3)";#N/A,#N/A,FALSE,"masez (2)";#N/A,#N/A,FALSE,"GME";#N/A,#N/A,FALSE,"masez"}</definedName>
    <definedName name="GJLHÑÑGHK" localSheetId="7" hidden="1">{#N/A,#N/A,FALSE,"masez (10)";#N/A,#N/A,FALSE,"masez (7)";#N/A,#N/A,FALSE,"masez (6)";#N/A,#N/A,FALSE,"masez (5)";#N/A,#N/A,FALSE,"masez (4)";#N/A,#N/A,FALSE,"masez (3)";#N/A,#N/A,FALSE,"masez (2)";#N/A,#N/A,FALSE,"GME";#N/A,#N/A,FALSE,"masez"}</definedName>
    <definedName name="GJLHÑÑGHK" localSheetId="8" hidden="1">{#N/A,#N/A,FALSE,"masez (10)";#N/A,#N/A,FALSE,"masez (7)";#N/A,#N/A,FALSE,"masez (6)";#N/A,#N/A,FALSE,"masez (5)";#N/A,#N/A,FALSE,"masez (4)";#N/A,#N/A,FALSE,"masez (3)";#N/A,#N/A,FALSE,"masez (2)";#N/A,#N/A,FALSE,"GME";#N/A,#N/A,FALSE,"masez"}</definedName>
    <definedName name="GJLHÑÑGHK" hidden="1">{#N/A,#N/A,FALSE,"masez (10)";#N/A,#N/A,FALSE,"masez (7)";#N/A,#N/A,FALSE,"masez (6)";#N/A,#N/A,FALSE,"masez (5)";#N/A,#N/A,FALSE,"masez (4)";#N/A,#N/A,FALSE,"masez (3)";#N/A,#N/A,FALSE,"masez (2)";#N/A,#N/A,FALSE,"GME";#N/A,#N/A,FALSE,"masez"}</definedName>
    <definedName name="GJLHÑÑGHK_1" hidden="1">{#N/A,#N/A,FALSE,"masez (10)";#N/A,#N/A,FALSE,"masez (7)";#N/A,#N/A,FALSE,"masez (6)";#N/A,#N/A,FALSE,"masez (5)";#N/A,#N/A,FALSE,"masez (4)";#N/A,#N/A,FALSE,"masez (3)";#N/A,#N/A,FALSE,"masez (2)";#N/A,#N/A,FALSE,"GME";#N/A,#N/A,FALSE,"masez"}</definedName>
    <definedName name="GL">[30]DATOS!$B$30:$J$30</definedName>
    <definedName name="gmd" hidden="1">{#N/A,#N/A,FALSE,"Matrix";#N/A,#N/A,FALSE,"Executive";#N/A,#N/A,FALSE,"Summary"}</definedName>
    <definedName name="gmd_1" hidden="1">{#N/A,#N/A,FALSE,"Matrix";#N/A,#N/A,FALSE,"Executive";#N/A,#N/A,FALSE,"Summary"}</definedName>
    <definedName name="gngl_" localSheetId="2">#REF!</definedName>
    <definedName name="gngl_" localSheetId="3">#REF!</definedName>
    <definedName name="gngl_">#REF!</definedName>
    <definedName name="grade_rate">[24]PROJ_MGMT!#REF!</definedName>
    <definedName name="graf" localSheetId="2" hidden="1">'[56]LIMA-CANTA'!#REF!</definedName>
    <definedName name="graf" localSheetId="3" hidden="1">'[56]LIMA-CANTA'!#REF!</definedName>
    <definedName name="graf" hidden="1">'[56]LIMA-CANTA'!#REF!</definedName>
    <definedName name="GRAPH" hidden="1">'[8]LIMA-CANTA'!#REF!</definedName>
    <definedName name="graph0" localSheetId="2" hidden="1">'[56]LIMA-CANTA'!#REF!</definedName>
    <definedName name="graph0" localSheetId="3" hidden="1">'[56]LIMA-CANTA'!#REF!</definedName>
    <definedName name="graph0" hidden="1">'[56]LIMA-CANTA'!#REF!</definedName>
    <definedName name="Graph1" localSheetId="3" hidden="1">'[56]LIMA-CANTA'!#REF!</definedName>
    <definedName name="Graph1" hidden="1">'[56]LIMA-CANTA'!#REF!</definedName>
    <definedName name="GRAVA">[1]A!$D$58:$D$59</definedName>
    <definedName name="GT">#REF!</definedName>
    <definedName name="gterr" localSheetId="2">#REF!</definedName>
    <definedName name="gterr" localSheetId="3">#REF!</definedName>
    <definedName name="gterr">#REF!</definedName>
    <definedName name="gterr1_" localSheetId="2">#REF!</definedName>
    <definedName name="gterr1_" localSheetId="3">#REF!</definedName>
    <definedName name="gterr1_">#REF!</definedName>
    <definedName name="GTFRNJGTFRTG">'[57]Salary Schedules'!#REF!</definedName>
    <definedName name="GTR">[24]PROJ_MGMT!#REF!</definedName>
    <definedName name="GUAN">[27]LISTA!$C$31</definedName>
    <definedName name="H" localSheetId="2">'[29]Pump Calcs'!$A$7:$IV$7</definedName>
    <definedName name="H" localSheetId="3">'[29]Pump Calcs'!$A$7:$IV$7</definedName>
    <definedName name="H">'[55]Salary Schedules'!#REF!</definedName>
    <definedName name="h_02">'[46]Pared 2'!$A$48</definedName>
    <definedName name="h_03">'[46]Pared 3'!$A$41</definedName>
    <definedName name="h_04" localSheetId="2">#REF!</definedName>
    <definedName name="h_04" localSheetId="3">#REF!</definedName>
    <definedName name="h_04">#REF!</definedName>
    <definedName name="HC" localSheetId="2" hidden="1">{"Avaliação de Cargos (Class Mens Todas)",#N/A,FALSE,"BANCO DE DADOS MENSALISTAS";"Avaliação de Cargos (Class Mens Todas)",#N/A,FALSE,"BANCO DE DADOS MENSALISTAS"}</definedName>
    <definedName name="HC" localSheetId="3" hidden="1">{"Avaliação de Cargos (Class Mens Todas)",#N/A,FALSE,"BANCO DE DADOS MENSALISTAS";"Avaliação de Cargos (Class Mens Todas)",#N/A,FALSE,"BANCO DE DADOS MENSALISTAS"}</definedName>
    <definedName name="HC" hidden="1">{"Avaliação de Cargos (Class Mens Todas)",#N/A,FALSE,"BANCO DE DADOS MENSALISTAS";"Avaliação de Cargos (Class Mens Todas)",#N/A,FALSE,"BANCO DE DADOS MENSALISTAS"}</definedName>
    <definedName name="hciment" localSheetId="2">#REF!</definedName>
    <definedName name="hciment" localSheetId="3">#REF!</definedName>
    <definedName name="hciment">#REF!</definedName>
    <definedName name="hef_input" localSheetId="2">#REF!</definedName>
    <definedName name="hef_input" localSheetId="3">#REF!</definedName>
    <definedName name="hef_input">#REF!</definedName>
    <definedName name="HERRAMIENTAS">[27]LISTA!$A$56:$M$77</definedName>
    <definedName name="HG"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G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GFTR">#REF!</definedName>
    <definedName name="HGH" localSheetId="2" hidden="1">{#N/A,#N/A,FALSE,"summary";#N/A,#N/A,FALSE,"SumGraph"}</definedName>
    <definedName name="HGH" localSheetId="3" hidden="1">{#N/A,#N/A,FALSE,"summary";#N/A,#N/A,FALSE,"SumGraph"}</definedName>
    <definedName name="HGH" localSheetId="6" hidden="1">{#N/A,#N/A,FALSE,"summary";#N/A,#N/A,FALSE,"SumGraph"}</definedName>
    <definedName name="HGH" localSheetId="7" hidden="1">{#N/A,#N/A,FALSE,"summary";#N/A,#N/A,FALSE,"SumGraph"}</definedName>
    <definedName name="HGH" localSheetId="8" hidden="1">{#N/A,#N/A,FALSE,"summary";#N/A,#N/A,FALSE,"SumGraph"}</definedName>
    <definedName name="HGH" hidden="1">{#N/A,#N/A,FALSE,"summary";#N/A,#N/A,FALSE,"SumGraph"}</definedName>
    <definedName name="HGH_1" hidden="1">{#N/A,#N/A,FALSE,"summary";#N/A,#N/A,FALSE,"SumGraph"}</definedName>
    <definedName name="hh" hidden="1">{#N/A,#N/A,FALSE,"minas";#N/A,#N/A,FALSE,"Total_OC015";#N/A,#N/A,FALSE,"ADMIN";#N/A,#N/A,FALSE,"PROCES";#N/A,#N/A,FALSE,"civil";#N/A,#N/A,FALSE,"CAÑER";#N/A,#N/A,FALSE,"ELEC";#N/A,#N/A,FALSE,"INSTR";#N/A,#N/A,FALSE,"PDS";#N/A,#N/A,FALSE,"mecan"}</definedName>
    <definedName name="HHC" localSheetId="3">#REF!</definedName>
    <definedName name="HHC">#REF!</definedName>
    <definedName name="HHGH" localSheetId="2" hidden="1">{"Control_Consolidado",#N/A,FALSE,"Cons.";"Control_Tunel",#N/A,FALSE,"Cons.";"Control_Melip",#N/A,FALSE,"Cons.";"Control_Gualleco",#N/A,FALSE,"Cons.";"Control_Sara L",#N/A,FALSE,"Cons.";"Control_Quellon",#N/A,FALSE,"Cons.";"Control_Biolix",#N/A,FALSE,"Cons.";"Control_Oficina",#N/A,FALSE,"Cons.";"Control_Consorcio",#N/A,FALSE,"Cons."}</definedName>
    <definedName name="HHGH" localSheetId="3" hidden="1">{"Control_Consolidado",#N/A,FALSE,"Cons.";"Control_Tunel",#N/A,FALSE,"Cons.";"Control_Melip",#N/A,FALSE,"Cons.";"Control_Gualleco",#N/A,FALSE,"Cons.";"Control_Sara L",#N/A,FALSE,"Cons.";"Control_Quellon",#N/A,FALSE,"Cons.";"Control_Biolix",#N/A,FALSE,"Cons.";"Control_Oficina",#N/A,FALSE,"Cons.";"Control_Consorcio",#N/A,FALSE,"Cons."}</definedName>
    <definedName name="HHGH" localSheetId="6" hidden="1">{"Control_Consolidado",#N/A,FALSE,"Cons.";"Control_Tunel",#N/A,FALSE,"Cons.";"Control_Melip",#N/A,FALSE,"Cons.";"Control_Gualleco",#N/A,FALSE,"Cons.";"Control_Sara L",#N/A,FALSE,"Cons.";"Control_Quellon",#N/A,FALSE,"Cons.";"Control_Biolix",#N/A,FALSE,"Cons.";"Control_Oficina",#N/A,FALSE,"Cons.";"Control_Consorcio",#N/A,FALSE,"Cons."}</definedName>
    <definedName name="HHGH" localSheetId="7" hidden="1">{"Control_Consolidado",#N/A,FALSE,"Cons.";"Control_Tunel",#N/A,FALSE,"Cons.";"Control_Melip",#N/A,FALSE,"Cons.";"Control_Gualleco",#N/A,FALSE,"Cons.";"Control_Sara L",#N/A,FALSE,"Cons.";"Control_Quellon",#N/A,FALSE,"Cons.";"Control_Biolix",#N/A,FALSE,"Cons.";"Control_Oficina",#N/A,FALSE,"Cons.";"Control_Consorcio",#N/A,FALSE,"Cons."}</definedName>
    <definedName name="HHGH" localSheetId="8" hidden="1">{"Control_Consolidado",#N/A,FALSE,"Cons.";"Control_Tunel",#N/A,FALSE,"Cons.";"Control_Melip",#N/A,FALSE,"Cons.";"Control_Gualleco",#N/A,FALSE,"Cons.";"Control_Sara L",#N/A,FALSE,"Cons.";"Control_Quellon",#N/A,FALSE,"Cons.";"Control_Biolix",#N/A,FALSE,"Cons.";"Control_Oficina",#N/A,FALSE,"Cons.";"Control_Consorcio",#N/A,FALSE,"Cons."}</definedName>
    <definedName name="HHGH" hidden="1">{"Control_Consolidado",#N/A,FALSE,"Cons.";"Control_Tunel",#N/A,FALSE,"Cons.";"Control_Melip",#N/A,FALSE,"Cons.";"Control_Gualleco",#N/A,FALSE,"Cons.";"Control_Sara L",#N/A,FALSE,"Cons.";"Control_Quellon",#N/A,FALSE,"Cons.";"Control_Biolix",#N/A,FALSE,"Cons.";"Control_Oficina",#N/A,FALSE,"Cons.";"Control_Consorcio",#N/A,FALSE,"Cons."}</definedName>
    <definedName name="HHGH_1" hidden="1">{"Control_Consolidado",#N/A,FALSE,"Cons.";"Control_Tunel",#N/A,FALSE,"Cons.";"Control_Melip",#N/A,FALSE,"Cons.";"Control_Gualleco",#N/A,FALSE,"Cons.";"Control_Sara L",#N/A,FALSE,"Cons.";"Control_Quellon",#N/A,FALSE,"Cons.";"Control_Biolix",#N/A,FALSE,"Cons.";"Control_Oficina",#N/A,FALSE,"Cons.";"Control_Consorcio",#N/A,FALSE,"Cons."}</definedName>
    <definedName name="HHHHH" localSheetId="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 localSheetId="3"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 localSheetId="6"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 localSheetId="7"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 localSheetId="8"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HHHHHH" hidden="1">{"DETALLE_1996",#N/A,FALSE,"flujo";"DETALLE_1997",#N/A,FALSE,"flujo";"GASTOS_INCURRIDOS_1996",#N/A,FALSE,"flujo";"GASTOS_PROGRAMADOS_PARA_1997",#N/A,FALSE,"flujo";#N/A,#N/A,FALSE,"comparat";#N/A,#N/A,FALSE,"costos";#N/A,#N/A,FALSE,"proyctrol"}</definedName>
    <definedName name="HHHHHH_1" hidden="1">{"DETALLE_1996",#N/A,FALSE,"flujo";"DETALLE_1997",#N/A,FALSE,"flujo";"GASTOS_INCURRIDOS_1996",#N/A,FALSE,"flujo";"GASTOS_PROGRAMADOS_PARA_1997",#N/A,FALSE,"flujo";#N/A,#N/A,FALSE,"comparat";#N/A,#N/A,FALSE,"costos";#N/A,#N/A,FALSE,"proyctrol"}</definedName>
    <definedName name="HHJK" localSheetId="2" hidden="1">{"Graf_Carga Trab",#N/A,FALSE,"Grafi_Carga Trab";"Graf_Venta Flujo",#N/A,FALSE,"Grafi_Carga Trab"}</definedName>
    <definedName name="HHJK" localSheetId="3" hidden="1">{"Graf_Carga Trab",#N/A,FALSE,"Grafi_Carga Trab";"Graf_Venta Flujo",#N/A,FALSE,"Grafi_Carga Trab"}</definedName>
    <definedName name="HHJK" localSheetId="6" hidden="1">{"Graf_Carga Trab",#N/A,FALSE,"Grafi_Carga Trab";"Graf_Venta Flujo",#N/A,FALSE,"Grafi_Carga Trab"}</definedName>
    <definedName name="HHJK" localSheetId="7" hidden="1">{"Graf_Carga Trab",#N/A,FALSE,"Grafi_Carga Trab";"Graf_Venta Flujo",#N/A,FALSE,"Grafi_Carga Trab"}</definedName>
    <definedName name="HHJK" localSheetId="8" hidden="1">{"Graf_Carga Trab",#N/A,FALSE,"Grafi_Carga Trab";"Graf_Venta Flujo",#N/A,FALSE,"Grafi_Carga Trab"}</definedName>
    <definedName name="HHJK" hidden="1">{"Graf_Carga Trab",#N/A,FALSE,"Grafi_Carga Trab";"Graf_Venta Flujo",#N/A,FALSE,"Grafi_Carga Trab"}</definedName>
    <definedName name="HHJK_1" hidden="1">{"Graf_Carga Trab",#N/A,FALSE,"Grafi_Carga Trab";"Graf_Venta Flujo",#N/A,FALSE,"Grafi_Carga Trab"}</definedName>
    <definedName name="HHME" localSheetId="3">#REF!</definedName>
    <definedName name="HHME">#REF!</definedName>
    <definedName name="HHT" localSheetId="3">#REF!</definedName>
    <definedName name="HHT">#REF!</definedName>
    <definedName name="HIDRANDINA" localSheetId="3">#REF!</definedName>
    <definedName name="HIDRANDINA">#REF!</definedName>
    <definedName name="hjhhhkkhkhkh" hidden="1">{#N/A,#N/A,FALSE,"SumG";#N/A,#N/A,FALSE,"ElecG";#N/A,#N/A,FALSE,"MechG";#N/A,#N/A,FALSE,"GeotG";#N/A,#N/A,FALSE,"PrcsG";#N/A,#N/A,FALSE,"TunnG";#N/A,#N/A,FALSE,"CivlG";#N/A,#N/A,FALSE,"NtwkG";#N/A,#N/A,FALSE,"EstgG";#N/A,#N/A,FALSE,"PEngG"}</definedName>
    <definedName name="Ho">[46]Medidas!$J$44</definedName>
    <definedName name="HOJA" hidden="1">{#N/A,#N/A,FALSE,"minas";#N/A,#N/A,FALSE,"Total_OC015";#N/A,#N/A,FALSE,"ADMIN";#N/A,#N/A,FALSE,"PROCES";#N/A,#N/A,FALSE,"civil";#N/A,#N/A,FALSE,"CAÑER";#N/A,#N/A,FALSE,"ELEC";#N/A,#N/A,FALSE,"INSTR";#N/A,#N/A,FALSE,"PDS";#N/A,#N/A,FALSE,"mecan"}</definedName>
    <definedName name="HOJITA" hidden="1">{"cuadro1",#N/A,FALSE,"Buzon Camion Opción 3";"cuadro2",#N/A,FALSE,"Buzon Camion Opción 3";"cuadro3",#N/A,FALSE,"Buzon Camion Opción 3";"cuadro4",#N/A,FALSE,"Buzon Camion Opción 3"}</definedName>
    <definedName name="HOJITA_1" hidden="1">{"cuadro1",#N/A,FALSE,"Buzon Camion Opción 3";"cuadro2",#N/A,FALSE,"Buzon Camion Opción 3";"cuadro3",#N/A,FALSE,"Buzon Camion Opción 3";"cuadro4",#N/A,FALSE,"Buzon Camion Opción 3"}</definedName>
    <definedName name="hojita2" hidden="1">{"cuadro1",#N/A,FALSE,"Buzon Camion Opción 3";"cuadro2",#N/A,FALSE,"Buzon Camion Opción 3";"cuadro3",#N/A,FALSE,"Buzon Camion Opción 3";"cuadro4",#N/A,FALSE,"Buzon Camion Opción 3"}</definedName>
    <definedName name="hojita2_1" hidden="1">{"cuadro1",#N/A,FALSE,"Buzon Camion Opción 3";"cuadro2",#N/A,FALSE,"Buzon Camion Opción 3";"cuadro3",#N/A,FALSE,"Buzon Camion Opción 3";"cuadro4",#N/A,FALSE,"Buzon Camion Opción 3"}</definedName>
    <definedName name="hola" localSheetId="2" hidden="1">{#N/A,#N/A,FALSE,"COVER";#N/A,#N/A,FALSE,"RECAP";#N/A,#N/A,FALSE,"SANTA BARBARA NONMANUAL";#N/A,#N/A,FALSE,"CEQUIP";#N/A,#N/A,FALSE,"WRATE";#N/A,#N/A,FALSE,"INDIRECT";#N/A,#N/A,FALSE,"TRAIN";#N/A,#N/A,FALSE,"MANLOADED SCHEDULE"}</definedName>
    <definedName name="hola" localSheetId="3" hidden="1">{#N/A,#N/A,FALSE,"COVER";#N/A,#N/A,FALSE,"RECAP";#N/A,#N/A,FALSE,"SANTA BARBARA NONMANUAL";#N/A,#N/A,FALSE,"CEQUIP";#N/A,#N/A,FALSE,"WRATE";#N/A,#N/A,FALSE,"INDIRECT";#N/A,#N/A,FALSE,"TRAIN";#N/A,#N/A,FALSE,"MANLOADED SCHEDULE"}</definedName>
    <definedName name="hola" localSheetId="6" hidden="1">{#N/A,#N/A,FALSE,"COVER";#N/A,#N/A,FALSE,"RECAP";#N/A,#N/A,FALSE,"SANTA BARBARA NONMANUAL";#N/A,#N/A,FALSE,"CEQUIP";#N/A,#N/A,FALSE,"WRATE";#N/A,#N/A,FALSE,"INDIRECT";#N/A,#N/A,FALSE,"TRAIN";#N/A,#N/A,FALSE,"MANLOADED SCHEDULE"}</definedName>
    <definedName name="hola" localSheetId="7" hidden="1">{#N/A,#N/A,FALSE,"COVER";#N/A,#N/A,FALSE,"RECAP";#N/A,#N/A,FALSE,"SANTA BARBARA NONMANUAL";#N/A,#N/A,FALSE,"CEQUIP";#N/A,#N/A,FALSE,"WRATE";#N/A,#N/A,FALSE,"INDIRECT";#N/A,#N/A,FALSE,"TRAIN";#N/A,#N/A,FALSE,"MANLOADED SCHEDULE"}</definedName>
    <definedName name="hola" localSheetId="8" hidden="1">{#N/A,#N/A,FALSE,"COVER";#N/A,#N/A,FALSE,"RECAP";#N/A,#N/A,FALSE,"SANTA BARBARA NONMANUAL";#N/A,#N/A,FALSE,"CEQUIP";#N/A,#N/A,FALSE,"WRATE";#N/A,#N/A,FALSE,"INDIRECT";#N/A,#N/A,FALSE,"TRAIN";#N/A,#N/A,FALSE,"MANLOADED SCHEDULE"}</definedName>
    <definedName name="hola" hidden="1">{#N/A,#N/A,FALSE,"COVER";#N/A,#N/A,FALSE,"RECAP";#N/A,#N/A,FALSE,"SANTA BARBARA NONMANUAL";#N/A,#N/A,FALSE,"CEQUIP";#N/A,#N/A,FALSE,"WRATE";#N/A,#N/A,FALSE,"INDIRECT";#N/A,#N/A,FALSE,"TRAIN";#N/A,#N/A,FALSE,"MANLOADED SCHEDULE"}</definedName>
    <definedName name="horizon"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horozon" hidden="1">{"desarrollo",#N/A,FALSE,"LHD Camión";"eqdllo",#N/A,FALSE,"LHD Camión";"eqprod",#N/A,FALSE,"LHD Camión";"Resumen",#N/A,FALSE,"LHD Camión"}</definedName>
    <definedName name="hp1_" localSheetId="2">#REF!</definedName>
    <definedName name="hp1_" localSheetId="3">#REF!</definedName>
    <definedName name="hp1_">#REF!</definedName>
    <definedName name="hp3_" localSheetId="2">#REF!</definedName>
    <definedName name="hp3_" localSheetId="3">#REF!</definedName>
    <definedName name="hp3_">#REF!</definedName>
    <definedName name="hped1_" localSheetId="2">#REF!</definedName>
    <definedName name="hped1_" localSheetId="3">#REF!</definedName>
    <definedName name="hped1_">#REF!</definedName>
    <definedName name="hped3_" localSheetId="2">#REF!</definedName>
    <definedName name="hped3_" localSheetId="3">#REF!</definedName>
    <definedName name="hped3_">#REF!</definedName>
    <definedName name="hpipe_" localSheetId="2">#REF!</definedName>
    <definedName name="hpipe_" localSheetId="3">#REF!</definedName>
    <definedName name="hpipe_">#REF!</definedName>
    <definedName name="hpipe_2" localSheetId="2">#REF!</definedName>
    <definedName name="hpipe_2" localSheetId="3">#REF!</definedName>
    <definedName name="hpipe_2">#REF!</definedName>
    <definedName name="hrco" localSheetId="2" hidden="1">{"Avaliação de Cargos (Class Mens Todas)",#N/A,FALSE,"BANCO DE DADOS MENSALISTAS";"Avaliação de Cargos (Class Mens Todas)",#N/A,FALSE,"BANCO DE DADOS MENSALISTAS"}</definedName>
    <definedName name="hrco" localSheetId="3" hidden="1">{"Avaliação de Cargos (Class Mens Todas)",#N/A,FALSE,"BANCO DE DADOS MENSALISTAS";"Avaliação de Cargos (Class Mens Todas)",#N/A,FALSE,"BANCO DE DADOS MENSALISTAS"}</definedName>
    <definedName name="hrco" hidden="1">{"Avaliação de Cargos (Class Mens Todas)",#N/A,FALSE,"BANCO DE DADOS MENSALISTAS";"Avaliação de Cargos (Class Mens Todas)",#N/A,FALSE,"BANCO DE DADOS MENSALISTAS"}</definedName>
    <definedName name="HTML_CodePage" localSheetId="2" hidden="1">1252</definedName>
    <definedName name="HTML_CodePage" localSheetId="3" hidden="1">1252</definedName>
    <definedName name="HTML_CodePage" hidden="1">863</definedName>
    <definedName name="HTML_Control" localSheetId="2" hidden="1">{"'Igo Comercial'!$AP$215"}</definedName>
    <definedName name="HTML_Control" localSheetId="3" hidden="1">{"'Igo Comercial'!$AP$215"}</definedName>
    <definedName name="HTML_Control" hidden="1">{"'resumen REV 3'!$B$1:$Q$69"}</definedName>
    <definedName name="HTML_Control_1" hidden="1">{"'resumen REV 3'!$B$1:$Q$69"}</definedName>
    <definedName name="HTML_Description" localSheetId="2" hidden="1">""</definedName>
    <definedName name="HTML_Description" localSheetId="3" hidden="1">""</definedName>
    <definedName name="HTML_Description" hidden="1">"jklyi.c m"</definedName>
    <definedName name="HTML_Email" hidden="1">""</definedName>
    <definedName name="HTML_Header" localSheetId="2" hidden="1">"Igo Comercial"</definedName>
    <definedName name="HTML_Header" localSheetId="3" hidden="1">"Igo Comercial"</definedName>
    <definedName name="HTML_Header" hidden="1">"mndghm"</definedName>
    <definedName name="HTML_LastUpdate" localSheetId="2" hidden="1">"27/01/00"</definedName>
    <definedName name="HTML_LastUpdate" localSheetId="3" hidden="1">"27/01/00"</definedName>
    <definedName name="HTML_LastUpdate" hidden="1">"02/05/2002"</definedName>
    <definedName name="HTML_LineAfter" hidden="1">FALSE</definedName>
    <definedName name="HTML_LineBefore" hidden="1">FALSE</definedName>
    <definedName name="HTML_Name" localSheetId="2" hidden="1">"Tubos de acero de México S.A."</definedName>
    <definedName name="HTML_Name" localSheetId="3" hidden="1">"Tubos de acero de México S.A."</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localSheetId="2" hidden="1">"P:\GABRIELA\TUYOS\IGO\DIC99\HTML.htm"</definedName>
    <definedName name="HTML_PathFile" localSheetId="3" hidden="1">"P:\GABRIELA\TUYOS\IGO\DIC99\HTML.htm"</definedName>
    <definedName name="HTML_PathFile" hidden="1">"D:\Datos\Datos\PROGRAMA PRODUCCION\2002\CUMP PROG PROD 2002\HTML\HTML.htm"</definedName>
    <definedName name="HTML_PathTemplate" hidden="1">"C:\Eew\Internet\Estadistica.htm"</definedName>
    <definedName name="HTML_Title" localSheetId="2" hidden="1">"IGO1299"</definedName>
    <definedName name="HTML_Title" localSheetId="3" hidden="1">"IGO1299"</definedName>
    <definedName name="HTML_Title" hidden="1">"rtjkmm"</definedName>
    <definedName name="HTYHTYH" hidden="1">{#N/A,#N/A,TRUE,"Resumen";#N/A,#N/A,TRUE,"Global";#N/A,#N/A,TRUE,"Agropecuario";#N/A,#N/A,TRUE,"Pesca";#N/A,#N/A,TRUE,"Minería";#N/A,#N/A,TRUE,"Elect. y Agua";#N/A,#N/A,TRUE,"Manufactura";#N/A,#N/A,TRUE,"Construcción";#N/A,#N/A,TRUE,"Comercio";#N/A,#N/A,TRUE,"Otros"}</definedName>
    <definedName name="HTYJT"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HTYJT_1"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huj" hidden="1">{#N/A,#N/A,FALSE,"E-1";#N/A,#N/A,FALSE,"E-2";#N/A,#N/A,FALSE,"F-1";#N/A,#N/A,FALSE,"F-2";#N/A,#N/A,FALSE,"F-3";#N/A,#N/A,FALSE,"F-4";#N/A,#N/A,FALSE,"F-5";#N/A,#N/A,FALSE,"F-6";#N/A,#N/A,FALSE,"Matrix"}</definedName>
    <definedName name="HUMBERTO" hidden="1">#REF!</definedName>
    <definedName name="HUMBERTOC" hidden="1">#REF!</definedName>
    <definedName name="HY">'[55]Salary Schedules'!#REF!</definedName>
    <definedName name="hz" localSheetId="2">#REF!</definedName>
    <definedName name="hz" localSheetId="3">#REF!</definedName>
    <definedName name="hz">#REF!</definedName>
    <definedName name="hz_" localSheetId="2">#REF!</definedName>
    <definedName name="hz_" localSheetId="3">#REF!</definedName>
    <definedName name="hz_">#REF!</definedName>
    <definedName name="hz_estimada" localSheetId="2">#REF!</definedName>
    <definedName name="hz_estimada" localSheetId="3">#REF!</definedName>
    <definedName name="hz_estimada">#REF!</definedName>
    <definedName name="I">'[55]Salary Schedules'!#REF!</definedName>
    <definedName name="I.A_CONTR">#REF!</definedName>
    <definedName name="I.A_DIVISION">#REF!</definedName>
    <definedName name="I.A_EMP_CONT">#REF!</definedName>
    <definedName name="IA_ACUMULADO">[58]ESTAD_ACC_99!$R$83:$AD$118</definedName>
    <definedName name="IE">[30]DATOS!$B$24:$J$24</definedName>
    <definedName name="iieeeiei" localSheetId="2" hidden="1">{"Avaliação de Cargos (Class Mens Todas)",#N/A,FALSE,"BANCO DE DADOS MENSALISTAS";"Avaliação de Cargos (Class Mens Todas)",#N/A,FALSE,"BANCO DE DADOS MENSALISTAS"}</definedName>
    <definedName name="iieeeiei" localSheetId="3" hidden="1">{"Avaliação de Cargos (Class Mens Todas)",#N/A,FALSE,"BANCO DE DADOS MENSALISTAS";"Avaliação de Cargos (Class Mens Todas)",#N/A,FALSE,"BANCO DE DADOS MENSALISTAS"}</definedName>
    <definedName name="iieeeiei" hidden="1">{"Avaliação de Cargos (Class Mens Todas)",#N/A,FALSE,"BANCO DE DADOS MENSALISTAS";"Avaliação de Cargos (Class Mens Todas)",#N/A,FALSE,"BANCO DE DADOS MENSALISTAS"}</definedName>
    <definedName name="III" localSheetId="2" hidden="1">{#N/A,#N/A,FALSE,"summary";#N/A,#N/A,FALSE,"SumGraph"}</definedName>
    <definedName name="III" localSheetId="3" hidden="1">{#N/A,#N/A,FALSE,"summary";#N/A,#N/A,FALSE,"SumGraph"}</definedName>
    <definedName name="III" localSheetId="6" hidden="1">{#N/A,#N/A,FALSE,"summary";#N/A,#N/A,FALSE,"SumGraph"}</definedName>
    <definedName name="III" localSheetId="7" hidden="1">{#N/A,#N/A,FALSE,"summary";#N/A,#N/A,FALSE,"SumGraph"}</definedName>
    <definedName name="III" localSheetId="8" hidden="1">{#N/A,#N/A,FALSE,"summary";#N/A,#N/A,FALSE,"SumGraph"}</definedName>
    <definedName name="III" hidden="1">{#N/A,#N/A,FALSE,"summary";#N/A,#N/A,FALSE,"SumGraph"}</definedName>
    <definedName name="III_1" hidden="1">{#N/A,#N/A,FALSE,"summary";#N/A,#N/A,FALSE,"SumGraph"}</definedName>
    <definedName name="ij" localSheetId="2" hidden="1">'[8]LIMA-CANTA'!#REF!</definedName>
    <definedName name="ij" localSheetId="3" hidden="1">'[8]LIMA-CANTA'!#REF!</definedName>
    <definedName name="ij" hidden="1">'[59]LIMA-CANTA'!#REF!</definedName>
    <definedName name="ikkkkk" hidden="1">{#N/A,#N/A,FALSE,"SumD";#N/A,#N/A,FALSE,"ElecD";#N/A,#N/A,FALSE,"MechD";#N/A,#N/A,FALSE,"GeotD";#N/A,#N/A,FALSE,"PrcsD";#N/A,#N/A,FALSE,"TunnD";#N/A,#N/A,FALSE,"CivlD";#N/A,#N/A,FALSE,"NtwkD";#N/A,#N/A,FALSE,"EstgD";#N/A,#N/A,FALSE,"PEngD"}</definedName>
    <definedName name="IMPACTO">[60]Hoja1!$B$10</definedName>
    <definedName name="IMPEDANCIA">[32]Amp!$CM$13:$CU$28</definedName>
    <definedName name="implementoseguridad">[61]insumos!#REF!</definedName>
    <definedName name="Impre_02">#REF!</definedName>
    <definedName name="Impre_03">#REF!</definedName>
    <definedName name="Impre_04">#REF!</definedName>
    <definedName name="Impresión1">#REF!</definedName>
    <definedName name="Imprimir_área_IM" localSheetId="3">#REF!</definedName>
    <definedName name="Imprimir_área_IM">#REF!</definedName>
    <definedName name="incdice" hidden="1">{"DETALLE_1996",#N/A,FALSE,"flujo";"DETALLE_1997",#N/A,FALSE,"flujo";"GASTOS_INCURRIDOS_1996",#N/A,FALSE,"flujo";"GASTOS_PROGRAMADOS_PARA_1997",#N/A,FALSE,"flujo";#N/A,#N/A,FALSE,"comparat";#N/A,#N/A,FALSE,"costos";#N/A,#N/A,FALSE,"proyctrol"}</definedName>
    <definedName name="incdice_1" hidden="1">{"DETALLE_1996",#N/A,FALSE,"flujo";"DETALLE_1997",#N/A,FALSE,"flujo";"GASTOS_INCURRIDOS_1996",#N/A,FALSE,"flujo";"GASTOS_PROGRAMADOS_PARA_1997",#N/A,FALSE,"flujo";#N/A,#N/A,FALSE,"comparat";#N/A,#N/A,FALSE,"costos";#N/A,#N/A,FALSE,"proyctrol"}</definedName>
    <definedName name="INCU" hidden="1">{"DETALLE_1996",#N/A,FALSE,"flujo";"DETALLE_1997",#N/A,FALSE,"flujo";"GASTOS_INCURRIDOS_1996",#N/A,FALSE,"flujo";"GASTOS_PROGRAMADOS_PARA_1997",#N/A,FALSE,"flujo";#N/A,#N/A,FALSE,"comparat";#N/A,#N/A,FALSE,"costos";#N/A,#N/A,FALSE,"proyctrol"}</definedName>
    <definedName name="INCU_1" hidden="1">{"DETALLE_1996",#N/A,FALSE,"flujo";"DETALLE_1997",#N/A,FALSE,"flujo";"GASTOS_INCURRIDOS_1996",#N/A,FALSE,"flujo";"GASTOS_PROGRAMADOS_PARA_1997",#N/A,FALSE,"flujo";#N/A,#N/A,FALSE,"comparat";#N/A,#N/A,FALSE,"costos";#N/A,#N/A,FALSE,"proyctrol"}</definedName>
    <definedName name="incurrido2" hidden="1">{"DETALLE_1996",#N/A,FALSE,"flujo";"DETALLE_1997",#N/A,FALSE,"flujo";"GASTOS_INCURRIDOS_1996",#N/A,FALSE,"flujo";"GASTOS_PROGRAMADOS_PARA_1997",#N/A,FALSE,"flujo";#N/A,#N/A,FALSE,"comparat";#N/A,#N/A,FALSE,"costos";#N/A,#N/A,FALSE,"proyctrol"}</definedName>
    <definedName name="incurrido2_1" hidden="1">{"DETALLE_1996",#N/A,FALSE,"flujo";"DETALLE_1997",#N/A,FALSE,"flujo";"GASTOS_INCURRIDOS_1996",#N/A,FALSE,"flujo";"GASTOS_PROGRAMADOS_PARA_1997",#N/A,FALSE,"flujo";#N/A,#N/A,FALSE,"comparat";#N/A,#N/A,FALSE,"costos";#N/A,#N/A,FALSE,"proyctrol"}</definedName>
    <definedName name="incurrido3" hidden="1">{"DETALLE_1996",#N/A,FALSE,"flujo";"DETALLE_1997",#N/A,FALSE,"flujo";"GASTOS_INCURRIDOS_1996",#N/A,FALSE,"flujo";"GASTOS_PROGRAMADOS_PARA_1997",#N/A,FALSE,"flujo";#N/A,#N/A,FALSE,"comparat";#N/A,#N/A,FALSE,"costos";#N/A,#N/A,FALSE,"proyctrol"}</definedName>
    <definedName name="incurrido3_1" hidden="1">{"DETALLE_1996",#N/A,FALSE,"flujo";"DETALLE_1997",#N/A,FALSE,"flujo";"GASTOS_INCURRIDOS_1996",#N/A,FALSE,"flujo";"GASTOS_PROGRAMADOS_PARA_1997",#N/A,FALSE,"flujo";#N/A,#N/A,FALSE,"comparat";#N/A,#N/A,FALSE,"costos";#N/A,#N/A,FALSE,"proyctrol"}</definedName>
    <definedName name="INDICE" localSheetId="3">#REF!</definedName>
    <definedName name="INDICE">#REF!</definedName>
    <definedName name="Indifrec" localSheetId="3">#REF!</definedName>
    <definedName name="Indifrec">#REF!</definedName>
    <definedName name="inf" hidden="1">{#N/A,#N/A,FALSE,"TEC-01";#N/A,#N/A,FALSE,"TEC - 02";#N/A,#N/A,FALSE,"TEC - 03";#N/A,#N/A,FALSE,"TEC - 04";#N/A,#N/A,FALSE,"TEC-07";#N/A,#N/A,FALSE,"TEC-08";#N/A,#N/A,FALSE,"TEC - 09A";#N/A,#N/A,FALSE,"TEC - 09B";#N/A,#N/A,FALSE,"TEC - 09C";#N/A,#N/A,FALSE,"TEC - 10";#N/A,#N/A,FALSE,"TEC-11"}</definedName>
    <definedName name="inf_1" hidden="1">{#N/A,#N/A,FALSE,"TEC-01";#N/A,#N/A,FALSE,"TEC - 02";#N/A,#N/A,FALSE,"TEC - 03";#N/A,#N/A,FALSE,"TEC - 04";#N/A,#N/A,FALSE,"TEC-07";#N/A,#N/A,FALSE,"TEC-08";#N/A,#N/A,FALSE,"TEC - 09A";#N/A,#N/A,FALSE,"TEC - 09B";#N/A,#N/A,FALSE,"TEC - 09C";#N/A,#N/A,FALSE,"TEC - 10";#N/A,#N/A,FALSE,"TEC-11"}</definedName>
    <definedName name="Ing" hidden="1">{#N/A,#N/A,FALSE,"Total_OC015";#N/A,#N/A,FALSE,"ADMIN";#N/A,#N/A,FALSE,"PROCES";#N/A,#N/A,FALSE,"mecan";#N/A,#N/A,FALSE,"civil";#N/A,#N/A,FALSE,"CAÑER";#N/A,#N/A,FALSE,"ELEC";#N/A,#N/A,FALSE,"INSTR"}</definedName>
    <definedName name="INI_CEMENTO">[1]A!$D$25</definedName>
    <definedName name="INI_CONCRETOS">[1]A!$D$34</definedName>
    <definedName name="INI_FORMALETA">[1]A!$D$31</definedName>
    <definedName name="INI_GRAVA">[1]A!$D$22</definedName>
    <definedName name="INI_OTROS">[1]A!$D$28</definedName>
    <definedName name="Input_An" localSheetId="2">#REF!</definedName>
    <definedName name="Input_An" localSheetId="3">#REF!</definedName>
    <definedName name="Input_An">#REF!</definedName>
    <definedName name="Input_Av" localSheetId="2">#REF!</definedName>
    <definedName name="Input_Av" localSheetId="3">#REF!</definedName>
    <definedName name="Input_Av">#REF!</definedName>
    <definedName name="INPUTF">#REF!</definedName>
    <definedName name="Ins"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INTERMEDIO">#REF!</definedName>
    <definedName name="IS">[30]DATOS!$B$23:$J$23</definedName>
    <definedName name="ISORGTHI" hidden="1">{#N/A,#N/A,FALSE,"Matrix";#N/A,#N/A,FALSE,"Executive";#N/A,#N/A,FALSE,"Summary";#N/A,#N/A,FALSE,"Office1";#N/A,#N/A,FALSE,"Office2";#N/A,#N/A,FALSE,"Office3";#N/A,#N/A,FALSE,"Office4";#N/A,#N/A,FALSE,"Office5";#N/A,#N/A,FALSE,"Office6";#N/A,#N/A,FALSE,"Office7";#N/A,#N/A,FALSE,"Labor"}</definedName>
    <definedName name="itruoyojmc" hidden="1">{#N/A,#N/A,FALSE,"SumD";#N/A,#N/A,FALSE,"ElecD";#N/A,#N/A,FALSE,"MechD";#N/A,#N/A,FALSE,"GeotD";#N/A,#N/A,FALSE,"PrcsD";#N/A,#N/A,FALSE,"TunnD";#N/A,#N/A,FALSE,"CivlD";#N/A,#N/A,FALSE,"NtwkD";#N/A,#N/A,FALSE,"EstgD";#N/A,#N/A,FALSE,"PEngD"}</definedName>
    <definedName name="IU_0">[62]Hoja1!$AW$20:$AW$28</definedName>
    <definedName name="IU_1">[62]Hoja1!$AX$20:$AX$28</definedName>
    <definedName name="IU_2">[62]Hoja1!$AY$20:$AY$28</definedName>
    <definedName name="IU_3">[62]Hoja1!$AZ$20:$AZ$28</definedName>
    <definedName name="IU_4">[62]Hoja1!$BA$20:$BA$28</definedName>
    <definedName name="IU_5">[62]Hoja1!$BB$20:$BB$28</definedName>
    <definedName name="IU_6">[62]Hoja1!$BC$20:$BC$28</definedName>
    <definedName name="IU_7">[63]Hoja1!#REF!</definedName>
    <definedName name="IU_ABRIL00">[64]Hoja1!$BM$20:$BM$32</definedName>
    <definedName name="IU_ABRIL99">[64]Hoja1!$BA$20:$BA$32</definedName>
    <definedName name="IU_AGOSTO99">[64]Hoja1!$BE$20:$BE$32</definedName>
    <definedName name="IU_BASE">[64]Hoja1!$AV$20:$AV$32</definedName>
    <definedName name="IU_DICIEMBRE98">[64]Hoja1!$AW$20:$AW$32</definedName>
    <definedName name="IU_DICIEMBRE99">[64]Hoja1!$BI$20:$BI$32</definedName>
    <definedName name="IU_ENERO00">[64]Hoja1!$BJ$20:$BJ$32</definedName>
    <definedName name="IU_ENERO99">[64]Hoja1!$AX$20:$AX$32</definedName>
    <definedName name="IU_FEBRERO00">[64]Hoja1!$BK$20:$BK$32</definedName>
    <definedName name="IU_FEBRERO99">[64]Hoja1!$AY$20:$AY$32</definedName>
    <definedName name="IU_JULIO99">[64]Hoja1!$BD$20:$BD$32</definedName>
    <definedName name="IU_JUNIO99">[64]Hoja1!$BC$20:$BC$32</definedName>
    <definedName name="IU_MARZO00">[64]Hoja1!$BL$20:$BL$32</definedName>
    <definedName name="IU_MARZO99">[64]Hoja1!$AZ$20:$AZ$32</definedName>
    <definedName name="IU_MAYO99">[64]Hoja1!$BB$20:$BB$32</definedName>
    <definedName name="IU_NOVIEMBRE99">[64]Hoja1!$BH$20:$BH$32</definedName>
    <definedName name="IU_OCTUBRE99">[64]Hoja1!$BG$20:$BG$32</definedName>
    <definedName name="IU_SEPTIEMBRE99">[64]Hoja1!$BF$20:$BF$32</definedName>
    <definedName name="IUYTR" localSheetId="2" hidden="1">'[8]LIMA-CANTA'!#REF!</definedName>
    <definedName name="IUYTR" localSheetId="3" hidden="1">'[8]LIMA-CANTA'!#REF!</definedName>
    <definedName name="IUYTR" hidden="1">'[59]LIMA-CANTA'!#REF!</definedName>
    <definedName name="Ix">'[42]DOBLE H1-Z4'!$C$211</definedName>
    <definedName name="Ix1f" localSheetId="2">#REF!</definedName>
    <definedName name="Ix1f" localSheetId="3">#REF!</definedName>
    <definedName name="Ix1f">#REF!</definedName>
    <definedName name="Iy" localSheetId="2">#REF!</definedName>
    <definedName name="Iy" localSheetId="3">#REF!</definedName>
    <definedName name="Iy">#REF!</definedName>
    <definedName name="Iz">'[42]DOBLE H1-Z4'!$C$212</definedName>
    <definedName name="Iz1f" localSheetId="2">#REF!</definedName>
    <definedName name="Iz1f" localSheetId="3">#REF!</definedName>
    <definedName name="Iz1f">#REF!</definedName>
    <definedName name="j" hidden="1">{"CI+GG(BASE)",#N/A,FALSE,"CI+GG(BASE)";"GG",#N/A,FALSE,"CI+GG(BASE)";"CI",#N/A,FALSE,"CI+GG(BASE)"}</definedName>
    <definedName name="j_1" hidden="1">{"CI+GG(BASE)",#N/A,FALSE,"CI+GG(BASE)";"GG",#N/A,FALSE,"CI+GG(BASE)";"CI",#N/A,FALSE,"CI+GG(BASE)"}</definedName>
    <definedName name="JAJA" localSheetId="2" hidden="1">{"Avaliação de Cargos (Class Mens Todas)",#N/A,FALSE,"BANCO DE DADOS MENSALISTAS";"Avaliação de Cargos (Class Mens Todas)",#N/A,FALSE,"BANCO DE DADOS MENSALISTAS"}</definedName>
    <definedName name="JAJA" localSheetId="3" hidden="1">{"Avaliação de Cargos (Class Mens Todas)",#N/A,FALSE,"BANCO DE DADOS MENSALISTAS";"Avaliação de Cargos (Class Mens Todas)",#N/A,FALSE,"BANCO DE DADOS MENSALISTAS"}</definedName>
    <definedName name="JAJA" hidden="1">{"Avaliação de Cargos (Class Mens Todas)",#N/A,FALSE,"BANCO DE DADOS MENSALISTAS";"Avaliação de Cargos (Class Mens Todas)",#N/A,FALSE,"BANCO DE DADOS MENSALISTAS"}</definedName>
    <definedName name="jg">'[13]#¡REF'!#REF!</definedName>
    <definedName name="jh" hidden="1">{#N/A,#N/A,FALSE,"SumG";#N/A,#N/A,FALSE,"ElecG";#N/A,#N/A,FALSE,"MechG";#N/A,#N/A,FALSE,"GeotG";#N/A,#N/A,FALSE,"PrcsG";#N/A,#N/A,FALSE,"TunnG";#N/A,#N/A,FALSE,"CivlG";#N/A,#N/A,FALSE,"NtwkG";#N/A,#N/A,FALSE,"EstgG";#N/A,#N/A,FALSE,"PEngG"}</definedName>
    <definedName name="JHGF" localSheetId="2" hidden="1">'[8]LIMA-CANTA'!#REF!</definedName>
    <definedName name="JHGF" localSheetId="3" hidden="1">'[8]LIMA-CANTA'!#REF!</definedName>
    <definedName name="JHGF" hidden="1">'[59]LIMA-CANTA'!#REF!</definedName>
    <definedName name="JJ" localSheetId="2" hidden="1">{"Avaliação de Cargos (Class Mens Todas)",#N/A,FALSE,"BANCO DE DADOS MENSALISTAS";"Avaliação de Cargos (Class Mens Todas)",#N/A,FALSE,"BANCO DE DADOS MENSALISTAS"}</definedName>
    <definedName name="JJ" localSheetId="3" hidden="1">{"Avaliação de Cargos (Class Mens Todas)",#N/A,FALSE,"BANCO DE DADOS MENSALISTAS";"Avaliação de Cargos (Class Mens Todas)",#N/A,FALSE,"BANCO DE DADOS MENSALISTAS"}</definedName>
    <definedName name="JJ" hidden="1">{"Avaliação de Cargos (Class Mens Todas)",#N/A,FALSE,"BANCO DE DADOS MENSALISTAS";"Avaliação de Cargos (Class Mens Todas)",#N/A,FALSE,"BANCO DE DADOS MENSALISTAS"}</definedName>
    <definedName name="JJJ" localSheetId="2" hidden="1">{"Avaliação de Cargos (Class Mens Todas)",#N/A,FALSE,"BANCO DE DADOS MENSALISTAS";"Avaliação de Cargos (Class Mens Todas)",#N/A,FALSE,"BANCO DE DADOS MENSALISTAS"}</definedName>
    <definedName name="JJJ" localSheetId="3" hidden="1">{"Avaliação de Cargos (Class Mens Todas)",#N/A,FALSE,"BANCO DE DADOS MENSALISTAS";"Avaliação de Cargos (Class Mens Todas)",#N/A,FALSE,"BANCO DE DADOS MENSALISTAS"}</definedName>
    <definedName name="jjj" hidden="1">{#N/A,#N/A,FALSE,"Total_OC015";#N/A,#N/A,FALSE,"ADMIN";#N/A,#N/A,FALSE,"PROCES";#N/A,#N/A,FALSE,"mecan";#N/A,#N/A,FALSE,"civil";#N/A,#N/A,FALSE,"CAÑER";#N/A,#N/A,FALSE,"ELEC";#N/A,#N/A,FALSE,"INSTR"}</definedName>
    <definedName name="jkaka" localSheetId="2" hidden="1">{"Avaliação de Cargos (Class Mens Todas)",#N/A,FALSE,"BANCO DE DADOS MENSALISTAS";"Avaliação de Cargos (Class Mens Todas)",#N/A,FALSE,"BANCO DE DADOS MENSALISTAS"}</definedName>
    <definedName name="jkaka" localSheetId="3" hidden="1">{"Avaliação de Cargos (Class Mens Todas)",#N/A,FALSE,"BANCO DE DADOS MENSALISTAS";"Avaliação de Cargos (Class Mens Todas)",#N/A,FALSE,"BANCO DE DADOS MENSALISTAS"}</definedName>
    <definedName name="jkaka" hidden="1">{"Avaliação de Cargos (Class Mens Todas)",#N/A,FALSE,"BANCO DE DADOS MENSALISTAS";"Avaliação de Cargos (Class Mens Todas)",#N/A,FALSE,"BANCO DE DADOS MENSALISTAS"}</definedName>
    <definedName name="JKLKJ" hidden="1">{#N/A,#N/A,FALSE,"SumD";#N/A,#N/A,FALSE,"ElecD";#N/A,#N/A,FALSE,"MechD";#N/A,#N/A,FALSE,"GeotD";#N/A,#N/A,FALSE,"PrcsD";#N/A,#N/A,FALSE,"TunnD";#N/A,#N/A,FALSE,"CivlD";#N/A,#N/A,FALSE,"NtwkD";#N/A,#N/A,FALSE,"EstgD";#N/A,#N/A,FALSE,"PEngD"}</definedName>
    <definedName name="Job_Number">[39]Basis!$B$5</definedName>
    <definedName name="jop" hidden="1">{#N/A,#N/A,TRUE,"Resumen";#N/A,#N/A,TRUE,"Global";#N/A,#N/A,TRUE,"Agropecuario";#N/A,#N/A,TRUE,"Pesca";#N/A,#N/A,TRUE,"Minería";#N/A,#N/A,TRUE,"Elect. y Agua";#N/A,#N/A,TRUE,"Manufactura";#N/A,#N/A,TRUE,"Construcción";#N/A,#N/A,TRUE,"Comercio";#N/A,#N/A,TRUE,"Otros"}</definedName>
    <definedName name="Jose">'[65]BD 00'!$A$1:$CV$29</definedName>
    <definedName name="JOSIANNE" hidden="1">{#N/A,#N/A,FALSE,"TEC-01";#N/A,#N/A,FALSE,"TEC - 02";#N/A,#N/A,FALSE,"TEC - 03";#N/A,#N/A,FALSE,"TEC - 04";#N/A,#N/A,FALSE,"TEC-07";#N/A,#N/A,FALSE,"TEC-08";#N/A,#N/A,FALSE,"TEC - 09A";#N/A,#N/A,FALSE,"TEC - 09B";#N/A,#N/A,FALSE,"TEC - 09C";#N/A,#N/A,FALSE,"TEC - 10";#N/A,#N/A,FALSE,"TEC-11"}</definedName>
    <definedName name="JOSIANNE_1" hidden="1">{#N/A,#N/A,FALSE,"TEC-01";#N/A,#N/A,FALSE,"TEC - 02";#N/A,#N/A,FALSE,"TEC - 03";#N/A,#N/A,FALSE,"TEC - 04";#N/A,#N/A,FALSE,"TEC-07";#N/A,#N/A,FALSE,"TEC-08";#N/A,#N/A,FALSE,"TEC - 09A";#N/A,#N/A,FALSE,"TEC - 09B";#N/A,#N/A,FALSE,"TEC - 09C";#N/A,#N/A,FALSE,"TEC - 10";#N/A,#N/A,FALSE,"TEC-11"}</definedName>
    <definedName name="juan" hidden="1">{"CI+GG(BASE)",#N/A,FALSE,"CI+GG(BASE)";"GG",#N/A,FALSE,"CI+GG(BASE)";"CI",#N/A,FALSE,"CI+GG(BASE)"}</definedName>
    <definedName name="JUAN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ANITO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ANITO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ANITO1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julio" hidden="1">{#N/A,#N/A,FALSE,"subcontract"}</definedName>
    <definedName name="Jum">'[66]Costo horario'!$V$14</definedName>
    <definedName name="JUPOX" localSheetId="2" hidden="1">{#N/A,#N/A,FALSE,"masez (10)";#N/A,#N/A,FALSE,"masez (7)";#N/A,#N/A,FALSE,"masez (6)";#N/A,#N/A,FALSE,"masez (5)";#N/A,#N/A,FALSE,"masez (4)";#N/A,#N/A,FALSE,"masez (3)";#N/A,#N/A,FALSE,"masez (2)";#N/A,#N/A,FALSE,"GME";#N/A,#N/A,FALSE,"masez"}</definedName>
    <definedName name="JUPOX" localSheetId="3" hidden="1">{#N/A,#N/A,FALSE,"masez (10)";#N/A,#N/A,FALSE,"masez (7)";#N/A,#N/A,FALSE,"masez (6)";#N/A,#N/A,FALSE,"masez (5)";#N/A,#N/A,FALSE,"masez (4)";#N/A,#N/A,FALSE,"masez (3)";#N/A,#N/A,FALSE,"masez (2)";#N/A,#N/A,FALSE,"GME";#N/A,#N/A,FALSE,"masez"}</definedName>
    <definedName name="JUPOX" localSheetId="6" hidden="1">{#N/A,#N/A,FALSE,"masez (10)";#N/A,#N/A,FALSE,"masez (7)";#N/A,#N/A,FALSE,"masez (6)";#N/A,#N/A,FALSE,"masez (5)";#N/A,#N/A,FALSE,"masez (4)";#N/A,#N/A,FALSE,"masez (3)";#N/A,#N/A,FALSE,"masez (2)";#N/A,#N/A,FALSE,"GME";#N/A,#N/A,FALSE,"masez"}</definedName>
    <definedName name="JUPOX" localSheetId="7" hidden="1">{#N/A,#N/A,FALSE,"masez (10)";#N/A,#N/A,FALSE,"masez (7)";#N/A,#N/A,FALSE,"masez (6)";#N/A,#N/A,FALSE,"masez (5)";#N/A,#N/A,FALSE,"masez (4)";#N/A,#N/A,FALSE,"masez (3)";#N/A,#N/A,FALSE,"masez (2)";#N/A,#N/A,FALSE,"GME";#N/A,#N/A,FALSE,"masez"}</definedName>
    <definedName name="JUPOX" localSheetId="8" hidden="1">{#N/A,#N/A,FALSE,"masez (10)";#N/A,#N/A,FALSE,"masez (7)";#N/A,#N/A,FALSE,"masez (6)";#N/A,#N/A,FALSE,"masez (5)";#N/A,#N/A,FALSE,"masez (4)";#N/A,#N/A,FALSE,"masez (3)";#N/A,#N/A,FALSE,"masez (2)";#N/A,#N/A,FALSE,"GME";#N/A,#N/A,FALSE,"masez"}</definedName>
    <definedName name="JUPOX" hidden="1">{#N/A,#N/A,FALSE,"masez (10)";#N/A,#N/A,FALSE,"masez (7)";#N/A,#N/A,FALSE,"masez (6)";#N/A,#N/A,FALSE,"masez (5)";#N/A,#N/A,FALSE,"masez (4)";#N/A,#N/A,FALSE,"masez (3)";#N/A,#N/A,FALSE,"masez (2)";#N/A,#N/A,FALSE,"GME";#N/A,#N/A,FALSE,"masez"}</definedName>
    <definedName name="JUPOX_1" hidden="1">{#N/A,#N/A,FALSE,"masez (10)";#N/A,#N/A,FALSE,"masez (7)";#N/A,#N/A,FALSE,"masez (6)";#N/A,#N/A,FALSE,"masez (5)";#N/A,#N/A,FALSE,"masez (4)";#N/A,#N/A,FALSE,"masez (3)";#N/A,#N/A,FALSE,"masez (2)";#N/A,#N/A,FALSE,"GME";#N/A,#N/A,FALSE,"masez"}</definedName>
    <definedName name="K" localSheetId="2">#REF!</definedName>
    <definedName name="K" localSheetId="3">#REF!</definedName>
    <definedName name="K">#REF!</definedName>
    <definedName name="K01_0103" localSheetId="3">#REF!</definedName>
    <definedName name="K01_0103">#REF!</definedName>
    <definedName name="k01_0104" localSheetId="3">#REF!</definedName>
    <definedName name="k01_0104">#REF!</definedName>
    <definedName name="K01_0199">#REF!</definedName>
    <definedName name="K01_0203">#REF!</definedName>
    <definedName name="k01_0204">#REF!</definedName>
    <definedName name="K01_0299">#REF!</definedName>
    <definedName name="K01_0303">#REF!</definedName>
    <definedName name="k01_0304">#REF!</definedName>
    <definedName name="K01_0399">#REF!</definedName>
    <definedName name="K01_0403">#REF!</definedName>
    <definedName name="K01_0499">#REF!</definedName>
    <definedName name="K01_0503">#REF!</definedName>
    <definedName name="K01_0599">#REF!</definedName>
    <definedName name="K01_0603">#REF!</definedName>
    <definedName name="k01_0703">#REF!</definedName>
    <definedName name="k01_0803">#REF!</definedName>
    <definedName name="k01_0903">#REF!</definedName>
    <definedName name="K01_0998">#REF!</definedName>
    <definedName name="k01_1003">#REF!</definedName>
    <definedName name="K01_1098">#REF!</definedName>
    <definedName name="K01_1103">#REF!</definedName>
    <definedName name="K01_1198">#REF!</definedName>
    <definedName name="k01_1202">#REF!</definedName>
    <definedName name="K01_1203">#REF!</definedName>
    <definedName name="K01_1298">#REF!</definedName>
    <definedName name="K02_0103">#REF!</definedName>
    <definedName name="k02_0104">#REF!</definedName>
    <definedName name="K02_0199">#REF!</definedName>
    <definedName name="K02_0203">#REF!</definedName>
    <definedName name="k02_0204">#REF!</definedName>
    <definedName name="K02_0299">#REF!</definedName>
    <definedName name="K02_0303">#REF!</definedName>
    <definedName name="k02_0304">#REF!</definedName>
    <definedName name="K02_0399">#REF!</definedName>
    <definedName name="K02_0403">#REF!</definedName>
    <definedName name="K02_0499">#REF!</definedName>
    <definedName name="K02_0503">#REF!</definedName>
    <definedName name="K02_0599">#REF!</definedName>
    <definedName name="k02_0603">#REF!</definedName>
    <definedName name="k02_0703">#REF!</definedName>
    <definedName name="k02_0803">#REF!</definedName>
    <definedName name="k02_0903">#REF!</definedName>
    <definedName name="K02_0998">#REF!</definedName>
    <definedName name="k02_1003">#REF!</definedName>
    <definedName name="K02_1098">#REF!</definedName>
    <definedName name="k02_1103">#REF!</definedName>
    <definedName name="K02_1198">#REF!</definedName>
    <definedName name="k02_1202">#REF!</definedName>
    <definedName name="k02_1203">#REF!</definedName>
    <definedName name="K02_1298">#REF!</definedName>
    <definedName name="K03_0199">#REF!</definedName>
    <definedName name="K03_0299">#REF!</definedName>
    <definedName name="K03_0399">#REF!</definedName>
    <definedName name="K03_0499">#REF!</definedName>
    <definedName name="K03_0599">#REF!</definedName>
    <definedName name="K03_0998">#REF!</definedName>
    <definedName name="K03_1098">#REF!</definedName>
    <definedName name="K03_1198">#REF!</definedName>
    <definedName name="K03_1298">#REF!</definedName>
    <definedName name="kbal_" localSheetId="2">#REF!</definedName>
    <definedName name="kbal_" localSheetId="3">#REF!</definedName>
    <definedName name="kbal_">#REF!</definedName>
    <definedName name="Kh_04a" localSheetId="2">#REF!</definedName>
    <definedName name="Kh_04a" localSheetId="3">#REF!</definedName>
    <definedName name="Kh_04a">#REF!</definedName>
    <definedName name="Kh_04b" localSheetId="2">#REF!</definedName>
    <definedName name="Kh_04b" localSheetId="3">#REF!</definedName>
    <definedName name="Kh_04b">#REF!</definedName>
    <definedName name="KI">#REF!</definedName>
    <definedName name="kj" hidden="1">{#N/A,#N/A,FALSE,"masez (10)";#N/A,#N/A,FALSE,"masez (7)";#N/A,#N/A,FALSE,"masez (6)";#N/A,#N/A,FALSE,"masez (5)";#N/A,#N/A,FALSE,"masez (4)";#N/A,#N/A,FALSE,"masez (3)";#N/A,#N/A,FALSE,"masez (2)";#N/A,#N/A,FALSE,"GME";#N/A,#N/A,FALSE,"masez"}</definedName>
    <definedName name="KJHG" localSheetId="2" hidden="1">'[8]LIMA-CANTA'!#REF!</definedName>
    <definedName name="KJHG" localSheetId="3" hidden="1">'[8]LIMA-CANTA'!#REF!</definedName>
    <definedName name="KJHG" hidden="1">'[59]LIMA-CANTA'!#REF!</definedName>
    <definedName name="KJHGF" localSheetId="2" hidden="1">'[8]LIMA-CANTA'!#REF!</definedName>
    <definedName name="KJHGF" localSheetId="3" hidden="1">'[8]LIMA-CANTA'!#REF!</definedName>
    <definedName name="KJHGF" hidden="1">'[59]LIMA-CANTA'!#REF!</definedName>
    <definedName name="kjhkj" hidden="1">{#N/A,#N/A,FALSE,"SumG";#N/A,#N/A,FALSE,"ElecG";#N/A,#N/A,FALSE,"MechG";#N/A,#N/A,FALSE,"GeotG";#N/A,#N/A,FALSE,"PrcsG";#N/A,#N/A,FALSE,"TunnG";#N/A,#N/A,FALSE,"CivlG";#N/A,#N/A,FALSE,"NtwkG";#N/A,#N/A,FALSE,"EstgG";#N/A,#N/A,FALSE,"PEngG"}</definedName>
    <definedName name="kk"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kkkk" localSheetId="2" hidden="1">{"Avaliação de Cargos (Class Mens Todas)",#N/A,FALSE,"BANCO DE DADOS MENSALISTAS";"Avaliação de Cargos (Class Mens Todas)",#N/A,FALSE,"BANCO DE DADOS MENSALISTAS"}</definedName>
    <definedName name="kkkk" localSheetId="3" hidden="1">{"Avaliação de Cargos (Class Mens Todas)",#N/A,FALSE,"BANCO DE DADOS MENSALISTAS";"Avaliação de Cargos (Class Mens Todas)",#N/A,FALSE,"BANCO DE DADOS MENSALISTAS"}</definedName>
    <definedName name="kkkk" hidden="1">{"Avaliação de Cargos (Class Mens Todas)",#N/A,FALSE,"BANCO DE DADOS MENSALISTAS";"Avaliação de Cargos (Class Mens Todas)",#N/A,FALSE,"BANCO DE DADOS MENSALISTAS"}</definedName>
    <definedName name="klo" hidden="1">{#N/A,#N/A,FALSE,"masez (10)";#N/A,#N/A,FALSE,"masez (7)";#N/A,#N/A,FALSE,"masez (6)";#N/A,#N/A,FALSE,"masez (5)";#N/A,#N/A,FALSE,"masez (4)";#N/A,#N/A,FALSE,"masez (3)";#N/A,#N/A,FALSE,"masez (2)";#N/A,#N/A,FALSE,"GME";#N/A,#N/A,FALSE,"masez"}</definedName>
    <definedName name="kokoko" hidden="1">{#N/A,#N/A,FALSE,"Matrix";#N/A,#N/A,FALSE,"Executive";#N/A,#N/A,FALSE,"Summary";#N/A,#N/A,FALSE,"Office1";#N/A,#N/A,FALSE,"Office2";#N/A,#N/A,FALSE,"Office3";#N/A,#N/A,FALSE,"Office4";#N/A,#N/A,FALSE,"Office5";#N/A,#N/A,FALSE,"Office6";#N/A,#N/A,FALSE,"Office7";#N/A,#N/A,FALSE,"Labor"}</definedName>
    <definedName name="Kp" localSheetId="2">#REF!</definedName>
    <definedName name="Kp" localSheetId="3">#REF!</definedName>
    <definedName name="Kp">#REF!</definedName>
    <definedName name="KR">[64]Hoja1!$AV$35:$BN$36</definedName>
    <definedName name="L_x" localSheetId="2">#REF!</definedName>
    <definedName name="L_x" localSheetId="3">#REF!</definedName>
    <definedName name="L_x">#REF!</definedName>
    <definedName name="L_x1f" localSheetId="2">#REF!</definedName>
    <definedName name="L_x1f" localSheetId="3">#REF!</definedName>
    <definedName name="L_x1f">#REF!</definedName>
    <definedName name="L_z" localSheetId="2">#REF!</definedName>
    <definedName name="L_z" localSheetId="3">#REF!</definedName>
    <definedName name="L_z">#REF!</definedName>
    <definedName name="L_z1f" localSheetId="2">#REF!</definedName>
    <definedName name="L_z1f" localSheetId="3">#REF!</definedName>
    <definedName name="L_z1f">#REF!</definedName>
    <definedName name="L1x_m" localSheetId="2">#REF!</definedName>
    <definedName name="L1x_m" localSheetId="3">#REF!</definedName>
    <definedName name="L1x_m">#REF!</definedName>
    <definedName name="LAMCA">[27]LISTA!$C$33</definedName>
    <definedName name="lancelot" hidden="1">{#N/A,#N/A,FALSE,"Final";#N/A,#N/A,FALSE,"PBI Anual";#N/A,#N/A,FALSE,"PBI 95-96";#N/A,#N/A,FALSE,"Gasto Agregado";#N/A,#N/A,FALSE,"Gob. Central";#N/A,#N/A,FALSE,"Bza. Pagos";#N/A,#N/A,FALSE,"Bza. Comercial";#N/A,#N/A,FALSE,"IPC vs DEV"}</definedName>
    <definedName name="Lb" hidden="1">{#N/A,#N/A,FALSE,"Matrix";#N/A,#N/A,FALSE,"Executive";#N/A,#N/A,FALSE,"Summary"}</definedName>
    <definedName name="LCT" hidden="1">'[8]LIMA-CANTA'!#REF!</definedName>
    <definedName name="lds" localSheetId="2" hidden="1">{"CONCABL1.1",#N/A,FALSE,"1.1.1a1.1.3 ACSR";"AISL1.2",#N/A,FALSE,"1.1.1a1.1.3 ACSR";"torr1.1.3",#N/A,FALSE,"1.1.1a1.1.3 ACSR";"cm1.2",#N/A,FALSE,"1.2 ACSR";"cm2.2",#N/A,FALSE,"1.2 ACSR";#N/A,#N/A,FALSE,"1.3 ACSR";#N/A,#N/A,FALSE,"2.1.1A2.1.3 ACAR";"ac2.1",#N/A,FALSE,"1.2 ACAR";"ac2.2",#N/A,FALSE,"1.2 ACAR";#N/A,#N/A,FALSE,"2.3 ACAR"}</definedName>
    <definedName name="lds" localSheetId="3" hidden="1">{"CONCABL1.1",#N/A,FALSE,"1.1.1a1.1.3 ACSR";"AISL1.2",#N/A,FALSE,"1.1.1a1.1.3 ACSR";"torr1.1.3",#N/A,FALSE,"1.1.1a1.1.3 ACSR";"cm1.2",#N/A,FALSE,"1.2 ACSR";"cm2.2",#N/A,FALSE,"1.2 ACSR";#N/A,#N/A,FALSE,"1.3 ACSR";#N/A,#N/A,FALSE,"2.1.1A2.1.3 ACAR";"ac2.1",#N/A,FALSE,"1.2 ACAR";"ac2.2",#N/A,FALSE,"1.2 ACAR";#N/A,#N/A,FALSE,"2.3 ACAR"}</definedName>
    <definedName name="lds" hidden="1">{"CONCABL1.1",#N/A,FALSE,"1.1.1a1.1.3 ACSR";"AISL1.2",#N/A,FALSE,"1.1.1a1.1.3 ACSR";"torr1.1.3",#N/A,FALSE,"1.1.1a1.1.3 ACSR";"cm1.2",#N/A,FALSE,"1.2 ACSR";"cm2.2",#N/A,FALSE,"1.2 ACSR";#N/A,#N/A,FALSE,"1.3 ACSR";#N/A,#N/A,FALSE,"2.1.1A2.1.3 ACAR";"ac2.1",#N/A,FALSE,"1.2 ACAR";"ac2.2",#N/A,FALSE,"1.2 ACAR";#N/A,#N/A,FALSE,"2.3 ACAR"}</definedName>
    <definedName name="LENTA" localSheetId="3">#REF!</definedName>
    <definedName name="LENTA">#REF!</definedName>
    <definedName name="leo" localSheetId="3">#REF!</definedName>
    <definedName name="leo">#REF!</definedName>
    <definedName name="lete" hidden="1">{"MO(BASE)",#N/A,FALSE,"MO(BASE)";"MO(BASE)1",#N/A,FALSE,"MO(BASE)";"MO(BASE)2",#N/A,FALSE,"MO(BASE)"}</definedName>
    <definedName name="lete_1" hidden="1">{"MO(BASE)",#N/A,FALSE,"MO(BASE)";"MO(BASE)1",#N/A,FALSE,"MO(BASE)";"MO(BASE)2",#N/A,FALSE,"MO(BASE)"}</definedName>
    <definedName name="LEYSO">[27]LISTA!$C$82</definedName>
    <definedName name="lfx" localSheetId="2">#REF!</definedName>
    <definedName name="lfx" localSheetId="3">#REF!</definedName>
    <definedName name="lfx">#REF!</definedName>
    <definedName name="lfz" localSheetId="2">#REF!</definedName>
    <definedName name="lfz" localSheetId="3">#REF!</definedName>
    <definedName name="lfz">#REF!</definedName>
    <definedName name="limcount" hidden="1">1</definedName>
    <definedName name="Liqgas">[29]Rouhness!$A$42:$A$45</definedName>
    <definedName name="LIQUI" localSheetId="3">#REF!</definedName>
    <definedName name="LIQUI">#REF!</definedName>
    <definedName name="liquidacion">[67]datos!$A$7:$AC$107</definedName>
    <definedName name="LIQUIDACION1" localSheetId="3">#REF!</definedName>
    <definedName name="LIQUIDACION1">#REF!</definedName>
    <definedName name="liquidacion3637" localSheetId="3">#REF!</definedName>
    <definedName name="liquidacion3637">#REF!</definedName>
    <definedName name="LIQUIEMPLEA" localSheetId="3">#REF!</definedName>
    <definedName name="LIQUIEMPLEA">#REF!</definedName>
    <definedName name="LISTA">#REF!</definedName>
    <definedName name="LISTA_INSUMOS">#REF!</definedName>
    <definedName name="LISTA1">#REF!</definedName>
    <definedName name="LISTA2">#REF!</definedName>
    <definedName name="LISTA4">#REF!</definedName>
    <definedName name="LISTADO">#REF!</definedName>
    <definedName name="LK" localSheetId="2" hidden="1">'[8]LIMA-CANTA'!#REF!</definedName>
    <definedName name="LK" localSheetId="3" hidden="1">'[8]LIMA-CANTA'!#REF!</definedName>
    <definedName name="lk" hidden="1">{#N/A,#N/A,FALSE,"Total_OC015";#N/A,#N/A,FALSE,"ADMIN";#N/A,#N/A,FALSE,"PROCES";#N/A,#N/A,FALSE,"mecan";#N/A,#N/A,FALSE,"civil";#N/A,#N/A,FALSE,"CAÑER";#N/A,#N/A,FALSE,"ELEC";#N/A,#N/A,FALSE,"INSTR"}</definedName>
    <definedName name="LKAMFMM" hidden="1">#REF!</definedName>
    <definedName name="LKL" hidden="1">{#N/A,#N/A,FALSE,"SumG";#N/A,#N/A,FALSE,"ElecG";#N/A,#N/A,FALSE,"MechG";#N/A,#N/A,FALSE,"GeotG";#N/A,#N/A,FALSE,"PrcsG";#N/A,#N/A,FALSE,"TunnG";#N/A,#N/A,FALSE,"CivlG";#N/A,#N/A,FALSE,"NtwkG";#N/A,#N/A,FALSE,"EstgG";#N/A,#N/A,FALSE,"PEngG"}</definedName>
    <definedName name="LL" localSheetId="2" hidden="1">{"Avaliação de Cargos (Class Mens Todas)",#N/A,FALSE,"BANCO DE DADOS MENSALISTAS";"Avaliação de Cargos (Class Mens Todas)",#N/A,FALSE,"BANCO DE DADOS MENSALISTAS"}</definedName>
    <definedName name="LL" localSheetId="3" hidden="1">{"Avaliação de Cargos (Class Mens Todas)",#N/A,FALSE,"BANCO DE DADOS MENSALISTAS";"Avaliação de Cargos (Class Mens Todas)",#N/A,FALSE,"BANCO DE DADOS MENSALISTAS"}</definedName>
    <definedName name="ll" hidden="1">{#N/A,#N/A,FALSE,"Matrix";#N/A,#N/A,FALSE,"Executive";#N/A,#N/A,FALSE,"Summary"}</definedName>
    <definedName name="ll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lll" localSheetId="2" hidden="1">{"Avaliação de Cargos (Class Mens Todas)",#N/A,FALSE,"BANCO DE DADOS MENSALISTAS";"Avaliação de Cargos (Class Mens Todas)",#N/A,FALSE,"BANCO DE DADOS MENSALISTAS"}</definedName>
    <definedName name="lll" localSheetId="3" hidden="1">{"Avaliação de Cargos (Class Mens Todas)",#N/A,FALSE,"BANCO DE DADOS MENSALISTAS";"Avaliação de Cargos (Class Mens Todas)",#N/A,FALSE,"BANCO DE DADOS MENSALISTAS"}</definedName>
    <definedName name="lll" hidden="1">{"Avaliação de Cargos (Class Mens Todas)",#N/A,FALSE,"BANCO DE DADOS MENSALISTAS";"Avaliação de Cargos (Class Mens Todas)",#N/A,FALSE,"BANCO DE DADOS MENSALISTAS"}</definedName>
    <definedName name="lñl" hidden="1">[33]Datos!#REF!</definedName>
    <definedName name="lo" hidden="1">{#N/A,#N/A,FALSE,"COVER";#N/A,#N/A,FALSE,"RECAP";#N/A,#N/A,FALSE,"SANTA BARBARA NONMANUAL";#N/A,#N/A,FALSE,"CEQUIP";#N/A,#N/A,FALSE,"WRATE";#N/A,#N/A,FALSE,"INDIRECT";#N/A,#N/A,FALSE,"TRAIN";#N/A,#N/A,FALSE,"MANLOADED SCHEDULE"}</definedName>
    <definedName name="lo_1" hidden="1">{#N/A,#N/A,FALSE,"COVER";#N/A,#N/A,FALSE,"RECAP";#N/A,#N/A,FALSE,"SANTA BARBARA NONMANUAL";#N/A,#N/A,FALSE,"CEQUIP";#N/A,#N/A,FALSE,"WRATE";#N/A,#N/A,FALSE,"INDIRECT";#N/A,#N/A,FALSE,"TRAIN";#N/A,#N/A,FALSE,"MANLOADED SCHEDULE"}</definedName>
    <definedName name="loco" hidden="1">{#N/A,#N/A,FALSE,"masez (10)";#N/A,#N/A,FALSE,"masez (7)";#N/A,#N/A,FALSE,"masez (6)";#N/A,#N/A,FALSE,"masez (5)";#N/A,#N/A,FALSE,"masez (4)";#N/A,#N/A,FALSE,"masez (3)";#N/A,#N/A,FALSE,"masez (2)";#N/A,#N/A,FALSE,"GME";#N/A,#N/A,FALSE,"masez"}</definedName>
    <definedName name="loco_1" hidden="1">{#N/A,#N/A,FALSE,"masez (10)";#N/A,#N/A,FALSE,"masez (7)";#N/A,#N/A,FALSE,"masez (6)";#N/A,#N/A,FALSE,"masez (5)";#N/A,#N/A,FALSE,"masez (4)";#N/A,#N/A,FALSE,"masez (3)";#N/A,#N/A,FALSE,"masez (2)";#N/A,#N/A,FALSE,"GME";#N/A,#N/A,FALSE,"masez"}</definedName>
    <definedName name="LOJ" localSheetId="2" hidden="1">'[8]LIMA-CANTA'!#REF!</definedName>
    <definedName name="LOJ" localSheetId="3" hidden="1">'[8]LIMA-CANTA'!#REF!</definedName>
    <definedName name="LOJ" hidden="1">'[59]LIMA-CANTA'!#REF!</definedName>
    <definedName name="lots" hidden="1">{#N/A,#N/A,FALSE,"Total_OC015";#N/A,#N/A,FALSE,"ADMIN";#N/A,#N/A,FALSE,"PROCES";#N/A,#N/A,FALSE,"mecan";#N/A,#N/A,FALSE,"civil";#N/A,#N/A,FALSE,"CAÑER";#N/A,#N/A,FALSE,"ELEC";#N/A,#N/A,FALSE,"INSTR"}</definedName>
    <definedName name="lots_1" hidden="1">{#N/A,#N/A,FALSE,"Total_OC015";#N/A,#N/A,FALSE,"ADMIN";#N/A,#N/A,FALSE,"PROCES";#N/A,#N/A,FALSE,"mecan";#N/A,#N/A,FALSE,"civil";#N/A,#N/A,FALSE,"CAÑER";#N/A,#N/A,FALSE,"ELEC";#N/A,#N/A,FALSE,"INSTR"}</definedName>
    <definedName name="lp" hidden="1">{#N/A,#N/A,FALSE,"COVER";#N/A,#N/A,FALSE,"RECAP";#N/A,#N/A,FALSE,"SANTA BARBARA NONMANUAL";#N/A,#N/A,FALSE,"CEQUIP";#N/A,#N/A,FALSE,"WRATE";#N/A,#N/A,FALSE,"INDIRECT";#N/A,#N/A,FALSE,"TRAIN";#N/A,#N/A,FALSE,"MANLOADED SCHEDULE"}</definedName>
    <definedName name="lp_1" hidden="1">{#N/A,#N/A,FALSE,"COVER";#N/A,#N/A,FALSE,"RECAP";#N/A,#N/A,FALSE,"SANTA BARBARA NONMANUAL";#N/A,#N/A,FALSE,"CEQUIP";#N/A,#N/A,FALSE,"WRATE";#N/A,#N/A,FALSE,"INDIRECT";#N/A,#N/A,FALSE,"TRAIN";#N/A,#N/A,FALSE,"MANLOADED SCHEDULE"}</definedName>
    <definedName name="LUM_70" localSheetId="3">#REF!</definedName>
    <definedName name="LUM_70">#REF!</definedName>
    <definedName name="Lx" localSheetId="2">#REF!</definedName>
    <definedName name="Lx" localSheetId="3">#REF!</definedName>
    <definedName name="Lx">#REF!</definedName>
    <definedName name="Lx1_m" localSheetId="2">#REF!</definedName>
    <definedName name="Lx1_m" localSheetId="3">#REF!</definedName>
    <definedName name="Lx1_m">#REF!</definedName>
    <definedName name="Lx1f" localSheetId="2">#REF!</definedName>
    <definedName name="Lx1f" localSheetId="3">#REF!</definedName>
    <definedName name="Lx1f">#REF!</definedName>
    <definedName name="Lx1f_" localSheetId="2">#REF!</definedName>
    <definedName name="Lx1f_" localSheetId="3">#REF!</definedName>
    <definedName name="Lx1f_">#REF!</definedName>
    <definedName name="Lxi" localSheetId="2">#REF!</definedName>
    <definedName name="Lxi" localSheetId="3">#REF!</definedName>
    <definedName name="Lxi">#REF!</definedName>
    <definedName name="Ly" localSheetId="2">#REF!</definedName>
    <definedName name="Ly" localSheetId="3">#REF!</definedName>
    <definedName name="Ly">#REF!</definedName>
    <definedName name="Lyi" localSheetId="2">#REF!</definedName>
    <definedName name="Lyi" localSheetId="3">#REF!</definedName>
    <definedName name="Lyi">#REF!</definedName>
    <definedName name="Lz" localSheetId="2">#REF!</definedName>
    <definedName name="Lz" localSheetId="3">#REF!</definedName>
    <definedName name="Lz">#REF!</definedName>
    <definedName name="Lz1_m" localSheetId="2">#REF!</definedName>
    <definedName name="Lz1_m" localSheetId="3">#REF!</definedName>
    <definedName name="Lz1_m">#REF!</definedName>
    <definedName name="Lz1f" localSheetId="2">#REF!</definedName>
    <definedName name="Lz1f" localSheetId="3">#REF!</definedName>
    <definedName name="Lz1f">#REF!</definedName>
    <definedName name="Lz1f_" localSheetId="2">#REF!</definedName>
    <definedName name="Lz1f_" localSheetId="3">#REF!</definedName>
    <definedName name="Lz1f_">#REF!</definedName>
    <definedName name="m" localSheetId="2">#REF!</definedName>
    <definedName name="m" localSheetId="3">#REF!</definedName>
    <definedName name="M" hidden="1">{#N/A,#N/A,FALSE,"TEC-01";#N/A,#N/A,FALSE,"TEC - 02";#N/A,#N/A,FALSE,"TEC - 03";#N/A,#N/A,FALSE,"TEC - 04";#N/A,#N/A,FALSE,"TEC-07";#N/A,#N/A,FALSE,"TEC-08";#N/A,#N/A,FALSE,"TEC - 09A";#N/A,#N/A,FALSE,"TEC - 09B";#N/A,#N/A,FALSE,"TEC - 09C";#N/A,#N/A,FALSE,"TEC - 10";#N/A,#N/A,FALSE,"TEC-11"}</definedName>
    <definedName name="M_1" hidden="1">{#N/A,#N/A,FALSE,"TEC-01";#N/A,#N/A,FALSE,"TEC - 02";#N/A,#N/A,FALSE,"TEC - 03";#N/A,#N/A,FALSE,"TEC - 04";#N/A,#N/A,FALSE,"TEC-07";#N/A,#N/A,FALSE,"TEC-08";#N/A,#N/A,FALSE,"TEC - 09A";#N/A,#N/A,FALSE,"TEC - 09B";#N/A,#N/A,FALSE,"TEC - 09C";#N/A,#N/A,FALSE,"TEC - 10";#N/A,#N/A,FALSE,"TEC-11"}</definedName>
    <definedName name="M_est._X" localSheetId="2">'[68]Footing Design'!#REF!</definedName>
    <definedName name="M_est._X" localSheetId="3">'[68]Footing Design'!#REF!</definedName>
    <definedName name="M_est._X">'[68]Footing Design'!#REF!</definedName>
    <definedName name="M_v_tot2" localSheetId="2">#REF!</definedName>
    <definedName name="M_v_tot2" localSheetId="3">#REF!</definedName>
    <definedName name="M_v_tot2">#REF!</definedName>
    <definedName name="MA" localSheetId="3">#REF!</definedName>
    <definedName name="MA">#REF!</definedName>
    <definedName name="MAE">[27]LISTA!$D$4</definedName>
    <definedName name="MANF10">[69]MANO!$O$7</definedName>
    <definedName name="MANF11">[69]MANO!$O$10</definedName>
    <definedName name="MANF13">[69]MANO!$O$13</definedName>
    <definedName name="MANF14">[69]MANO!$O$16</definedName>
    <definedName name="MANF15">[69]MANO!$O$19</definedName>
    <definedName name="MANF16">[69]MANO!$O$22</definedName>
    <definedName name="MANF17">[69]MANO!$O$25</definedName>
    <definedName name="MANF18">[69]MANO!$O$28</definedName>
    <definedName name="MANF19">[69]MANO!#REF!</definedName>
    <definedName name="MANF20">[69]MANO!#REF!</definedName>
    <definedName name="MANF21">[69]MANO!#REF!</definedName>
    <definedName name="MANF22">[69]MANO!#REF!</definedName>
    <definedName name="MANF23">[69]MANO!#REF!</definedName>
    <definedName name="MANF24">[69]MANO!$O$31</definedName>
    <definedName name="MANF25">[69]MANO!#REF!</definedName>
    <definedName name="MANF60">[69]MANO!#REF!</definedName>
    <definedName name="MANF70">[69]MANO!$O$83</definedName>
    <definedName name="MANF80">[69]MANO!$O$86</definedName>
    <definedName name="MANF89">[69]MANO!$O$89</definedName>
    <definedName name="MANF90">[69]MANO!$O$92</definedName>
    <definedName name="manoobra">[61]insumos!#REF!</definedName>
    <definedName name="Manual_An" localSheetId="2">#REF!</definedName>
    <definedName name="Manual_An" localSheetId="3">#REF!</definedName>
    <definedName name="Manual_An">#REF!</definedName>
    <definedName name="Manual_Av" localSheetId="2">#REF!</definedName>
    <definedName name="Manual_Av" localSheetId="3">#REF!</definedName>
    <definedName name="Manual_Av">#REF!</definedName>
    <definedName name="Maquinaria" hidden="1">{"MO(BASE)",#N/A,FALSE,"MO(BASE)";"MO(BASE)1",#N/A,FALSE,"MO(BASE)";"MO(BASE)2",#N/A,FALSE,"MO(BASE)"}</definedName>
    <definedName name="Maquinaria_1" hidden="1">{"MO(BASE)",#N/A,FALSE,"MO(BASE)";"MO(BASE)1",#N/A,FALSE,"MO(BASE)";"MO(BASE)2",#N/A,FALSE,"MO(BASE)"}</definedName>
    <definedName name="MARC" localSheetId="3" hidden="1">'[8]LIMA-CANTA'!#REF!</definedName>
    <definedName name="MARC" hidden="1">'[8]LIMA-CANTA'!#REF!</definedName>
    <definedName name="MARTES">[3]RES!$C$7:$M$73</definedName>
    <definedName name="MASTER" localSheetId="2">#REF!</definedName>
    <definedName name="MASTER" localSheetId="3">#REF!</definedName>
    <definedName name="MASTER">#REF!</definedName>
    <definedName name="Mat">[29]Rouhness!$A$38:$A$38</definedName>
    <definedName name="MATDAT">[32]Amp!$K$8:$K$147</definedName>
    <definedName name="mater" localSheetId="2">#REF!</definedName>
    <definedName name="mater" localSheetId="3">#REF!</definedName>
    <definedName name="mater">#REF!</definedName>
    <definedName name="Material" localSheetId="2">[29]Material!#REF!</definedName>
    <definedName name="Material" localSheetId="3">[29]Material!#REF!</definedName>
    <definedName name="Material">[29]Material!#REF!</definedName>
    <definedName name="MATERIALES" localSheetId="2">[27]LISTA!$A$29:$M$36</definedName>
    <definedName name="MATERIALES" localSheetId="3">[27]LISTA!$A$29:$M$36</definedName>
    <definedName name="Materiales">[29]Material!$A$12:$A$25</definedName>
    <definedName name="MATF10">[11]Materiales!#REF!</definedName>
    <definedName name="MATF11">[11]Materiales!#REF!</definedName>
    <definedName name="MATF12">[11]Materiales!#REF!</definedName>
    <definedName name="MATF13">[11]Materiales!#REF!</definedName>
    <definedName name="MATF14">[11]Materiales!#REF!</definedName>
    <definedName name="MATF15">[11]Materiales!#REF!</definedName>
    <definedName name="MATF16">[11]Materiales!#REF!</definedName>
    <definedName name="MATF17">[11]Materiales!#REF!</definedName>
    <definedName name="MATF18">[11]Materiales!#REF!</definedName>
    <definedName name="MATF19">[11]Materiales!#REF!</definedName>
    <definedName name="MATF20">[11]Materiales!#REF!</definedName>
    <definedName name="MATF21">[11]Materiales!#REF!</definedName>
    <definedName name="MATF22">[11]Materiales!#REF!</definedName>
    <definedName name="MATF23">[11]Materiales!#REF!</definedName>
    <definedName name="MATF24">[11]Materiales!#REF!</definedName>
    <definedName name="MATF25">[11]Materiales!#REF!</definedName>
    <definedName name="MATF50">[11]Materiales!#REF!</definedName>
    <definedName name="MATF60">[11]Materiales!#REF!</definedName>
    <definedName name="MATF70">[11]Materiales!#REF!</definedName>
    <definedName name="MATF80">[11]Materiales!#REF!</definedName>
    <definedName name="MATF89">[11]Materiales!#REF!</definedName>
    <definedName name="MATF90">[11]Materiales!#REF!</definedName>
    <definedName name="MATRIZ">[70]METRADO_MATRIZ!$C$5:$BE$22</definedName>
    <definedName name="Matriz_mot">#REF!</definedName>
    <definedName name="MATTABLA">[32]Amp!$P$8:$P$147</definedName>
    <definedName name="Max_Long">#REF!</definedName>
    <definedName name="MB" hidden="1">{#N/A,#N/A,FALSE,"PXP-TOTAL Modif";"vis2",#N/A,FALSE,"PXP-AÑO";"Vis1",#N/A,FALSE,"PXP-AÑO"}</definedName>
    <definedName name="MB_1" hidden="1">{#N/A,#N/A,FALSE,"PXP-TOTAL Modif";"vis2",#N/A,FALSE,"PXP-AÑO";"Vis1",#N/A,FALSE,"PXP-AÑO"}</definedName>
    <definedName name="Meact" localSheetId="2">#REF!</definedName>
    <definedName name="Meact" localSheetId="3">#REF!</definedName>
    <definedName name="Meact">#REF!</definedName>
    <definedName name="Mecanica" hidden="1">{"bechtel1",#N/A,TRUE,"BECHTEL";"bechtelhours",#N/A,TRUE,"BECHTEL";"bechtel$",#N/A,TRUE,"BECHTEL"}</definedName>
    <definedName name="Mech" hidden="1">{#N/A,#N/A,FALSE,"E-1";#N/A,#N/A,FALSE,"E-2";#N/A,#N/A,FALSE,"F-1";#N/A,#N/A,FALSE,"F-2";#N/A,#N/A,FALSE,"F-3";#N/A,#N/A,FALSE,"F-4";#N/A,#N/A,FALSE,"F-5";#N/A,#N/A,FALSE,"F-6";#N/A,#N/A,FALSE,"Matrix"}</definedName>
    <definedName name="Mepas" localSheetId="2">#REF!</definedName>
    <definedName name="Mepas" localSheetId="3">#REF!</definedName>
    <definedName name="Mepas">#REF!</definedName>
    <definedName name="MES">[27]LISTA!$C$85</definedName>
    <definedName name="Mest._Z" localSheetId="2">'[68]Footing Design'!#REF!</definedName>
    <definedName name="Mest._Z" localSheetId="3">'[68]Footing Design'!#REF!</definedName>
    <definedName name="Mest._Z">'[68]Footing Design'!#REF!</definedName>
    <definedName name="MET" localSheetId="3">#REF!</definedName>
    <definedName name="MET">#REF!</definedName>
    <definedName name="METRADO" localSheetId="3">#REF!</definedName>
    <definedName name="METRADO">#REF!</definedName>
    <definedName name="METRADO_BASE">[25]Hoja1!$J$20:$J$93</definedName>
    <definedName name="MetradosCP" localSheetId="3">#REF!</definedName>
    <definedName name="MetradosCP">#REF!</definedName>
    <definedName name="MI" localSheetId="3">#REF!</definedName>
    <definedName name="MI">#REF!</definedName>
    <definedName name="MIERCOLES">[3]RES!$C$7:$R$73</definedName>
    <definedName name="Minmetal" hidden="1">{#N/A,#N/A,FALSE,"PEND INC";#N/A,#N/A,FALSE,"PEND MINM"}</definedName>
    <definedName name="Minmetal_1" hidden="1">{#N/A,#N/A,FALSE,"PEND INC";#N/A,#N/A,FALSE,"PEND MINM"}</definedName>
    <definedName name="ML" localSheetId="3">#REF!</definedName>
    <definedName name="ML">#REF!</definedName>
    <definedName name="mm"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mm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mmm" localSheetId="2" hidden="1">{"'Igo Comercial'!$AP$215"}</definedName>
    <definedName name="mmm" localSheetId="3" hidden="1">{"'Igo Comercial'!$AP$215"}</definedName>
    <definedName name="MMM" hidden="1">{"DETALLE_1996",#N/A,FALSE,"flujo";"DETALLE_1997",#N/A,FALSE,"flujo";"GASTOS_INCURRIDOS_1996",#N/A,FALSE,"flujo";"GASTOS_PROGRAMADOS_PARA_1997",#N/A,FALSE,"flujo";#N/A,#N/A,FALSE,"comparat";#N/A,#N/A,FALSE,"costos";#N/A,#N/A,FALSE,"proyctrol"}</definedName>
    <definedName name="MMM_1" hidden="1">{"DETALLE_1996",#N/A,FALSE,"flujo";"DETALLE_1997",#N/A,FALSE,"flujo";"GASTOS_INCURRIDOS_1996",#N/A,FALSE,"flujo";"GASTOS_PROGRAMADOS_PARA_1997",#N/A,FALSE,"flujo";#N/A,#N/A,FALSE,"comparat";#N/A,#N/A,FALSE,"costos";#N/A,#N/A,FALSE,"proyctrol"}</definedName>
    <definedName name="mmmm" localSheetId="2" hidden="1">{"Avaliação de Cargos (Class Mens Todas)",#N/A,FALSE,"BANCO DE DADOS MENSALISTAS";"Avaliação de Cargos (Class Mens Todas)",#N/A,FALSE,"BANCO DE DADOS MENSALISTAS"}</definedName>
    <definedName name="mmmm" localSheetId="3" hidden="1">{"Avaliação de Cargos (Class Mens Todas)",#N/A,FALSE,"BANCO DE DADOS MENSALISTAS";"Avaliação de Cargos (Class Mens Todas)",#N/A,FALSE,"BANCO DE DADOS MENSALISTAS"}</definedName>
    <definedName name="mmmm" hidden="1">{"Avaliação de Cargos (Class Mens Todas)",#N/A,FALSE,"BANCO DE DADOS MENSALISTAS";"Avaliação de Cargos (Class Mens Todas)",#N/A,FALSE,"BANCO DE DADOS MENSALISTAS"}</definedName>
    <definedName name="MMMMMMM" localSheetId="2" hidden="1">{"'Igo Comercial'!$AP$215"}</definedName>
    <definedName name="MMMMMMM" localSheetId="3" hidden="1">{"'Igo Comercial'!$AP$215"}</definedName>
    <definedName name="MMMMMMM" hidden="1">{"'Igo Comercial'!$AP$215"}</definedName>
    <definedName name="mmmññ" hidden="1">{#N/A,#N/A,FALSE,"DET-CAMB.";#N/A,#N/A,FALSE,"PRESUP.";#N/A,#N/A,FALSE,"RESUMEN";#N/A,#N/A,FALSE,"CT";#N/A,#N/A,FALSE,"PD";#N/A,#N/A,FALSE,"PR"}</definedName>
    <definedName name="MNBVC" localSheetId="2" hidden="1">'[8]LIMA-CANTA'!#REF!</definedName>
    <definedName name="MNBVC" localSheetId="3" hidden="1">'[8]LIMA-CANTA'!#REF!</definedName>
    <definedName name="MNBVC" hidden="1">'[59]LIMA-CANTA'!#REF!</definedName>
    <definedName name="MNP">'[13]#¡REF'!#REF!</definedName>
    <definedName name="MO">[66]Tarea!$A$7:$A$20</definedName>
    <definedName name="MOBRA">#REF!</definedName>
    <definedName name="Module_11" localSheetId="3">#REF!</definedName>
    <definedName name="Module_11">#REF!</definedName>
    <definedName name="Moneda" localSheetId="3">#REF!</definedName>
    <definedName name="Moneda">#REF!</definedName>
    <definedName name="MONTAJE" localSheetId="3">#REF!</definedName>
    <definedName name="MONTAJE">#REF!</definedName>
    <definedName name="mont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Mot_secc1">#REF!</definedName>
    <definedName name="MR">#REF!</definedName>
    <definedName name="Mtotal" localSheetId="2">#REF!</definedName>
    <definedName name="Mtotal" localSheetId="3">#REF!</definedName>
    <definedName name="Mtotal">#REF!</definedName>
    <definedName name="Mufx" localSheetId="2">#REF!</definedName>
    <definedName name="Mufx" localSheetId="3">#REF!</definedName>
    <definedName name="Mufx">#REF!</definedName>
    <definedName name="Mufz" localSheetId="2">#REF!</definedName>
    <definedName name="Mufz" localSheetId="3">#REF!</definedName>
    <definedName name="Mufz">#REF!</definedName>
    <definedName name="MULTA">[30]DATOS!$B$31:$J$31</definedName>
    <definedName name="Mux_m" localSheetId="2">#REF!</definedName>
    <definedName name="Mux_m" localSheetId="3">#REF!</definedName>
    <definedName name="Mux_m">#REF!</definedName>
    <definedName name="Mux_ped" localSheetId="2">#REF!</definedName>
    <definedName name="Mux_ped" localSheetId="3">#REF!</definedName>
    <definedName name="Mux_ped">#REF!</definedName>
    <definedName name="Muz_m" localSheetId="2">#REF!</definedName>
    <definedName name="Muz_m" localSheetId="3">#REF!</definedName>
    <definedName name="Muz_m">#REF!</definedName>
    <definedName name="Muz_ped" localSheetId="2">#REF!</definedName>
    <definedName name="Muz_ped" localSheetId="3">#REF!</definedName>
    <definedName name="Muz_ped">#REF!</definedName>
    <definedName name="Muz_pedes" localSheetId="2">#REF!</definedName>
    <definedName name="Muz_pedes" localSheetId="3">#REF!</definedName>
    <definedName name="Muz_pedes">#REF!</definedName>
    <definedName name="Mv_total" localSheetId="2">#REF!</definedName>
    <definedName name="Mv_total" localSheetId="3">#REF!</definedName>
    <definedName name="Mv_total">#REF!</definedName>
    <definedName name="Mx" localSheetId="2">#REF!</definedName>
    <definedName name="Mx" localSheetId="3">#REF!</definedName>
    <definedName name="Mx">#REF!</definedName>
    <definedName name="Mx_1" localSheetId="2">#REF!</definedName>
    <definedName name="Mx_1" localSheetId="3">#REF!</definedName>
    <definedName name="Mx_1">#REF!</definedName>
    <definedName name="Mx2_L2">'[71]Wind Loads'!$L$56</definedName>
    <definedName name="Mz" localSheetId="2">#REF!</definedName>
    <definedName name="Mz" localSheetId="3">#REF!</definedName>
    <definedName name="Mz">#REF!</definedName>
    <definedName name="Mz_1" localSheetId="2">#REF!</definedName>
    <definedName name="Mz_1" localSheetId="3">#REF!</definedName>
    <definedName name="Mz_1">#REF!</definedName>
    <definedName name="Mz1_L1">'[72]Wind Loads'!$I$27</definedName>
    <definedName name="Mz2_L2">'[71]Wind Loads'!$K$56</definedName>
    <definedName name="n" localSheetId="2">#REF!</definedName>
    <definedName name="n" localSheetId="3">#REF!</definedName>
    <definedName name="N">#REF!</definedName>
    <definedName name="NEW" localSheetId="2">#REF!</definedName>
    <definedName name="NEW" localSheetId="3">#REF!</definedName>
    <definedName name="NEW">#REF!</definedName>
    <definedName name="NH">#REF!</definedName>
    <definedName name="NHDMHM" hidden="1">{#N/A,#N/A,FALSE,"TEC-01";#N/A,#N/A,FALSE,"TEC - 02";#N/A,#N/A,FALSE,"TEC - 03";#N/A,#N/A,FALSE,"TEC - 04";#N/A,#N/A,FALSE,"TEC-07";#N/A,#N/A,FALSE,"TEC-08";#N/A,#N/A,FALSE,"TEC - 09A";#N/A,#N/A,FALSE,"TEC - 09B";#N/A,#N/A,FALSE,"TEC - 09C";#N/A,#N/A,FALSE,"TEC - 10";#N/A,#N/A,FALSE,"TEC-11"}</definedName>
    <definedName name="NHDMHM_1" hidden="1">{#N/A,#N/A,FALSE,"TEC-01";#N/A,#N/A,FALSE,"TEC - 02";#N/A,#N/A,FALSE,"TEC - 03";#N/A,#N/A,FALSE,"TEC - 04";#N/A,#N/A,FALSE,"TEC-07";#N/A,#N/A,FALSE,"TEC-08";#N/A,#N/A,FALSE,"TEC - 09A";#N/A,#N/A,FALSE,"TEC - 09B";#N/A,#N/A,FALSE,"TEC - 09C";#N/A,#N/A,FALSE,"TEC - 10";#N/A,#N/A,FALSE,"TEC-11"}</definedName>
    <definedName name="NJGFRY">#REF!</definedName>
    <definedName name="NJHGK">'[55]Salary Schedules'!#REF!</definedName>
    <definedName name="NL">10</definedName>
    <definedName name="Nn" localSheetId="2">#REF!</definedName>
    <definedName name="Nn" localSheetId="3">#REF!</definedName>
    <definedName name="NN" hidden="1">{#N/A,#N/A,FALSE,"subcontract"}</definedName>
    <definedName name="NNN" hidden="1">{"DETALLE_1996",#N/A,FALSE,"flujo";"DETALLE_1997",#N/A,FALSE,"flujo";"GASTOS_INCURRIDOS_1996",#N/A,FALSE,"flujo";"GASTOS_PROGRAMADOS_PARA_1997",#N/A,FALSE,"flujo";#N/A,#N/A,FALSE,"comparat";#N/A,#N/A,FALSE,"costos";#N/A,#N/A,FALSE,"proyctrol"}</definedName>
    <definedName name="NNN_1" hidden="1">{"DETALLE_1996",#N/A,FALSE,"flujo";"DETALLE_1997",#N/A,FALSE,"flujo";"GASTOS_INCURRIDOS_1996",#N/A,FALSE,"flujo";"GASTOS_PROGRAMADOS_PARA_1997",#N/A,FALSE,"flujo";#N/A,#N/A,FALSE,"comparat";#N/A,#N/A,FALSE,"costos";#N/A,#N/A,FALSE,"proyctrol"}</definedName>
    <definedName name="Nomb">"Compañía Minera Poderosa SA"</definedName>
    <definedName name="nose"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nose1" hidden="1">{#N/A,#N/A,FALSE,"Matrix";#N/A,#N/A,FALSE,"Executive";#N/A,#N/A,FALSE,"Summary";#N/A,#N/A,FALSE,"Office1";#N/A,#N/A,FALSE,"Office2";#N/A,#N/A,FALSE,"Office3";#N/A,#N/A,FALSE,"Office4";#N/A,#N/A,FALSE,"Office5";#N/A,#N/A,FALSE,"Office6";#N/A,#N/A,FALSE,"Office7";#N/A,#N/A,FALSE,"Labor"}</definedName>
    <definedName name="nose1_1" hidden="1">{#N/A,#N/A,FALSE,"Matrix";#N/A,#N/A,FALSE,"Executive";#N/A,#N/A,FALSE,"Summary";#N/A,#N/A,FALSE,"Office1";#N/A,#N/A,FALSE,"Office2";#N/A,#N/A,FALSE,"Office3";#N/A,#N/A,FALSE,"Office4";#N/A,#N/A,FALSE,"Office5";#N/A,#N/A,FALSE,"Office6";#N/A,#N/A,FALSE,"Office7";#N/A,#N/A,FALSE,"Labor"}</definedName>
    <definedName name="nose2" hidden="1">{#N/A,#N/A,FALSE,"E-1";#N/A,#N/A,FALSE,"E-2";#N/A,#N/A,FALSE,"F-1";#N/A,#N/A,FALSE,"F-2";#N/A,#N/A,FALSE,"F-3";#N/A,#N/A,FALSE,"F-4";#N/A,#N/A,FALSE,"F-5";#N/A,#N/A,FALSE,"F-6";#N/A,#N/A,FALSE,"Matrix"}</definedName>
    <definedName name="nose2_1" hidden="1">{#N/A,#N/A,FALSE,"E-1";#N/A,#N/A,FALSE,"E-2";#N/A,#N/A,FALSE,"F-1";#N/A,#N/A,FALSE,"F-2";#N/A,#N/A,FALSE,"F-3";#N/A,#N/A,FALSE,"F-4";#N/A,#N/A,FALSE,"F-5";#N/A,#N/A,FALSE,"F-6";#N/A,#N/A,FALSE,"Matrix"}</definedName>
    <definedName name="nose3" hidden="1">{#N/A,#N/A,FALSE,"Matrix";#N/A,#N/A,FALSE,"Executive";#N/A,#N/A,FALSE,"Summary"}</definedName>
    <definedName name="nose3_1" hidden="1">{#N/A,#N/A,FALSE,"Matrix";#N/A,#N/A,FALSE,"Executive";#N/A,#N/A,FALSE,"Summary"}</definedName>
    <definedName name="NOSE4" hidden="1">{#N/A,#N/A,FALSE,"E-1";#N/A,#N/A,FALSE,"E-2";#N/A,#N/A,FALSE,"F-1";#N/A,#N/A,FALSE,"F-2";#N/A,#N/A,FALSE,"F-3";#N/A,#N/A,FALSE,"F-4";#N/A,#N/A,FALSE,"F-5";#N/A,#N/A,FALSE,"F-6";#N/A,#N/A,FALSE,"Matrix"}</definedName>
    <definedName name="noses4" hidden="1">{#N/A,#N/A,FALSE,"Matrix";#N/A,#N/A,FALSE,"Executive";#N/A,#N/A,FALSE,"Summary"}</definedName>
    <definedName name="Ns" localSheetId="2">#REF!</definedName>
    <definedName name="Ns" localSheetId="3">#REF!</definedName>
    <definedName name="Ns">#REF!</definedName>
    <definedName name="NSR" localSheetId="3">#REF!</definedName>
    <definedName name="NSR">#REF!</definedName>
    <definedName name="Nu" localSheetId="2">#REF!</definedName>
    <definedName name="Nu" localSheetId="3">#REF!</definedName>
    <definedName name="Nu">#REF!</definedName>
    <definedName name="nuea" hidden="1">{#N/A,#N/A,TRUE,"Resumen";#N/A,#N/A,TRUE,"Global";#N/A,#N/A,TRUE,"Agropecuario";#N/A,#N/A,TRUE,"Pesca";#N/A,#N/A,TRUE,"Minería";#N/A,#N/A,TRUE,"Elect. y Agua";#N/A,#N/A,TRUE,"Manufactura";#N/A,#N/A,TRUE,"Construcción";#N/A,#N/A,TRUE,"Comercio";#N/A,#N/A,TRUE,"Otros"}</definedName>
    <definedName name="Nueva" hidden="1">{#N/A,#N/A,FALSE,"summary";#N/A,#N/A,FALSE,"SumGraph"}</definedName>
    <definedName name="Nueva_1" hidden="1">{#N/A,#N/A,FALSE,"summary";#N/A,#N/A,FALSE,"SumGraph"}</definedName>
    <definedName name="NUEVAHOJA" localSheetId="2">#REF!</definedName>
    <definedName name="NUEVAHOJA" localSheetId="3">#REF!</definedName>
    <definedName name="NUEVAHOJA">#REF!</definedName>
    <definedName name="NumDocSec">#REF!</definedName>
    <definedName name="Numerodemes">#REF!</definedName>
    <definedName name="nv">[73]Tablas!$I$4</definedName>
    <definedName name="ñ"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O">'[55]Salary Schedules'!#REF!</definedName>
    <definedName name="O_15">[21]O_15!$A$2:$G$98</definedName>
    <definedName name="OBJETIVO" hidden="1">{"DETALLE_1996",#N/A,FALSE,"flujo";"DETALLE_1997",#N/A,FALSE,"flujo";"GASTOS_INCURRIDOS_1996",#N/A,FALSE,"flujo";"GASTOS_PROGRAMADOS_PARA_1997",#N/A,FALSE,"flujo";#N/A,#N/A,FALSE,"comparat";#N/A,#N/A,FALSE,"costos";#N/A,#N/A,FALSE,"proyctrol"}</definedName>
    <definedName name="OBJETIVO_1" hidden="1">{"DETALLE_1996",#N/A,FALSE,"flujo";"DETALLE_1997",#N/A,FALSE,"flujo";"GASTOS_INCURRIDOS_1996",#N/A,FALSE,"flujo";"GASTOS_PROGRAMADOS_PARA_1997",#N/A,FALSE,"flujo";#N/A,#N/A,FALSE,"comparat";#N/A,#N/A,FALSE,"costos";#N/A,#N/A,FALSE,"proyctrol"}</definedName>
    <definedName name="OC" localSheetId="2" hidden="1">'[20]10241EQLIST'!#REF!</definedName>
    <definedName name="OC" localSheetId="3" hidden="1">'[20]10241EQLIST'!#REF!</definedName>
    <definedName name="OC" localSheetId="6" hidden="1">'[20]10241EQLIST'!#REF!</definedName>
    <definedName name="OC" localSheetId="7" hidden="1">'[20]10241EQLIST'!#REF!</definedName>
    <definedName name="OC" localSheetId="8" hidden="1">'[20]10241EQLIST'!#REF!</definedName>
    <definedName name="OC" hidden="1">'[20]10241EQLIST'!#REF!</definedName>
    <definedName name="odc" hidden="1">{#N/A,#N/A,FALSE,"Matrix";#N/A,#N/A,FALSE,"Executive";#N/A,#N/A,FALSE,"Summary";#N/A,#N/A,FALSE,"Office1";#N/A,#N/A,FALSE,"Office2";#N/A,#N/A,FALSE,"Office3";#N/A,#N/A,FALSE,"Office4";#N/A,#N/A,FALSE,"Office5";#N/A,#N/A,FALSE,"Office6";#N/A,#N/A,FALSE,"Office7";#N/A,#N/A,FALSE,"Labor"}</definedName>
    <definedName name="Office1TotalBurdenCost">[74]Denver!$O$98</definedName>
    <definedName name="Office1TotalHours">[74]Denver!$G$98</definedName>
    <definedName name="Office1TotalMonths">[74]Denver!$D$98</definedName>
    <definedName name="Office1TotalPRCost">[74]Denver!$N$98</definedName>
    <definedName name="Office1TotalRevenue">[74]Denver!$P$98</definedName>
    <definedName name="Office2TotalBurdenCost">[74]expats!$O$98</definedName>
    <definedName name="Office2TotalHours">[74]expats!$G$98</definedName>
    <definedName name="Office2TotalMonths">[74]expats!$D$98</definedName>
    <definedName name="Office2TotalPRCost">[74]expats!$N$98</definedName>
    <definedName name="Office2TotalRevenue">[74]expats!$P$98</definedName>
    <definedName name="Office3TotalBurdenCost">[74]locals!$O$98</definedName>
    <definedName name="Office3TotalHours">[74]locals!$G$98</definedName>
    <definedName name="Office3TotalMonths">[74]locals!$D$98</definedName>
    <definedName name="Office3TotalPRCost">[74]locals!$N$98</definedName>
    <definedName name="Office3TotalRevenue">[74]locals!$P$98</definedName>
    <definedName name="Office4TotalBurdenCost">[74]office4!$O$98</definedName>
    <definedName name="Office4TotalHours">[74]office4!$G$98</definedName>
    <definedName name="Office4TotalMonths">[74]office4!$D$98</definedName>
    <definedName name="Office4TotalPRCost">[74]office4!$N$98</definedName>
    <definedName name="Office4TotalRevenue">[74]office4!$P$98</definedName>
    <definedName name="Office5TotalBurdenCost">'[74]c-expats'!$O$98</definedName>
    <definedName name="Office5TotalHours">'[74]c-expats'!$G$98</definedName>
    <definedName name="Office5TotalMonths">'[74]c-expats'!$D$98</definedName>
    <definedName name="Office5TotalPRCost">'[74]c-expats'!$N$98</definedName>
    <definedName name="Office5TotalRevenue">'[74]c-expats'!$P$98</definedName>
    <definedName name="Office6TotalBurdenCost">'[74]c-nationals'!$O$98</definedName>
    <definedName name="Office6TotalHours">'[74]c-nationals'!$G$98</definedName>
    <definedName name="Office6TotalMonths">'[74]c-nationals'!$D$98</definedName>
    <definedName name="Office6TotalPRCost">'[74]c-nationals'!$N$98</definedName>
    <definedName name="Office6TotalRevenue">'[74]c-nationals'!$P$98</definedName>
    <definedName name="Office7StaffAverage">[74]Office7!$C$72</definedName>
    <definedName name="Office7StaffPeak">[74]Office7!$C$73</definedName>
    <definedName name="Office7TotalBurdenCost">[74]Office7!$O$71</definedName>
    <definedName name="Office7TotalHours">[74]Office7!$G$71</definedName>
    <definedName name="Office7TotalMonths">[74]Office7!$D$71</definedName>
    <definedName name="Office7TotalPRCost">[74]Office7!$N$71</definedName>
    <definedName name="Office7TotalRevenue">[74]Office7!$P$71</definedName>
    <definedName name="OI" localSheetId="2" hidden="1">'[8]LIMA-CANTA'!#REF!</definedName>
    <definedName name="OI" localSheetId="3" hidden="1">'[8]LIMA-CANTA'!#REF!</definedName>
    <definedName name="OI" hidden="1">'[59]LIMA-CANTA'!#REF!</definedName>
    <definedName name="OLA" hidden="1">{"DETALLE_1996",#N/A,FALSE,"flujo";"DETALLE_1997",#N/A,FALSE,"flujo";"GASTOS_INCURRIDOS_1996",#N/A,FALSE,"flujo";"GASTOS_PROGRAMADOS_PARA_1997",#N/A,FALSE,"flujo";#N/A,#N/A,FALSE,"comparat";#N/A,#N/A,FALSE,"costos";#N/A,#N/A,FALSE,"proyctrol"}</definedName>
    <definedName name="OLA_1" hidden="1">{"DETALLE_1996",#N/A,FALSE,"flujo";"DETALLE_1997",#N/A,FALSE,"flujo";"GASTOS_INCURRIDOS_1996",#N/A,FALSE,"flujo";"GASTOS_PROGRAMADOS_PARA_1997",#N/A,FALSE,"flujo";#N/A,#N/A,FALSE,"comparat";#N/A,#N/A,FALSE,"costos";#N/A,#N/A,FALSE,"proyctrol"}</definedName>
    <definedName name="OPC_DIA">[43]Datos!$A$2:$A$11</definedName>
    <definedName name="ope">[75]Hoja4!#REF!</definedName>
    <definedName name="Orden_Cemento" localSheetId="3">#REF!</definedName>
    <definedName name="Orden_Cemento">#REF!</definedName>
    <definedName name="Orden_Concreto" localSheetId="3">#REF!</definedName>
    <definedName name="Orden_Concreto">#REF!</definedName>
    <definedName name="Orden_Fierro" localSheetId="3">#REF!</definedName>
    <definedName name="Orden_Fierro">#REF!</definedName>
    <definedName name="Orden_Ladrillo">#REF!</definedName>
    <definedName name="Orden_Perfil">#REF!</definedName>
    <definedName name="ORO">#REF!</definedName>
    <definedName name="OSCAR" hidden="1">{"DETALLE_1996",#N/A,FALSE,"flujo";"DETALLE_1997",#N/A,FALSE,"flujo";"GASTOS_INCURRIDOS_1996",#N/A,FALSE,"flujo";"GASTOS_PROGRAMADOS_PARA_1997",#N/A,FALSE,"flujo";#N/A,#N/A,FALSE,"comparat";#N/A,#N/A,FALSE,"costos";#N/A,#N/A,FALSE,"proyctrol"}</definedName>
    <definedName name="OSCAR_1" hidden="1">{"DETALLE_1996",#N/A,FALSE,"flujo";"DETALLE_1997",#N/A,FALSE,"flujo";"GASTOS_INCURRIDOS_1996",#N/A,FALSE,"flujo";"GASTOS_PROGRAMADOS_PARA_1997",#N/A,FALSE,"flujo";#N/A,#N/A,FALSE,"comparat";#N/A,#N/A,FALSE,"costos";#N/A,#N/A,FALSE,"proyctrol"}</definedName>
    <definedName name="Oth" hidden="1">{"CorpB_Profit",#N/A,FALSE,"Reports (B)";"CorpB_cash",#N/A,FALSE,"Reports (B)";"CorpB_Cash1",#N/A,FALSE,"Reports (B)";"CorpB_Bsheet",#N/A,FALSE,"Reports (B)"}</definedName>
    <definedName name="Other" localSheetId="2">[29]Accesorios!$B$424:$B$496</definedName>
    <definedName name="Other" localSheetId="3">[29]Accesorios!$B$424:$B$496</definedName>
    <definedName name="Other" hidden="1">{#N/A,#N/A,FALSE,"Matrix";#N/A,#N/A,FALSE,"Executive";#N/A,#N/A,FALSE,"Summary"}</definedName>
    <definedName name="Others">[29]Accesorios!$B$424:$H$496</definedName>
    <definedName name="OTROS">[1]A!$D$64:$D$65</definedName>
    <definedName name="OXICORTE">#REF!</definedName>
    <definedName name="OXIGENO">#REF!</definedName>
    <definedName name="p">'[29]Pump Calcs'!$A$13:$IV$13</definedName>
    <definedName name="P.U." localSheetId="2" hidden="1">{#N/A,#N/A,TRUE,"1842CWN0"}</definedName>
    <definedName name="P.U." localSheetId="3" hidden="1">{#N/A,#N/A,TRUE,"1842CWN0"}</definedName>
    <definedName name="P.U." localSheetId="6" hidden="1">{#N/A,#N/A,TRUE,"1842CWN0"}</definedName>
    <definedName name="P.U." localSheetId="7" hidden="1">{#N/A,#N/A,TRUE,"1842CWN0"}</definedName>
    <definedName name="P.U." localSheetId="8" hidden="1">{#N/A,#N/A,TRUE,"1842CWN0"}</definedName>
    <definedName name="P.U." hidden="1">{#N/A,#N/A,TRUE,"1842CWN0"}</definedName>
    <definedName name="P_EQUIP">[1]A!$D$91:$D$93</definedName>
    <definedName name="P_FORPU">[1]A!$D$87:$D$89</definedName>
    <definedName name="P_MACRO">[1]A!$D$83:$D$85</definedName>
    <definedName name="P_RESUMEN">[1]A!$D$78:$D$80</definedName>
    <definedName name="P10C1">#N/A</definedName>
    <definedName name="PA1_0" localSheetId="3">#REF!</definedName>
    <definedName name="PA1_0">#REF!</definedName>
    <definedName name="PA1_0_M" localSheetId="3">#REF!</definedName>
    <definedName name="PA1_0_M">#REF!</definedName>
    <definedName name="PA1_1N" localSheetId="3">#REF!</definedName>
    <definedName name="PA1_1N">#REF!</definedName>
    <definedName name="PA1_1N_M">#REF!</definedName>
    <definedName name="PA1_1NT">#REF!</definedName>
    <definedName name="PA1_1NT_M">#REF!</definedName>
    <definedName name="PA1_2">#REF!</definedName>
    <definedName name="PA1_2N">#REF!</definedName>
    <definedName name="PA1_3">#REF!</definedName>
    <definedName name="PA1_3N">#REF!</definedName>
    <definedName name="PA1_3NT">#REF!</definedName>
    <definedName name="PA2_0">#REF!</definedName>
    <definedName name="PA2_0_M">#REF!</definedName>
    <definedName name="PA2_1N">#REF!</definedName>
    <definedName name="PA2_1N_M">#REF!</definedName>
    <definedName name="PA2_1NT">#REF!</definedName>
    <definedName name="PA2_1NT_M">#REF!</definedName>
    <definedName name="PA2_2">#REF!</definedName>
    <definedName name="PA2_2N">#REF!</definedName>
    <definedName name="PA2_3">#REF!</definedName>
    <definedName name="PA2_3N">#REF!</definedName>
    <definedName name="PA2_3NT">#REF!</definedName>
    <definedName name="PA3_0">#REF!</definedName>
    <definedName name="PA3_0_M">#REF!</definedName>
    <definedName name="PA3_1N">#REF!</definedName>
    <definedName name="PA3_1N_M">#REF!</definedName>
    <definedName name="PA3_1NT">#REF!</definedName>
    <definedName name="PA3_1NT_M">#REF!</definedName>
    <definedName name="PA3_2">#REF!</definedName>
    <definedName name="PA3_2N">#REF!</definedName>
    <definedName name="PA3_3">#REF!</definedName>
    <definedName name="PA3_3N">#REF!</definedName>
    <definedName name="PA3_3NT">#REF!</definedName>
    <definedName name="paat_1">#REF!</definedName>
    <definedName name="PAAT_1_M">#REF!</definedName>
    <definedName name="PAB_01_EST">#REF!</definedName>
    <definedName name="PAB_A_AES">#REF!</definedName>
    <definedName name="PAB_A_EST">#REF!</definedName>
    <definedName name="PAB_B_AES">#REF!</definedName>
    <definedName name="PAB_B_EST">#REF!</definedName>
    <definedName name="PAB_C_AES">#REF!</definedName>
    <definedName name="PAB_C_EST">#REF!</definedName>
    <definedName name="PAB_D_AES">#REF!</definedName>
    <definedName name="PAB_D_EST">#REF!</definedName>
    <definedName name="Página1">#REF!</definedName>
    <definedName name="PÁGINA101">#REF!</definedName>
    <definedName name="pagina2" localSheetId="2">#REF!</definedName>
    <definedName name="pagina2" localSheetId="3">#REF!</definedName>
    <definedName name="pagina2">#REF!</definedName>
    <definedName name="Página2">#REF!</definedName>
    <definedName name="Página3">#REF!</definedName>
    <definedName name="pam" hidden="1">{#N/A,#N/A,FALSE,"Matrix";#N/A,#N/A,FALSE,"Executive";#N/A,#N/A,FALSE,"Summary";#N/A,#N/A,FALSE,"Office1";#N/A,#N/A,FALSE,"Office2";#N/A,#N/A,FALSE,"Office3";#N/A,#N/A,FALSE,"Office4";#N/A,#N/A,FALSE,"Office5";#N/A,#N/A,FALSE,"Office6";#N/A,#N/A,FALSE,"Office7";#N/A,#N/A,FALSE,"Labor"}</definedName>
    <definedName name="Parametros">'[76]Fab. 15'!#REF!</definedName>
    <definedName name="PARTIDA" localSheetId="2">#REF!</definedName>
    <definedName name="PARTIDA" localSheetId="3">#REF!</definedName>
    <definedName name="PARTIDA">#REF!</definedName>
    <definedName name="PARTIDAS">#REF!</definedName>
    <definedName name="PAST_C">#REF!</definedName>
    <definedName name="PAST_C_BT">#REF!</definedName>
    <definedName name="PAST_C_MT">#REF!</definedName>
    <definedName name="PAST_M">#REF!</definedName>
    <definedName name="PAST_M_BT">#REF!</definedName>
    <definedName name="PAST_M_MT">#REF!</definedName>
    <definedName name="PAT">#REF!</definedName>
    <definedName name="PAT_1">#REF!</definedName>
    <definedName name="PAT_1_M">#REF!</definedName>
    <definedName name="PAT_2">#REF!</definedName>
    <definedName name="PAT_2_M">#REF!</definedName>
    <definedName name="PAT_2E">#REF!</definedName>
    <definedName name="PAT_2M">#REF!</definedName>
    <definedName name="pat_3">#REF!</definedName>
    <definedName name="PAT_3_M">#REF!</definedName>
    <definedName name="PAT_C">#REF!</definedName>
    <definedName name="PAT_M">#REF!</definedName>
    <definedName name="PbGlenn">#REF!</definedName>
    <definedName name="PC">#REF!</definedName>
    <definedName name="PCV">#REF!</definedName>
    <definedName name="pedro" hidden="1">{#N/A,#N/A,FALSE,"Final";#N/A,#N/A,FALSE,"PBI Anual";#N/A,#N/A,FALSE,"PBI 95-96";#N/A,#N/A,FALSE,"Gasto Agregado";#N/A,#N/A,FALSE,"Gob. Central";#N/A,#N/A,FALSE,"Bza. Pagos";#N/A,#N/A,FALSE,"Bza. Comercial";#N/A,#N/A,FALSE,"IPC vs DEV"}</definedName>
    <definedName name="PENS" hidden="1">{#N/A,#N/A,FALSE,"DET-CAMB.";#N/A,#N/A,FALSE,"PRESUP.";#N/A,#N/A,FALSE,"RESUMEN";#N/A,#N/A,FALSE,"CT";#N/A,#N/A,FALSE,"PD";#N/A,#N/A,FALSE,"PR"}</definedName>
    <definedName name="PENSIONADO" hidden="1">{#N/A,#N/A,FALSE,"DET-CAMB.";#N/A,#N/A,FALSE,"PRESUP.";#N/A,#N/A,FALSE,"RESUMEN";#N/A,#N/A,FALSE,"CT";#N/A,#N/A,FALSE,"PD";#N/A,#N/A,FALSE,"PR"}</definedName>
    <definedName name="pepe">[11]Equipo!#REF!</definedName>
    <definedName name="pepe105">[11]Equipo!#REF!</definedName>
    <definedName name="perdo" hidden="1">{#N/A,#N/A,TRUE,"Resumen";#N/A,#N/A,TRUE,"Global";#N/A,#N/A,TRUE,"Agropecuario";#N/A,#N/A,TRUE,"Pesca";#N/A,#N/A,TRUE,"Minería";#N/A,#N/A,TRUE,"Elect. y Agua";#N/A,#N/A,TRUE,"Manufactura";#N/A,#N/A,TRUE,"Construcción";#N/A,#N/A,TRUE,"Comercio";#N/A,#N/A,TRUE,"Otros"}</definedName>
    <definedName name="perfil" localSheetId="2">#REF!</definedName>
    <definedName name="perfil" localSheetId="3">#REF!</definedName>
    <definedName name="perfil">#REF!</definedName>
    <definedName name="PERNO01">#REF!</definedName>
    <definedName name="PERNO02">#REF!</definedName>
    <definedName name="PERNO03">#REF!</definedName>
    <definedName name="perresd2" localSheetId="3">#REF!</definedName>
    <definedName name="perresd2">#REF!</definedName>
    <definedName name="pers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ersonal"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Peso" localSheetId="2">#REF!</definedName>
    <definedName name="Peso" localSheetId="3">#REF!</definedName>
    <definedName name="peso">#REF!</definedName>
    <definedName name="PESO_COLUMNAS" localSheetId="2">#REF!</definedName>
    <definedName name="PESO_COLUMNAS" localSheetId="3">#REF!</definedName>
    <definedName name="PESO_COLUMNAS">#REF!</definedName>
    <definedName name="pg_actual" localSheetId="2">#REF!</definedName>
    <definedName name="pg_actual" localSheetId="3">#REF!</definedName>
    <definedName name="pg_actual">#REF!</definedName>
    <definedName name="pi" hidden="1">{#N/A,#N/A,FALSE,"masez (10)";#N/A,#N/A,FALSE,"masez (7)";#N/A,#N/A,FALSE,"masez (6)";#N/A,#N/A,FALSE,"masez (5)";#N/A,#N/A,FALSE,"masez (4)";#N/A,#N/A,FALSE,"masez (3)";#N/A,#N/A,FALSE,"masez (2)";#N/A,#N/A,FALSE,"GME";#N/A,#N/A,FALSE,"masez"}</definedName>
    <definedName name="pi_1" hidden="1">{#N/A,#N/A,FALSE,"masez (10)";#N/A,#N/A,FALSE,"masez (7)";#N/A,#N/A,FALSE,"masez (6)";#N/A,#N/A,FALSE,"masez (5)";#N/A,#N/A,FALSE,"masez (4)";#N/A,#N/A,FALSE,"masez (3)";#N/A,#N/A,FALSE,"masez (2)";#N/A,#N/A,FALSE,"GME";#N/A,#N/A,FALSE,"masez"}</definedName>
    <definedName name="pico" hidden="1">{#N/A,#N/A,FALSE,"masez (10)";#N/A,#N/A,FALSE,"masez (7)";#N/A,#N/A,FALSE,"masez (6)";#N/A,#N/A,FALSE,"masez (5)";#N/A,#N/A,FALSE,"masez (4)";#N/A,#N/A,FALSE,"masez (3)";#N/A,#N/A,FALSE,"masez (2)";#N/A,#N/A,FALSE,"GME";#N/A,#N/A,FALSE,"masez"}</definedName>
    <definedName name="pico_1" hidden="1">{#N/A,#N/A,FALSE,"masez (10)";#N/A,#N/A,FALSE,"masez (7)";#N/A,#N/A,FALSE,"masez (6)";#N/A,#N/A,FALSE,"masez (5)";#N/A,#N/A,FALSE,"masez (4)";#N/A,#N/A,FALSE,"masez (3)";#N/A,#N/A,FALSE,"masez (2)";#N/A,#N/A,FALSE,"GME";#N/A,#N/A,FALSE,"masez"}</definedName>
    <definedName name="pkm" localSheetId="2" hidden="1">'[8]LIMA-CANTA'!#REF!</definedName>
    <definedName name="pkm" localSheetId="3" hidden="1">'[8]LIMA-CANTA'!#REF!</definedName>
    <definedName name="pkm" hidden="1">'[59]LIMA-CANTA'!#REF!</definedName>
    <definedName name="PLAN" localSheetId="2">'[44]PLANMAR-98'!$B$8:$AO$24</definedName>
    <definedName name="PLAN" localSheetId="3">'[44]PLANMAR-98'!$B$8:$AO$24</definedName>
    <definedName name="plan" hidden="1">{#N/A,#N/A,FALSE,"masez (10)";#N/A,#N/A,FALSE,"masez (7)";#N/A,#N/A,FALSE,"masez (6)";#N/A,#N/A,FALSE,"masez (5)";#N/A,#N/A,FALSE,"masez (4)";#N/A,#N/A,FALSE,"masez (3)";#N/A,#N/A,FALSE,"masez (2)";#N/A,#N/A,FALSE,"GME";#N/A,#N/A,FALSE,"masez"}</definedName>
    <definedName name="plan_1" hidden="1">{#N/A,#N/A,FALSE,"masez (10)";#N/A,#N/A,FALSE,"masez (7)";#N/A,#N/A,FALSE,"masez (6)";#N/A,#N/A,FALSE,"masez (5)";#N/A,#N/A,FALSE,"masez (4)";#N/A,#N/A,FALSE,"masez (3)";#N/A,#N/A,FALSE,"masez (2)";#N/A,#N/A,FALSE,"GME";#N/A,#N/A,FALSE,"masez"}</definedName>
    <definedName name="PLAN_DE_MINADO_6_MESES_Hoja2_Lista" localSheetId="3">#REF!</definedName>
    <definedName name="PLAN_DE_MINADO_6_MESES_Hoja2_Lista">#REF!</definedName>
    <definedName name="PLANCHA01">#REF!</definedName>
    <definedName name="PLANCHA02">#REF!</definedName>
    <definedName name="PLANCHA03">#REF!</definedName>
    <definedName name="plancha3.2">#REF!</definedName>
    <definedName name="PLANILLA" localSheetId="3">#REF!</definedName>
    <definedName name="PLANILLA">#REF!</definedName>
    <definedName name="PLANIN" localSheetId="3">#REF!</definedName>
    <definedName name="PLANIN">#REF!</definedName>
    <definedName name="Plantilla" localSheetId="3">'[77]AVANCE '!#REF!</definedName>
    <definedName name="Plantilla">'[77]AVANCE '!#REF!</definedName>
    <definedName name="PlantillaPPC" hidden="1">'[59]LIMA-CANTA'!#REF!</definedName>
    <definedName name="PLAR">'[44]PLANMAR-98'!$B$8:$AO$24</definedName>
    <definedName name="PLEGADO">#REF!</definedName>
    <definedName name="porcentaje" localSheetId="3">#REF!</definedName>
    <definedName name="porcentaje">#REF!</definedName>
    <definedName name="PORTALINEA" localSheetId="3">#REF!</definedName>
    <definedName name="PORTALINEA">#REF!</definedName>
    <definedName name="POSTES" localSheetId="3">#REF!</definedName>
    <definedName name="POSTES">#REF!</definedName>
    <definedName name="PP" localSheetId="2">#REF!</definedName>
    <definedName name="PP" localSheetId="3">#REF!</definedName>
    <definedName name="pp" hidden="1">{#N/A,#N/A,FALSE,"E-1";#N/A,#N/A,FALSE,"E-2";#N/A,#N/A,FALSE,"F-1";#N/A,#N/A,FALSE,"F-2";#N/A,#N/A,FALSE,"F-3";#N/A,#N/A,FALSE,"F-4";#N/A,#N/A,FALSE,"F-5";#N/A,#N/A,FALSE,"F-6";#N/A,#N/A,FALSE,"Matrix"}</definedName>
    <definedName name="pp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ppropio_" localSheetId="2">#REF!</definedName>
    <definedName name="ppropio_" localSheetId="3">#REF!</definedName>
    <definedName name="ppropio_">#REF!</definedName>
    <definedName name="ppspsps" localSheetId="2"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 localSheetId="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 localSheetId="6"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 localSheetId="7"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 localSheetId="8"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pspsps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PR" localSheetId="3">#REF!</definedName>
    <definedName name="PR">#REF!</definedName>
    <definedName name="PR3_0" localSheetId="3">#REF!</definedName>
    <definedName name="PR3_0">#REF!</definedName>
    <definedName name="PR3_0_M" localSheetId="3">#REF!</definedName>
    <definedName name="PR3_0_M">#REF!</definedName>
    <definedName name="PR3_1N">#REF!</definedName>
    <definedName name="PR3_1N_M">#REF!</definedName>
    <definedName name="PR3_1NT">#REF!</definedName>
    <definedName name="PR3_1NT_M">#REF!</definedName>
    <definedName name="PR3_2">#REF!</definedName>
    <definedName name="PR3_2N">#REF!</definedName>
    <definedName name="PR3_3">#REF!</definedName>
    <definedName name="PR3_3N">#REF!</definedName>
    <definedName name="PR3_3NT">#REF!</definedName>
    <definedName name="prechancado" hidden="1">{#N/A,#N/A,FALSE,"RESUMEN";#N/A,#N/A,FALSE,"GG-GI";#N/A,#N/A,FALSE,"AMB";#N/A,#N/A,FALSE,"EyR";#N/A,#N/A,FALSE,"UCP";#N/A,#N/A,FALSE,"IND";#N/A,#N/A,FALSE,"LR";#N/A,#N/A,FALSE,"PRV";#N/A,#N/A,FALSE,"TÚNELES";#N/A,#N/A,FALSE,"IDT";#N/A,#N/A,FALSE,"ING"}</definedName>
    <definedName name="prechancado_1" hidden="1">{#N/A,#N/A,FALSE,"RESUMEN";#N/A,#N/A,FALSE,"GG-GI";#N/A,#N/A,FALSE,"AMB";#N/A,#N/A,FALSE,"EyR";#N/A,#N/A,FALSE,"UCP";#N/A,#N/A,FALSE,"IND";#N/A,#N/A,FALSE,"LR";#N/A,#N/A,FALSE,"PRV";#N/A,#N/A,FALSE,"TÚNELES";#N/A,#N/A,FALSE,"IDT";#N/A,#N/A,FALSE,"ING"}</definedName>
    <definedName name="PRECIOS_TOTALES">#REF!</definedName>
    <definedName name="PRECIOS_UNITARIOS">[25]Hoja1!$K$20:$K$93</definedName>
    <definedName name="precor">'[78]Datos-No imprimir'!$A$14:$M$24</definedName>
    <definedName name="precorZ" localSheetId="2">#REF!</definedName>
    <definedName name="precorZ" localSheetId="3">#REF!</definedName>
    <definedName name="precorZ">#REF!</definedName>
    <definedName name="PRESENTE_MES">[25]Hoja1!$AN$20:$AN$93</definedName>
    <definedName name="PRESION01">#REF!</definedName>
    <definedName name="PRESION02">#REF!</definedName>
    <definedName name="PRESION03">#REF!</definedName>
    <definedName name="PRESUPUESTO" localSheetId="3">#REF!</definedName>
    <definedName name="PRESUPUESTO">#REF!</definedName>
    <definedName name="PRIMERA" localSheetId="2">#REF!</definedName>
    <definedName name="PRIMERA" localSheetId="3">#REF!</definedName>
    <definedName name="PRIMERA">#REF!</definedName>
    <definedName name="PRIMO" localSheetId="2">#REF!</definedName>
    <definedName name="PRIMO" localSheetId="3">#REF!</definedName>
    <definedName name="PRIMO">#REF!</definedName>
    <definedName name="Print_Area_MI" localSheetId="2">#REF!</definedName>
    <definedName name="Print_Area_MI" localSheetId="3">#REF!</definedName>
    <definedName name="Print_Area_MI">#REF!</definedName>
    <definedName name="Print_Titles_MI">#REF!</definedName>
    <definedName name="Print_Tittles">#REF!</definedName>
    <definedName name="Prog01_01" localSheetId="3">#REF!</definedName>
    <definedName name="Prog01_01">#REF!</definedName>
    <definedName name="Prog01_02" localSheetId="3">#REF!</definedName>
    <definedName name="Prog01_02">#REF!</definedName>
    <definedName name="Prog01_03" localSheetId="3">#REF!</definedName>
    <definedName name="Prog01_03">#REF!</definedName>
    <definedName name="Prog01_04">#REF!</definedName>
    <definedName name="Prog01_05">#REF!</definedName>
    <definedName name="Prog02_01">#REF!</definedName>
    <definedName name="Prog02_02">#REF!</definedName>
    <definedName name="Prog02_03">#REF!</definedName>
    <definedName name="Prog02_04">#REF!</definedName>
    <definedName name="Prog02_05">#REF!</definedName>
    <definedName name="Prog03_01">#REF!</definedName>
    <definedName name="Prog03_02">#REF!</definedName>
    <definedName name="Prog03_03">#REF!</definedName>
    <definedName name="Prog03_04">#REF!</definedName>
    <definedName name="Prog03_05">#REF!</definedName>
    <definedName name="PROGINC" hidden="1">{"DETALLE_1996",#N/A,FALSE,"flujo";"DETALLE_1997",#N/A,FALSE,"flujo";"GASTOS_INCURRIDOS_1996",#N/A,FALSE,"flujo";"GASTOS_PROGRAMADOS_PARA_1997",#N/A,FALSE,"flujo";#N/A,#N/A,FALSE,"comparat";#N/A,#N/A,FALSE,"costos";#N/A,#N/A,FALSE,"proyctrol"}</definedName>
    <definedName name="PROGINC_1" hidden="1">{"DETALLE_1996",#N/A,FALSE,"flujo";"DETALLE_1997",#N/A,FALSE,"flujo";"GASTOS_INCURRIDOS_1996",#N/A,FALSE,"flujo";"GASTOS_PROGRAMADOS_PARA_1997",#N/A,FALSE,"flujo";#N/A,#N/A,FALSE,"comparat";#N/A,#N/A,FALSE,"costos";#N/A,#N/A,FALSE,"proyctrol"}</definedName>
    <definedName name="Project_Name">[79]Basis!$B$6</definedName>
    <definedName name="PROPIO">#REF!</definedName>
    <definedName name="Proyecto">#REF!</definedName>
    <definedName name="prt_maquina">#REF!</definedName>
    <definedName name="prt_resumen">#REF!</definedName>
    <definedName name="PRV_3">#REF!</definedName>
    <definedName name="PRY">#REF!</definedName>
    <definedName name="PS1_0">#REF!</definedName>
    <definedName name="PS1_0_M">#REF!</definedName>
    <definedName name="PS1_1N">#REF!</definedName>
    <definedName name="PS1_1N_M">#REF!</definedName>
    <definedName name="PS1_1N_T">#REF!</definedName>
    <definedName name="PS1_1NT">#REF!</definedName>
    <definedName name="PS1_1NT_M">#REF!</definedName>
    <definedName name="PS1_2">#REF!</definedName>
    <definedName name="PS1_2N">#REF!</definedName>
    <definedName name="PS1_3">#REF!</definedName>
    <definedName name="PS1_3N">#REF!</definedName>
    <definedName name="PS1_3NT">#REF!</definedName>
    <definedName name="PSEC_0">#REF!</definedName>
    <definedName name="PSEC_0_M">#REF!</definedName>
    <definedName name="PSEC_0P">#REF!</definedName>
    <definedName name="PSEC_0P_M">#REF!</definedName>
    <definedName name="PSEC_1N">#REF!</definedName>
    <definedName name="PSEC_1N_M">#REF!</definedName>
    <definedName name="PSEC_1NP">#REF!</definedName>
    <definedName name="PSEC_2">#REF!</definedName>
    <definedName name="PSEC_2N">#REF!</definedName>
    <definedName name="PSEC_2NP">#REF!</definedName>
    <definedName name="PSEC_2P">#REF!</definedName>
    <definedName name="PSEC_3">#REF!</definedName>
    <definedName name="PSEC_3N">#REF!</definedName>
    <definedName name="PSEC_3NP">#REF!</definedName>
    <definedName name="PSEC_3P">#REF!</definedName>
    <definedName name="PSER_0">#REF!</definedName>
    <definedName name="PSER_0_M">#REF!</definedName>
    <definedName name="PSER_0P">#REF!</definedName>
    <definedName name="PSER_0P_M">#REF!</definedName>
    <definedName name="PSV_2">#REF!</definedName>
    <definedName name="PSV_2N">#REF!</definedName>
    <definedName name="PSV_3">#REF!</definedName>
    <definedName name="PSV_3N">#REF!</definedName>
    <definedName name="PSVE_2">#REF!</definedName>
    <definedName name="PSVE_3">#REF!</definedName>
    <definedName name="PtblLAR">#REF!</definedName>
    <definedName name="PTH_2">#REF!</definedName>
    <definedName name="PTH_2N">#REF!</definedName>
    <definedName name="PTH_3">#REF!</definedName>
    <definedName name="PTH_3N">#REF!</definedName>
    <definedName name="PTH_3NT">#REF!</definedName>
    <definedName name="ptiupouo" hidden="1">{#N/A,#N/A,FALSE,"SumD";#N/A,#N/A,FALSE,"ElecD";#N/A,#N/A,FALSE,"MechD";#N/A,#N/A,FALSE,"GeotD";#N/A,#N/A,FALSE,"PrcsD";#N/A,#N/A,FALSE,"TunnD";#N/A,#N/A,FALSE,"CivlD";#N/A,#N/A,FALSE,"NtwkD";#N/A,#N/A,FALSE,"EstgD";#N/A,#N/A,FALSE,"PEngD"}</definedName>
    <definedName name="Ptotal" localSheetId="2">#REF!</definedName>
    <definedName name="Ptotal" localSheetId="3">#REF!</definedName>
    <definedName name="Ptotal">#REF!</definedName>
    <definedName name="PTV_0">#REF!</definedName>
    <definedName name="PTV_0_M">#REF!</definedName>
    <definedName name="PTV_1N">#REF!</definedName>
    <definedName name="PTV_1N_M">#REF!</definedName>
    <definedName name="PTV_1NT">#REF!</definedName>
    <definedName name="PTV_1NT_M">#REF!</definedName>
    <definedName name="PTV_2">#REF!</definedName>
    <definedName name="PTV_2N">#REF!</definedName>
    <definedName name="PTV_3">#REF!</definedName>
    <definedName name="PTV_3N">#REF!</definedName>
    <definedName name="PTV_3NT">#REF!</definedName>
    <definedName name="PU">[1]A!$D$11:$D$53</definedName>
    <definedName name="PUNTODEINSERCION" localSheetId="2">#REF!</definedName>
    <definedName name="PUNTODEINSERCION" localSheetId="3">#REF!</definedName>
    <definedName name="PUNTODEINSERCION">#REF!</definedName>
    <definedName name="PV">#REF!</definedName>
    <definedName name="Q" localSheetId="2">'[29]Pump Calcs'!$A$8:$IV$8</definedName>
    <definedName name="Q" localSheetId="3">'[29]Pump Calcs'!$A$8:$IV$8</definedName>
    <definedName name="q" hidden="1">{#N/A,#N/A,TRUE,"Resumen";#N/A,#N/A,TRUE,"Global";#N/A,#N/A,TRUE,"Agropecuario";#N/A,#N/A,TRUE,"Pesca";#N/A,#N/A,TRUE,"Minería";#N/A,#N/A,TRUE,"Elect. y Agua";#N/A,#N/A,TRUE,"Manufactura";#N/A,#N/A,TRUE,"Construcción";#N/A,#N/A,TRUE,"Comercio";#N/A,#N/A,TRUE,"Otros"}</definedName>
    <definedName name="q_1" localSheetId="2">#REF!</definedName>
    <definedName name="q_1" localSheetId="3">#REF!</definedName>
    <definedName name="q_1">#REF!</definedName>
    <definedName name="q_10" localSheetId="2">#REF!</definedName>
    <definedName name="q_10" localSheetId="3">#REF!</definedName>
    <definedName name="q_10">#REF!</definedName>
    <definedName name="q_11" localSheetId="2">#REF!</definedName>
    <definedName name="q_11" localSheetId="3">#REF!</definedName>
    <definedName name="q_11">#REF!</definedName>
    <definedName name="q_12" localSheetId="2">#REF!</definedName>
    <definedName name="q_12" localSheetId="3">#REF!</definedName>
    <definedName name="q_12">#REF!</definedName>
    <definedName name="q_13" localSheetId="2">#REF!</definedName>
    <definedName name="q_13" localSheetId="3">#REF!</definedName>
    <definedName name="q_13">#REF!</definedName>
    <definedName name="q_2" localSheetId="2">#REF!</definedName>
    <definedName name="q_2" localSheetId="3">#REF!</definedName>
    <definedName name="q_2">#REF!</definedName>
    <definedName name="q_20">#REF!</definedName>
    <definedName name="q10f" localSheetId="2">#REF!</definedName>
    <definedName name="q10f" localSheetId="3">#REF!</definedName>
    <definedName name="q10f">#REF!</definedName>
    <definedName name="q11f" localSheetId="2">#REF!</definedName>
    <definedName name="q11f" localSheetId="3">#REF!</definedName>
    <definedName name="q11f">#REF!</definedName>
    <definedName name="q12f" localSheetId="2">#REF!</definedName>
    <definedName name="q12f" localSheetId="3">#REF!</definedName>
    <definedName name="q12f">#REF!</definedName>
    <definedName name="q13f" localSheetId="2">#REF!</definedName>
    <definedName name="q13f" localSheetId="3">#REF!</definedName>
    <definedName name="q13f">#REF!</definedName>
    <definedName name="q1f" localSheetId="2">#REF!</definedName>
    <definedName name="q1f" localSheetId="3">#REF!</definedName>
    <definedName name="q1f">#REF!</definedName>
    <definedName name="q2f" localSheetId="2">#REF!</definedName>
    <definedName name="q2f" localSheetId="3">#REF!</definedName>
    <definedName name="q2f">#REF!</definedName>
    <definedName name="QA" localSheetId="2" hidden="1">'[8]LIMA-CANTA'!#REF!</definedName>
    <definedName name="QA" localSheetId="3" hidden="1">'[8]LIMA-CANTA'!#REF!</definedName>
    <definedName name="QA" hidden="1">'[59]LIMA-CANTA'!#REF!</definedName>
    <definedName name="qaq" hidden="1">{#N/A,#N/A,FALSE,"summary";#N/A,#N/A,FALSE,"SumGraph"}</definedName>
    <definedName name="qaq_1" hidden="1">{#N/A,#N/A,FALSE,"summary";#N/A,#N/A,FALSE,"SumGraph"}</definedName>
    <definedName name="qd" localSheetId="2">#REF!</definedName>
    <definedName name="qd" localSheetId="3">#REF!</definedName>
    <definedName name="qd">#REF!</definedName>
    <definedName name="qeq" hidden="1">{#N/A,#N/A,FALSE,"Matrix";#N/A,#N/A,FALSE,"Executive";#N/A,#N/A,FALSE,"Summary"}</definedName>
    <definedName name="QER" localSheetId="2" hidden="1">{"CONCABL1.1",#N/A,FALSE,"1.1.1a1.1.3 ACSR";"AISL1.2",#N/A,FALSE,"1.1.1a1.1.3 ACSR";"torr1.1.3",#N/A,FALSE,"1.1.1a1.1.3 ACSR";"cm1.2",#N/A,FALSE,"1.2 ACSR";"cm2.2",#N/A,FALSE,"1.2 ACSR";#N/A,#N/A,FALSE,"1.3 ACSR";#N/A,#N/A,FALSE,"2.1.1A2.1.3 ACAR";"ac2.1",#N/A,FALSE,"1.2 ACAR";"ac2.2",#N/A,FALSE,"1.2 ACAR";#N/A,#N/A,FALSE,"2.3 ACAR"}</definedName>
    <definedName name="QER" localSheetId="3" hidden="1">{"CONCABL1.1",#N/A,FALSE,"1.1.1a1.1.3 ACSR";"AISL1.2",#N/A,FALSE,"1.1.1a1.1.3 ACSR";"torr1.1.3",#N/A,FALSE,"1.1.1a1.1.3 ACSR";"cm1.2",#N/A,FALSE,"1.2 ACSR";"cm2.2",#N/A,FALSE,"1.2 ACSR";#N/A,#N/A,FALSE,"1.3 ACSR";#N/A,#N/A,FALSE,"2.1.1A2.1.3 ACAR";"ac2.1",#N/A,FALSE,"1.2 ACAR";"ac2.2",#N/A,FALSE,"1.2 ACAR";#N/A,#N/A,FALSE,"2.3 ACAR"}</definedName>
    <definedName name="QER" hidden="1">{"CONCABL1.1",#N/A,FALSE,"1.1.1a1.1.3 ACSR";"AISL1.2",#N/A,FALSE,"1.1.1a1.1.3 ACSR";"torr1.1.3",#N/A,FALSE,"1.1.1a1.1.3 ACSR";"cm1.2",#N/A,FALSE,"1.2 ACSR";"cm2.2",#N/A,FALSE,"1.2 ACSR";#N/A,#N/A,FALSE,"1.3 ACSR";#N/A,#N/A,FALSE,"2.1.1A2.1.3 ACAR";"ac2.1",#N/A,FALSE,"1.2 ACAR";"ac2.2",#N/A,FALSE,"1.2 ACAR";#N/A,#N/A,FALSE,"2.3 ACAR"}</definedName>
    <definedName name="qmax" localSheetId="2">#REF!</definedName>
    <definedName name="qmax" localSheetId="3">#REF!</definedName>
    <definedName name="qmax">#REF!</definedName>
    <definedName name="qmax_m" localSheetId="2">#REF!</definedName>
    <definedName name="qmax_m" localSheetId="3">#REF!</definedName>
    <definedName name="qmax_m">#REF!</definedName>
    <definedName name="qnuevo" localSheetId="2">#REF!</definedName>
    <definedName name="qnuevo" localSheetId="3">#REF!</definedName>
    <definedName name="qnuevo">#REF!</definedName>
    <definedName name="qnuevo_m" localSheetId="2">#REF!</definedName>
    <definedName name="qnuevo_m" localSheetId="3">#REF!</definedName>
    <definedName name="qnuevo_m">#REF!</definedName>
    <definedName name="qnuevo1" localSheetId="2">#REF!</definedName>
    <definedName name="qnuevo1" localSheetId="3">#REF!</definedName>
    <definedName name="qnuevo1">#REF!</definedName>
    <definedName name="qq" hidden="1">{"Sin detalle",#N/A,FALSE,"Flujo (redondeado)";"Detallado",#N/A,FALSE,"Flujo (redondeado)"}</definedName>
    <definedName name="QQQ" localSheetId="2" hidden="1">{"Avaliação de Cargos (Class Mens Todas)",#N/A,FALSE,"BANCO DE DADOS MENSALISTAS";"Avaliação de Cargos (Class Mens Todas)",#N/A,FALSE,"BANCO DE DADOS MENSALISTAS"}</definedName>
    <definedName name="QQQ" localSheetId="3" hidden="1">{"Avaliação de Cargos (Class Mens Todas)",#N/A,FALSE,"BANCO DE DADOS MENSALISTAS";"Avaliação de Cargos (Class Mens Todas)",#N/A,FALSE,"BANCO DE DADOS MENSALISTAS"}</definedName>
    <definedName name="qqq" hidden="1">{#N/A,#N/A,TRUE,"Resumen";#N/A,#N/A,TRUE,"Global";#N/A,#N/A,TRUE,"Agropecuario";#N/A,#N/A,TRUE,"Pesca";#N/A,#N/A,TRUE,"Minería";#N/A,#N/A,TRUE,"Elect. y Agua";#N/A,#N/A,TRUE,"Manufactura";#N/A,#N/A,TRUE,"Construcción";#N/A,#N/A,TRUE,"Comercio";#N/A,#N/A,TRUE,"Otros"}</definedName>
    <definedName name="qqqq" localSheetId="2" hidden="1">{#N/A,#N/A,TRUE,"INGENIERIA";#N/A,#N/A,TRUE,"COMPRAS";#N/A,#N/A,TRUE,"DIRECCION";#N/A,#N/A,TRUE,"RESUMEN"}</definedName>
    <definedName name="qqqq" localSheetId="3" hidden="1">{#N/A,#N/A,TRUE,"INGENIERIA";#N/A,#N/A,TRUE,"COMPRAS";#N/A,#N/A,TRUE,"DIRECCION";#N/A,#N/A,TRUE,"RESUMEN"}</definedName>
    <definedName name="qqqq" localSheetId="6" hidden="1">{#N/A,#N/A,TRUE,"INGENIERIA";#N/A,#N/A,TRUE,"COMPRAS";#N/A,#N/A,TRUE,"DIRECCION";#N/A,#N/A,TRUE,"RESUMEN"}</definedName>
    <definedName name="qqqq" localSheetId="7" hidden="1">{#N/A,#N/A,TRUE,"INGENIERIA";#N/A,#N/A,TRUE,"COMPRAS";#N/A,#N/A,TRUE,"DIRECCION";#N/A,#N/A,TRUE,"RESUMEN"}</definedName>
    <definedName name="qqqq" localSheetId="8" hidden="1">{#N/A,#N/A,TRUE,"INGENIERIA";#N/A,#N/A,TRUE,"COMPRAS";#N/A,#N/A,TRUE,"DIRECCION";#N/A,#N/A,TRUE,"RESUMEN"}</definedName>
    <definedName name="qqqq" hidden="1">{#N/A,#N/A,TRUE,"INGENIERIA";#N/A,#N/A,TRUE,"COMPRAS";#N/A,#N/A,TRUE,"DIRECCION";#N/A,#N/A,TRUE,"RESUMEN"}</definedName>
    <definedName name="QQQQ111W" hidden="1">#REF!</definedName>
    <definedName name="qs" localSheetId="2">#REF!</definedName>
    <definedName name="qs" localSheetId="3">#REF!</definedName>
    <definedName name="qs">#REF!</definedName>
    <definedName name="qs_" localSheetId="2">#REF!</definedName>
    <definedName name="qs_" localSheetId="3">#REF!</definedName>
    <definedName name="qs_">#REF!</definedName>
    <definedName name="qsn" localSheetId="2">#REF!</definedName>
    <definedName name="qsn" localSheetId="3">#REF!</definedName>
    <definedName name="qsn">#REF!</definedName>
    <definedName name="qsnu" localSheetId="2">#REF!</definedName>
    <definedName name="qsnu" localSheetId="3">#REF!</definedName>
    <definedName name="qsnu">#REF!</definedName>
    <definedName name="qsnu_m" localSheetId="2">#REF!</definedName>
    <definedName name="qsnu_m" localSheetId="3">#REF!</definedName>
    <definedName name="qsnu_m">#REF!</definedName>
    <definedName name="qu" localSheetId="2">#REF!</definedName>
    <definedName name="qu" localSheetId="3">#REF!</definedName>
    <definedName name="qu">#REF!</definedName>
    <definedName name="qw" localSheetId="2" hidden="1">{"Control_Consolidado",#N/A,FALSE,"Cons.";"Control_Tunel",#N/A,FALSE,"Cons.";"Control_Melip",#N/A,FALSE,"Cons.";"Control_Gualleco",#N/A,FALSE,"Cons.";"Control_Sara L",#N/A,FALSE,"Cons.";"Control_Quellon",#N/A,FALSE,"Cons.";"Control_Biolix",#N/A,FALSE,"Cons.";"Control_Oficina",#N/A,FALSE,"Cons.";"Control_Consorcio",#N/A,FALSE,"Cons."}</definedName>
    <definedName name="qw" localSheetId="3" hidden="1">{"Control_Consolidado",#N/A,FALSE,"Cons.";"Control_Tunel",#N/A,FALSE,"Cons.";"Control_Melip",#N/A,FALSE,"Cons.";"Control_Gualleco",#N/A,FALSE,"Cons.";"Control_Sara L",#N/A,FALSE,"Cons.";"Control_Quellon",#N/A,FALSE,"Cons.";"Control_Biolix",#N/A,FALSE,"Cons.";"Control_Oficina",#N/A,FALSE,"Cons.";"Control_Consorcio",#N/A,FALSE,"Cons."}</definedName>
    <definedName name="qw" localSheetId="6" hidden="1">{"Control_Consolidado",#N/A,FALSE,"Cons.";"Control_Tunel",#N/A,FALSE,"Cons.";"Control_Melip",#N/A,FALSE,"Cons.";"Control_Gualleco",#N/A,FALSE,"Cons.";"Control_Sara L",#N/A,FALSE,"Cons.";"Control_Quellon",#N/A,FALSE,"Cons.";"Control_Biolix",#N/A,FALSE,"Cons.";"Control_Oficina",#N/A,FALSE,"Cons.";"Control_Consorcio",#N/A,FALSE,"Cons."}</definedName>
    <definedName name="qw" localSheetId="7" hidden="1">{"Control_Consolidado",#N/A,FALSE,"Cons.";"Control_Tunel",#N/A,FALSE,"Cons.";"Control_Melip",#N/A,FALSE,"Cons.";"Control_Gualleco",#N/A,FALSE,"Cons.";"Control_Sara L",#N/A,FALSE,"Cons.";"Control_Quellon",#N/A,FALSE,"Cons.";"Control_Biolix",#N/A,FALSE,"Cons.";"Control_Oficina",#N/A,FALSE,"Cons.";"Control_Consorcio",#N/A,FALSE,"Cons."}</definedName>
    <definedName name="qw" localSheetId="8" hidden="1">{"Control_Consolidado",#N/A,FALSE,"Cons.";"Control_Tunel",#N/A,FALSE,"Cons.";"Control_Melip",#N/A,FALSE,"Cons.";"Control_Gualleco",#N/A,FALSE,"Cons.";"Control_Sara L",#N/A,FALSE,"Cons.";"Control_Quellon",#N/A,FALSE,"Cons.";"Control_Biolix",#N/A,FALSE,"Cons.";"Control_Oficina",#N/A,FALSE,"Cons.";"Control_Consorcio",#N/A,FALSE,"Cons."}</definedName>
    <definedName name="qw" hidden="1">{"Control_Consolidado",#N/A,FALSE,"Cons.";"Control_Tunel",#N/A,FALSE,"Cons.";"Control_Melip",#N/A,FALSE,"Cons.";"Control_Gualleco",#N/A,FALSE,"Cons.";"Control_Sara L",#N/A,FALSE,"Cons.";"Control_Quellon",#N/A,FALSE,"Cons.";"Control_Biolix",#N/A,FALSE,"Cons.";"Control_Oficina",#N/A,FALSE,"Cons.";"Control_Consorcio",#N/A,FALSE,"Cons."}</definedName>
    <definedName name="qw_1" hidden="1">{"Control_Consolidado",#N/A,FALSE,"Cons.";"Control_Tunel",#N/A,FALSE,"Cons.";"Control_Melip",#N/A,FALSE,"Cons.";"Control_Gualleco",#N/A,FALSE,"Cons.";"Control_Sara L",#N/A,FALSE,"Cons.";"Control_Quellon",#N/A,FALSE,"Cons.";"Control_Biolix",#N/A,FALSE,"Cons.";"Control_Oficina",#N/A,FALSE,"Cons.";"Control_Consorcio",#N/A,FALSE,"Cons."}</definedName>
    <definedName name="qw3eq" hidden="1">{#N/A,#N/A,FALSE,"Matrix";#N/A,#N/A,FALSE,"Executive";#N/A,#N/A,FALSE,"Summary";#N/A,#N/A,FALSE,"Office1";#N/A,#N/A,FALSE,"Office2";#N/A,#N/A,FALSE,"Office3";#N/A,#N/A,FALSE,"Office4";#N/A,#N/A,FALSE,"Office5";#N/A,#N/A,FALSE,"Office6";#N/A,#N/A,FALSE,"Office7";#N/A,#N/A,FALSE,"Labor"}</definedName>
    <definedName name="qwqw" hidden="1">{#N/A,#N/A,TRUE,"Resumen";#N/A,#N/A,TRUE,"Global";#N/A,#N/A,TRUE,"Agropecuario";#N/A,#N/A,TRUE,"Pesca";#N/A,#N/A,TRUE,"Minería";#N/A,#N/A,TRUE,"Elect. y Agua";#N/A,#N/A,TRUE,"Manufactura";#N/A,#N/A,TRUE,"Construcción";#N/A,#N/A,TRUE,"Comercio";#N/A,#N/A,TRUE,"Otros"}</definedName>
    <definedName name="qwsd" hidden="1">{#N/A,#N/A,FALSE,"SumG";#N/A,#N/A,FALSE,"ElecG";#N/A,#N/A,FALSE,"MechG";#N/A,#N/A,FALSE,"GeotG";#N/A,#N/A,FALSE,"PrcsG";#N/A,#N/A,FALSE,"TunnG";#N/A,#N/A,FALSE,"CivlG";#N/A,#N/A,FALSE,"NtwkG";#N/A,#N/A,FALSE,"EstgG";#N/A,#N/A,FALSE,"PEngG"}</definedName>
    <definedName name="qwsdfcv" hidden="1">{#N/A,#N/A,FALSE,"SumG";#N/A,#N/A,FALSE,"ElecG";#N/A,#N/A,FALSE,"MechG";#N/A,#N/A,FALSE,"GeotG";#N/A,#N/A,FALSE,"PrcsG";#N/A,#N/A,FALSE,"TunnG";#N/A,#N/A,FALSE,"CivlG";#N/A,#N/A,FALSE,"NtwkG";#N/A,#N/A,FALSE,"EstgG";#N/A,#N/A,FALSE,"PEngG"}</definedName>
    <definedName name="QWWWWX" hidden="1">{#N/A,#N/A,TRUE,"Resumen";#N/A,#N/A,TRUE,"Global";#N/A,#N/A,TRUE,"Agropecuario";#N/A,#N/A,TRUE,"Pesca";#N/A,#N/A,TRUE,"Minería";#N/A,#N/A,TRUE,"Elect. y Agua";#N/A,#N/A,TRUE,"Manufactura";#N/A,#N/A,TRUE,"Construcción";#N/A,#N/A,TRUE,"Comercio";#N/A,#N/A,TRUE,"Otros"}</definedName>
    <definedName name="qx" localSheetId="2" hidden="1">{#N/A,#N/A,FALSE,"masez (10)";#N/A,#N/A,FALSE,"masez (7)";#N/A,#N/A,FALSE,"masez (6)";#N/A,#N/A,FALSE,"masez (5)";#N/A,#N/A,FALSE,"masez (4)";#N/A,#N/A,FALSE,"masez (3)";#N/A,#N/A,FALSE,"masez (2)";#N/A,#N/A,FALSE,"GME";#N/A,#N/A,FALSE,"masez"}</definedName>
    <definedName name="qx" localSheetId="3" hidden="1">{#N/A,#N/A,FALSE,"masez (10)";#N/A,#N/A,FALSE,"masez (7)";#N/A,#N/A,FALSE,"masez (6)";#N/A,#N/A,FALSE,"masez (5)";#N/A,#N/A,FALSE,"masez (4)";#N/A,#N/A,FALSE,"masez (3)";#N/A,#N/A,FALSE,"masez (2)";#N/A,#N/A,FALSE,"GME";#N/A,#N/A,FALSE,"masez"}</definedName>
    <definedName name="qx" localSheetId="6" hidden="1">{#N/A,#N/A,FALSE,"masez (10)";#N/A,#N/A,FALSE,"masez (7)";#N/A,#N/A,FALSE,"masez (6)";#N/A,#N/A,FALSE,"masez (5)";#N/A,#N/A,FALSE,"masez (4)";#N/A,#N/A,FALSE,"masez (3)";#N/A,#N/A,FALSE,"masez (2)";#N/A,#N/A,FALSE,"GME";#N/A,#N/A,FALSE,"masez"}</definedName>
    <definedName name="qx" localSheetId="7" hidden="1">{#N/A,#N/A,FALSE,"masez (10)";#N/A,#N/A,FALSE,"masez (7)";#N/A,#N/A,FALSE,"masez (6)";#N/A,#N/A,FALSE,"masez (5)";#N/A,#N/A,FALSE,"masez (4)";#N/A,#N/A,FALSE,"masez (3)";#N/A,#N/A,FALSE,"masez (2)";#N/A,#N/A,FALSE,"GME";#N/A,#N/A,FALSE,"masez"}</definedName>
    <definedName name="qx" localSheetId="8" hidden="1">{#N/A,#N/A,FALSE,"masez (10)";#N/A,#N/A,FALSE,"masez (7)";#N/A,#N/A,FALSE,"masez (6)";#N/A,#N/A,FALSE,"masez (5)";#N/A,#N/A,FALSE,"masez (4)";#N/A,#N/A,FALSE,"masez (3)";#N/A,#N/A,FALSE,"masez (2)";#N/A,#N/A,FALSE,"GME";#N/A,#N/A,FALSE,"masez"}</definedName>
    <definedName name="qx" hidden="1">{#N/A,#N/A,FALSE,"masez (10)";#N/A,#N/A,FALSE,"masez (7)";#N/A,#N/A,FALSE,"masez (6)";#N/A,#N/A,FALSE,"masez (5)";#N/A,#N/A,FALSE,"masez (4)";#N/A,#N/A,FALSE,"masez (3)";#N/A,#N/A,FALSE,"masez (2)";#N/A,#N/A,FALSE,"GME";#N/A,#N/A,FALSE,"masez"}</definedName>
    <definedName name="qx_1" hidden="1">{#N/A,#N/A,FALSE,"masez (10)";#N/A,#N/A,FALSE,"masez (7)";#N/A,#N/A,FALSE,"masez (6)";#N/A,#N/A,FALSE,"masez (5)";#N/A,#N/A,FALSE,"masez (4)";#N/A,#N/A,FALSE,"masez (3)";#N/A,#N/A,FALSE,"masez (2)";#N/A,#N/A,FALSE,"GME";#N/A,#N/A,FALSE,"masez"}</definedName>
    <definedName name="radio" localSheetId="2">#REF!</definedName>
    <definedName name="radio" localSheetId="3">#REF!</definedName>
    <definedName name="radio">#REF!</definedName>
    <definedName name="rango" localSheetId="3">#REF!</definedName>
    <definedName name="rango">#REF!</definedName>
    <definedName name="rango_barra">[80]Parametros_Barras!$B$11:$EI$64</definedName>
    <definedName name="RANKING" hidden="1">{"DETALLE_1996",#N/A,FALSE,"flujo";"DETALLE_1997",#N/A,FALSE,"flujo";"GASTOS_INCURRIDOS_1996",#N/A,FALSE,"flujo";"GASTOS_PROGRAMADOS_PARA_1997",#N/A,FALSE,"flujo";#N/A,#N/A,FALSE,"comparat";#N/A,#N/A,FALSE,"costos";#N/A,#N/A,FALSE,"proyctrol"}</definedName>
    <definedName name="RANKING_1" hidden="1">{"DETALLE_1996",#N/A,FALSE,"flujo";"DETALLE_1997",#N/A,FALSE,"flujo";"GASTOS_INCURRIDOS_1996",#N/A,FALSE,"flujo";"GASTOS_PROGRAMADOS_PARA_1997",#N/A,FALSE,"flujo";#N/A,#N/A,FALSE,"comparat";#N/A,#N/A,FALSE,"costos";#N/A,#N/A,FALSE,"proyctrol"}</definedName>
    <definedName name="RAPID" localSheetId="3">#REF!</definedName>
    <definedName name="RAPID">#REF!</definedName>
    <definedName name="Rat_Pw">#REF!</definedName>
    <definedName name="RateAustralia">[81]Misc!$B$23</definedName>
    <definedName name="RateBrazil">[82]Misc!$B$28</definedName>
    <definedName name="RateChile">[74]Misc!$B$27</definedName>
    <definedName name="RatePeru">[83]Misc!$B$30</definedName>
    <definedName name="Re" localSheetId="3">#REF!</definedName>
    <definedName name="Re">#REF!</definedName>
    <definedName name="REAJUSTE" localSheetId="3">'[84]Reaj.'!#REF!</definedName>
    <definedName name="REAJUSTE">'[84]Reaj.'!#REF!</definedName>
    <definedName name="REAJUSTE01_01" localSheetId="3">'[84]Reaj.'!#REF!</definedName>
    <definedName name="REAJUSTE01_01">'[84]Reaj.'!#REF!</definedName>
    <definedName name="REAJUSTE01_02" localSheetId="3">'[84]Reaj.'!#REF!</definedName>
    <definedName name="REAJUSTE01_02">'[84]Reaj.'!#REF!</definedName>
    <definedName name="REAJUSTE01_03" localSheetId="3">'[84]Reaj.'!#REF!</definedName>
    <definedName name="REAJUSTE01_03">'[84]Reaj.'!#REF!</definedName>
    <definedName name="REAJUSTE01_04">'[84]Reaj.'!#REF!</definedName>
    <definedName name="REAJUSTE01_05">'[84]Reaj.'!#REF!</definedName>
    <definedName name="REAJUSTE01_06">'[84]Reaj.'!#REF!</definedName>
    <definedName name="REAJUSTE02">'[84]Reaj.'!#REF!</definedName>
    <definedName name="REAJUSTE02_01">'[84]Reaj.'!#REF!</definedName>
    <definedName name="REAJUSTE02_02">'[84]Reaj.'!#REF!</definedName>
    <definedName name="REAJUSTE02_03">'[84]Reaj.'!#REF!</definedName>
    <definedName name="REAJUSTE02_04">'[84]Reaj.'!#REF!</definedName>
    <definedName name="REAJUSTE02_05">'[84]Reaj.'!#REF!</definedName>
    <definedName name="REAJUSTE02_06">'[84]Reaj.'!#REF!</definedName>
    <definedName name="REAJUSTE03_01">'[84]Reaj.'!#REF!</definedName>
    <definedName name="REAJUSTE03_02">'[84]Reaj.'!#REF!</definedName>
    <definedName name="REAJUSTE03_03">'[84]Reaj.'!#REF!</definedName>
    <definedName name="REAJUSTE03_04">'[84]Reaj.'!#REF!</definedName>
    <definedName name="REAJUSTE03_05">'[84]Reaj.'!#REF!</definedName>
    <definedName name="REAJUSTEVAL_02">'[84]Reaj.'!#REF!</definedName>
    <definedName name="RECURSOS">#REF!</definedName>
    <definedName name="red" hidden="1">{"DETALLE_1996",#N/A,FALSE,"flujo";"DETALLE_1997",#N/A,FALSE,"flujo";"GASTOS_INCURRIDOS_1996",#N/A,FALSE,"flujo";"GASTOS_PROGRAMADOS_PARA_1997",#N/A,FALSE,"flujo";#N/A,#N/A,FALSE,"comparat";#N/A,#N/A,FALSE,"costos";#N/A,#N/A,FALSE,"proyctrol"}</definedName>
    <definedName name="red_1" hidden="1">{"DETALLE_1996",#N/A,FALSE,"flujo";"DETALLE_1997",#N/A,FALSE,"flujo";"GASTOS_INCURRIDOS_1996",#N/A,FALSE,"flujo";"GASTOS_PROGRAMADOS_PARA_1997",#N/A,FALSE,"flujo";#N/A,#N/A,FALSE,"comparat";#N/A,#N/A,FALSE,"costos";#N/A,#N/A,FALSE,"proyctrol"}</definedName>
    <definedName name="REDES" localSheetId="3">#REF!</definedName>
    <definedName name="REDES">#REF!</definedName>
    <definedName name="ree" hidden="1">{#N/A,#N/A,FALSE,"masez (10)";#N/A,#N/A,FALSE,"masez (7)";#N/A,#N/A,FALSE,"masez (6)";#N/A,#N/A,FALSE,"masez (5)";#N/A,#N/A,FALSE,"masez (4)";#N/A,#N/A,FALSE,"masez (3)";#N/A,#N/A,FALSE,"masez (2)";#N/A,#N/A,FALSE,"GME";#N/A,#N/A,FALSE,"masez"}</definedName>
    <definedName name="ree_1" hidden="1">{#N/A,#N/A,FALSE,"masez (10)";#N/A,#N/A,FALSE,"masez (7)";#N/A,#N/A,FALSE,"masez (6)";#N/A,#N/A,FALSE,"masez (5)";#N/A,#N/A,FALSE,"masez (4)";#N/A,#N/A,FALSE,"masez (3)";#N/A,#N/A,FALSE,"masez (2)";#N/A,#N/A,FALSE,"GME";#N/A,#N/A,FALSE,"masez"}</definedName>
    <definedName name="REFERENCIA_PLANO" localSheetId="2">#REF!</definedName>
    <definedName name="REFERENCIA_PLANO" localSheetId="3">#REF!</definedName>
    <definedName name="REFERENCIA_PLANO">#REF!</definedName>
    <definedName name="REG">[30]DATOS!$B$27:$J$27</definedName>
    <definedName name="Registro_Rev">'[36]REG.REVIS.'!$A$1:$N$34</definedName>
    <definedName name="REINTEGRO" localSheetId="3">#REF!</definedName>
    <definedName name="REINTEGRO">#REF!</definedName>
    <definedName name="RELACION">#REF!</definedName>
    <definedName name="remove" hidden="1">{"CorpB_Profit",#N/A,FALSE,"Reports (B)";"CorpB_cash",#N/A,FALSE,"Reports (B)";"CorpB_Cash1",#N/A,FALSE,"Reports (B)";"CorpB_Bsheet",#N/A,FALSE,"Reports (B)"}</definedName>
    <definedName name="REPORTE">[1]A!$D$9</definedName>
    <definedName name="Reports" hidden="1">{"bprofit",#N/A,FALSE,"Reports (B)";"bcash",#N/A,FALSE,"Reports (B)";"bbsheet",#N/A,FALSE,"Reports (B)"}</definedName>
    <definedName name="rer" hidden="1">{"DETALLE_1996",#N/A,FALSE,"flujo";"DETALLE_1997",#N/A,FALSE,"flujo";"GASTOS_INCURRIDOS_1996",#N/A,FALSE,"flujo";"GASTOS_PROGRAMADOS_PARA_1997",#N/A,FALSE,"flujo";#N/A,#N/A,FALSE,"comparat";#N/A,#N/A,FALSE,"costos";#N/A,#N/A,FALSE,"proyctrol"}</definedName>
    <definedName name="rer_1" hidden="1">{"DETALLE_1996",#N/A,FALSE,"flujo";"DETALLE_1997",#N/A,FALSE,"flujo";"GASTOS_INCURRIDOS_1996",#N/A,FALSE,"flujo";"GASTOS_PROGRAMADOS_PARA_1997",#N/A,FALSE,"flujo";#N/A,#N/A,FALSE,"comparat";#N/A,#N/A,FALSE,"costos";#N/A,#N/A,FALSE,"proyctrol"}</definedName>
    <definedName name="RES">'[19]#¡REF'!#REF!</definedName>
    <definedName name="RES_COSTOS" localSheetId="3">#REF!</definedName>
    <definedName name="RES_COSTOS">#REF!</definedName>
    <definedName name="RESINAFP">[27]RESUMEN!$A$2:$H$100</definedName>
    <definedName name="RESUMEN">#REF!</definedName>
    <definedName name="resumen2" localSheetId="2" hidden="1">{"CONCABL1.1",#N/A,FALSE,"1.1.1a1.1.3 ACSR";"AISL1.2",#N/A,FALSE,"1.1.1a1.1.3 ACSR";"torr1.1.3",#N/A,FALSE,"1.1.1a1.1.3 ACSR";"cm1.2",#N/A,FALSE,"1.2 ACSR";"cm2.2",#N/A,FALSE,"1.2 ACSR";#N/A,#N/A,FALSE,"1.3 ACSR";#N/A,#N/A,FALSE,"2.1.1A2.1.3 ACAR";"ac2.1",#N/A,FALSE,"1.2 ACAR";"ac2.2",#N/A,FALSE,"1.2 ACAR";#N/A,#N/A,FALSE,"2.3 ACAR"}</definedName>
    <definedName name="resumen2" localSheetId="3" hidden="1">{"CONCABL1.1",#N/A,FALSE,"1.1.1a1.1.3 ACSR";"AISL1.2",#N/A,FALSE,"1.1.1a1.1.3 ACSR";"torr1.1.3",#N/A,FALSE,"1.1.1a1.1.3 ACSR";"cm1.2",#N/A,FALSE,"1.2 ACSR";"cm2.2",#N/A,FALSE,"1.2 ACSR";#N/A,#N/A,FALSE,"1.3 ACSR";#N/A,#N/A,FALSE,"2.1.1A2.1.3 ACAR";"ac2.1",#N/A,FALSE,"1.2 ACAR";"ac2.2",#N/A,FALSE,"1.2 ACAR";#N/A,#N/A,FALSE,"2.3 ACAR"}</definedName>
    <definedName name="resumen2" hidden="1">{"CONCABL1.1",#N/A,FALSE,"1.1.1a1.1.3 ACSR";"AISL1.2",#N/A,FALSE,"1.1.1a1.1.3 ACSR";"torr1.1.3",#N/A,FALSE,"1.1.1a1.1.3 ACSR";"cm1.2",#N/A,FALSE,"1.2 ACSR";"cm2.2",#N/A,FALSE,"1.2 ACSR";#N/A,#N/A,FALSE,"1.3 ACSR";#N/A,#N/A,FALSE,"2.1.1A2.1.3 ACAR";"ac2.1",#N/A,FALSE,"1.2 ACAR";"ac2.2",#N/A,FALSE,"1.2 ACAR";#N/A,#N/A,FALSE,"2.3 ACAR"}</definedName>
    <definedName name="REVISAR" localSheetId="3">#REF!</definedName>
    <definedName name="REVISAR">#REF!</definedName>
    <definedName name="REVISAR1" localSheetId="3">#REF!</definedName>
    <definedName name="REVISAR1">#REF!</definedName>
    <definedName name="REVRS" hidden="1">'[8]LIMA-CANTA'!#REF!</definedName>
    <definedName name="RF">'[55]Salary Schedules'!#REF!</definedName>
    <definedName name="RG" hidden="1">{"cuadro1",#N/A,FALSE,"Camara buz ffcc Opción 5";"cuadro2",#N/A,FALSE,"Camara buz ffcc Opción 5";"cuadro3",#N/A,FALSE,"Camara buz ffcc Opción 5";"cuadro4",#N/A,FALSE,"Camara buz ffcc Opción 5"}</definedName>
    <definedName name="RG_1" hidden="1">{"cuadro1",#N/A,FALSE,"Camara buz ffcc Opción 5";"cuadro2",#N/A,FALSE,"Camara buz ffcc Opción 5";"cuadro3",#N/A,FALSE,"Camara buz ffcc Opción 5";"cuadro4",#N/A,FALSE,"Camara buz ffcc Opción 5"}</definedName>
    <definedName name="rho">'[29]Pump Calcs'!$A$6:$IV$6</definedName>
    <definedName name="RI" localSheetId="3">#REF!</definedName>
    <definedName name="RI">#REF!</definedName>
    <definedName name="RI_A" localSheetId="3">#REF!</definedName>
    <definedName name="RI_A">#REF!</definedName>
    <definedName name="RI_S" localSheetId="3">#REF!</definedName>
    <definedName name="RI_S">#REF!</definedName>
    <definedName name="ricci" hidden="1">{#N/A,#N/A,FALSE,"Final";#N/A,#N/A,FALSE,"PBI Anual";#N/A,#N/A,FALSE,"PBI 95-96";#N/A,#N/A,FALSE,"Gasto Agregado";#N/A,#N/A,FALSE,"Gob. Central";#N/A,#N/A,FALSE,"Bza. Pagos";#N/A,#N/A,FALSE,"Bza. Comercial";#N/A,#N/A,FALSE,"IPC vs DEV"}</definedName>
    <definedName name="ricic" hidden="1">{#N/A,#N/A,FALSE,"Final";#N/A,#N/A,FALSE,"PBI Anual";#N/A,#N/A,FALSE,"PBI 95-96";#N/A,#N/A,FALSE,"Gasto Agregado";#N/A,#N/A,FALSE,"Gob. Central";#N/A,#N/A,FALSE,"Bza. Pagos";#N/A,#N/A,FALSE,"Bza. Comercial";#N/A,#N/A,FALSE,"IPC vs DEV"}</definedName>
    <definedName name="RIGO2" hidden="1">{"cuadro1",#N/A,FALSE,"Buzon Camion Opción 3";"cuadro2",#N/A,FALSE,"Buzon Camion Opción 3";"cuadro3",#N/A,FALSE,"Buzon Camion Opción 3";"cuadro4",#N/A,FALSE,"Buzon Camion Opción 3"}</definedName>
    <definedName name="RIGO2_1" hidden="1">{"cuadro1",#N/A,FALSE,"Buzon Camion Opción 3";"cuadro2",#N/A,FALSE,"Buzon Camion Opción 3";"cuadro3",#N/A,FALSE,"Buzon Camion Opción 3";"cuadro4",#N/A,FALSE,"Buzon Camion Opción 3"}</definedName>
    <definedName name="Rinasa" hidden="1">{#N/A,#N/A,FALSE,"PEND INC";#N/A,#N/A,FALSE,"PEND MINM"}</definedName>
    <definedName name="Rinasa_1" hidden="1">{#N/A,#N/A,FALSE,"PEND INC";#N/A,#N/A,FALSE,"PEND MINM"}</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O" localSheetId="2" hidden="1">#REF!</definedName>
    <definedName name="RO" localSheetId="3" hidden="1">#REF!</definedName>
    <definedName name="RO" localSheetId="6" hidden="1">#REF!</definedName>
    <definedName name="RO" localSheetId="7" hidden="1">#REF!</definedName>
    <definedName name="RO" localSheetId="8" hidden="1">#REF!</definedName>
    <definedName name="RO" hidden="1">#REF!</definedName>
    <definedName name="RO_1">[21]RO_1!$A$2:$G$355</definedName>
    <definedName name="RO_3">[21]RO_3!$A$2:$G$103</definedName>
    <definedName name="RO_4">[21]RO_4!$A$2:$G$84</definedName>
    <definedName name="RO_5">[21]RO_5!$A$2:$G$246</definedName>
    <definedName name="RO_7">[21]RO_7!$A$2:$G$13</definedName>
    <definedName name="ro_m" localSheetId="2">#REF!</definedName>
    <definedName name="ro_m" localSheetId="3">#REF!</definedName>
    <definedName name="ro_m">#REF!</definedName>
    <definedName name="roberto" hidden="1">#REF!</definedName>
    <definedName name="ROBolsa" hidden="1">{#N/A,#N/A,FALSE,"SumD";#N/A,#N/A,FALSE,"ElecD";#N/A,#N/A,FALSE,"MechD";#N/A,#N/A,FALSE,"GeotD";#N/A,#N/A,FALSE,"PrcsD";#N/A,#N/A,FALSE,"TunnD";#N/A,#N/A,FALSE,"CivlD";#N/A,#N/A,FALSE,"NtwkD";#N/A,#N/A,FALSE,"EstgD";#N/A,#N/A,FALSE,"PEngD"}</definedName>
    <definedName name="ROLDADO">#REF!</definedName>
    <definedName name="rox" localSheetId="2">#REF!</definedName>
    <definedName name="rox" localSheetId="3">#REF!</definedName>
    <definedName name="rox">#REF!</definedName>
    <definedName name="roz" localSheetId="2">[85]P9!#REF!</definedName>
    <definedName name="roz" localSheetId="3">[85]P9!#REF!</definedName>
    <definedName name="roz">[85]P9!#REF!</definedName>
    <definedName name="roz_m" localSheetId="2">#REF!</definedName>
    <definedName name="roz_m" localSheetId="3">#REF!</definedName>
    <definedName name="roz_m">#REF!</definedName>
    <definedName name="rr" hidden="1">{#N/A,#N/A,FALSE,"Matrix";#N/A,#N/A,FALSE,"Executive";#N/A,#N/A,FALSE,"Summary";#N/A,#N/A,FALSE,"Office1";#N/A,#N/A,FALSE,"Office2";#N/A,#N/A,FALSE,"Office3";#N/A,#N/A,FALSE,"Office4";#N/A,#N/A,FALSE,"Office5";#N/A,#N/A,FALSE,"Office6";#N/A,#N/A,FALSE,"Office7";#N/A,#N/A,FALSE,"Labor"}</definedName>
    <definedName name="rs" localSheetId="2">'[86]Base Transformador'!#REF!</definedName>
    <definedName name="rs" localSheetId="3">'[86]Base Transformador'!#REF!</definedName>
    <definedName name="rs">'[86]Base Transformador'!#REF!</definedName>
    <definedName name="RSSUMEN" localSheetId="3">'[19]#¡REF'!#REF!</definedName>
    <definedName name="RSSUMEN">'[19]#¡REF'!#REF!</definedName>
    <definedName name="RT">'[55]Salary Schedules'!#REF!</definedName>
    <definedName name="rtapia"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rtapia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rty" localSheetId="2" hidden="1">{#N/A,#N/A,FALSE,"masez (10)";#N/A,#N/A,FALSE,"masez (7)";#N/A,#N/A,FALSE,"masez (6)";#N/A,#N/A,FALSE,"masez (5)";#N/A,#N/A,FALSE,"masez (4)";#N/A,#N/A,FALSE,"masez (3)";#N/A,#N/A,FALSE,"masez (2)";#N/A,#N/A,FALSE,"GME";#N/A,#N/A,FALSE,"masez"}</definedName>
    <definedName name="rty" localSheetId="3" hidden="1">{#N/A,#N/A,FALSE,"masez (10)";#N/A,#N/A,FALSE,"masez (7)";#N/A,#N/A,FALSE,"masez (6)";#N/A,#N/A,FALSE,"masez (5)";#N/A,#N/A,FALSE,"masez (4)";#N/A,#N/A,FALSE,"masez (3)";#N/A,#N/A,FALSE,"masez (2)";#N/A,#N/A,FALSE,"GME";#N/A,#N/A,FALSE,"masez"}</definedName>
    <definedName name="rty" localSheetId="6" hidden="1">{#N/A,#N/A,FALSE,"masez (10)";#N/A,#N/A,FALSE,"masez (7)";#N/A,#N/A,FALSE,"masez (6)";#N/A,#N/A,FALSE,"masez (5)";#N/A,#N/A,FALSE,"masez (4)";#N/A,#N/A,FALSE,"masez (3)";#N/A,#N/A,FALSE,"masez (2)";#N/A,#N/A,FALSE,"GME";#N/A,#N/A,FALSE,"masez"}</definedName>
    <definedName name="rty" localSheetId="7" hidden="1">{#N/A,#N/A,FALSE,"masez (10)";#N/A,#N/A,FALSE,"masez (7)";#N/A,#N/A,FALSE,"masez (6)";#N/A,#N/A,FALSE,"masez (5)";#N/A,#N/A,FALSE,"masez (4)";#N/A,#N/A,FALSE,"masez (3)";#N/A,#N/A,FALSE,"masez (2)";#N/A,#N/A,FALSE,"GME";#N/A,#N/A,FALSE,"masez"}</definedName>
    <definedName name="rty" localSheetId="8" hidden="1">{#N/A,#N/A,FALSE,"masez (10)";#N/A,#N/A,FALSE,"masez (7)";#N/A,#N/A,FALSE,"masez (6)";#N/A,#N/A,FALSE,"masez (5)";#N/A,#N/A,FALSE,"masez (4)";#N/A,#N/A,FALSE,"masez (3)";#N/A,#N/A,FALSE,"masez (2)";#N/A,#N/A,FALSE,"GME";#N/A,#N/A,FALSE,"masez"}</definedName>
    <definedName name="rty" hidden="1">{#N/A,#N/A,FALSE,"masez (10)";#N/A,#N/A,FALSE,"masez (7)";#N/A,#N/A,FALSE,"masez (6)";#N/A,#N/A,FALSE,"masez (5)";#N/A,#N/A,FALSE,"masez (4)";#N/A,#N/A,FALSE,"masez (3)";#N/A,#N/A,FALSE,"masez (2)";#N/A,#N/A,FALSE,"GME";#N/A,#N/A,FALSE,"masez"}</definedName>
    <definedName name="rty_1" hidden="1">{#N/A,#N/A,FALSE,"masez (10)";#N/A,#N/A,FALSE,"masez (7)";#N/A,#N/A,FALSE,"masez (6)";#N/A,#N/A,FALSE,"masez (5)";#N/A,#N/A,FALSE,"masez (4)";#N/A,#N/A,FALSE,"masez (3)";#N/A,#N/A,FALSE,"masez (2)";#N/A,#N/A,FALSE,"GME";#N/A,#N/A,FALSE,"masez"}</definedName>
    <definedName name="RV" localSheetId="3">#REF!</definedName>
    <definedName name="RV">#REF!</definedName>
    <definedName name="RV_A" localSheetId="3">#REF!</definedName>
    <definedName name="RV_A">#REF!</definedName>
    <definedName name="RV_S" localSheetId="3">#REF!</definedName>
    <definedName name="RV_S">#REF!</definedName>
    <definedName name="s" hidden="1">{#N/A,#N/A,FALSE,"masez (10)";#N/A,#N/A,FALSE,"masez (7)";#N/A,#N/A,FALSE,"masez (6)";#N/A,#N/A,FALSE,"masez (5)";#N/A,#N/A,FALSE,"masez (4)";#N/A,#N/A,FALSE,"masez (3)";#N/A,#N/A,FALSE,"masez (2)";#N/A,#N/A,FALSE,"GME";#N/A,#N/A,FALSE,"masez"}</definedName>
    <definedName name="s_1" localSheetId="2">#REF!</definedName>
    <definedName name="s_1" localSheetId="3">#REF!</definedName>
    <definedName name="s_1" hidden="1">{#N/A,#N/A,FALSE,"masez (10)";#N/A,#N/A,FALSE,"masez (7)";#N/A,#N/A,FALSE,"masez (6)";#N/A,#N/A,FALSE,"masez (5)";#N/A,#N/A,FALSE,"masez (4)";#N/A,#N/A,FALSE,"masez (3)";#N/A,#N/A,FALSE,"masez (2)";#N/A,#N/A,FALSE,"GME";#N/A,#N/A,FALSE,"masez"}</definedName>
    <definedName name="s_2" localSheetId="2">#REF!</definedName>
    <definedName name="s_2" localSheetId="3">#REF!</definedName>
    <definedName name="s_2">#REF!</definedName>
    <definedName name="s_c" localSheetId="2">#REF!</definedName>
    <definedName name="s_c" localSheetId="3">#REF!</definedName>
    <definedName name="s_c">#REF!</definedName>
    <definedName name="S1_2" localSheetId="2">#REF!</definedName>
    <definedName name="S1_2" localSheetId="3">#REF!</definedName>
    <definedName name="S1_2">#REF!</definedName>
    <definedName name="S2_2" localSheetId="2">#REF!</definedName>
    <definedName name="S2_2" localSheetId="3">#REF!</definedName>
    <definedName name="S2_2">#REF!</definedName>
    <definedName name="SAL">[1]A!$D$52</definedName>
    <definedName name="Saldo">[87]Valorización!#REF!</definedName>
    <definedName name="Saldo03" localSheetId="3">#REF!</definedName>
    <definedName name="Saldo03">#REF!</definedName>
    <definedName name="SANDRA" hidden="1">{"CI+GG(BASE)",#N/A,FALSE,"CI+GG(BASE)";"GG",#N/A,FALSE,"CI+GG(BASE)";"CI",#N/A,FALSE,"CI+GG(BASE)"}</definedName>
    <definedName name="SANDRA_1" hidden="1">{"CI+GG(BASE)",#N/A,FALSE,"CI+GG(BASE)";"GG",#N/A,FALSE,"CI+GG(BASE)";"CI",#N/A,FALSE,"CI+GG(BASE)"}</definedName>
    <definedName name="SANITARIAS" localSheetId="3">#REF!</definedName>
    <definedName name="SANITARIAS">#REF!</definedName>
    <definedName name="SAPBEXdnldView" hidden="1">"3U1QQWQCUZW8LZAGVVCCEOOIM"</definedName>
    <definedName name="SAPBEXsysID" hidden="1">"BWP"</definedName>
    <definedName name="sasad" hidden="1">{#N/A,#N/A,TRUE,"Resumen";#N/A,#N/A,TRUE,"Global";#N/A,#N/A,TRUE,"Agropecuario";#N/A,#N/A,TRUE,"Pesca";#N/A,#N/A,TRUE,"Minería";#N/A,#N/A,TRUE,"Elect. y Agua";#N/A,#N/A,TRUE,"Manufactura";#N/A,#N/A,TRUE,"Construcción";#N/A,#N/A,TRUE,"Comercio";#N/A,#N/A,TRUE,"Otros"}</definedName>
    <definedName name="SASAS">[11]Equipo!#REF!</definedName>
    <definedName name="sasdsdssd" hidden="1">{#N/A,#N/A,TRUE,"Resumen";#N/A,#N/A,TRUE,"Global";#N/A,#N/A,TRUE,"Agropecuario";#N/A,#N/A,TRUE,"Pesca";#N/A,#N/A,TRUE,"Minería";#N/A,#N/A,TRUE,"Elect. y Agua";#N/A,#N/A,TRUE,"Manufactura";#N/A,#N/A,TRUE,"Construcción";#N/A,#N/A,TRUE,"Comercio";#N/A,#N/A,TRUE,"Otros"}</definedName>
    <definedName name="SBM" localSheetId="3">#REF!</definedName>
    <definedName name="SBM">#REF!</definedName>
    <definedName name="SBM_1" localSheetId="3">#REF!</definedName>
    <definedName name="SBM_1">#REF!</definedName>
    <definedName name="SBM_1P" localSheetId="3">#REF!</definedName>
    <definedName name="SBM_1P">#REF!</definedName>
    <definedName name="SBM_2">#REF!</definedName>
    <definedName name="SBM_2P">#REF!</definedName>
    <definedName name="sc3.5">'[66]Costo horario'!$V$15</definedName>
    <definedName name="sd" hidden="1">{#N/A,#N/A,TRUE,"Resumen";#N/A,#N/A,TRUE,"Global";#N/A,#N/A,TRUE,"Agropecuario";#N/A,#N/A,TRUE,"Pesca";#N/A,#N/A,TRUE,"Minería";#N/A,#N/A,TRUE,"Elect. y Agua";#N/A,#N/A,TRUE,"Manufactura";#N/A,#N/A,TRUE,"Construcción";#N/A,#N/A,TRUE,"Comercio";#N/A,#N/A,TRUE,"Otros"}</definedName>
    <definedName name="SDA" hidden="1">{#N/A,#N/A,FALSE,"masez (10)";#N/A,#N/A,FALSE,"masez (7)";#N/A,#N/A,FALSE,"masez (6)";#N/A,#N/A,FALSE,"masez (5)";#N/A,#N/A,FALSE,"masez (4)";#N/A,#N/A,FALSE,"masez (3)";#N/A,#N/A,FALSE,"masez (2)";#N/A,#N/A,FALSE,"GME";#N/A,#N/A,FALSE,"masez"}</definedName>
    <definedName name="SDA_1" hidden="1">{#N/A,#N/A,FALSE,"masez (10)";#N/A,#N/A,FALSE,"masez (7)";#N/A,#N/A,FALSE,"masez (6)";#N/A,#N/A,FALSE,"masez (5)";#N/A,#N/A,FALSE,"masez (4)";#N/A,#N/A,FALSE,"masez (3)";#N/A,#N/A,FALSE,"masez (2)";#N/A,#N/A,FALSE,"GME";#N/A,#N/A,FALSE,"masez"}</definedName>
    <definedName name="sdass" hidden="1">{#N/A,#N/A,FALSE,"masez (10)";#N/A,#N/A,FALSE,"masez (7)";#N/A,#N/A,FALSE,"masez (6)";#N/A,#N/A,FALSE,"masez (5)";#N/A,#N/A,FALSE,"masez (4)";#N/A,#N/A,FALSE,"masez (3)";#N/A,#N/A,FALSE,"masez (2)";#N/A,#N/A,FALSE,"GME";#N/A,#N/A,FALSE,"masez"}</definedName>
    <definedName name="sdass_1" hidden="1">{#N/A,#N/A,FALSE,"masez (10)";#N/A,#N/A,FALSE,"masez (7)";#N/A,#N/A,FALSE,"masez (6)";#N/A,#N/A,FALSE,"masez (5)";#N/A,#N/A,FALSE,"masez (4)";#N/A,#N/A,FALSE,"masez (3)";#N/A,#N/A,FALSE,"masez (2)";#N/A,#N/A,FALSE,"GME";#N/A,#N/A,FALSE,"masez"}</definedName>
    <definedName name="sddd" hidden="1">{#N/A,#N/A,TRUE,"Resumen";#N/A,#N/A,TRUE,"Global";#N/A,#N/A,TRUE,"Agropecuario";#N/A,#N/A,TRUE,"Pesca";#N/A,#N/A,TRUE,"Minería";#N/A,#N/A,TRUE,"Elect. y Agua";#N/A,#N/A,TRUE,"Manufactura";#N/A,#N/A,TRUE,"Construcción";#N/A,#N/A,TRUE,"Comercio";#N/A,#N/A,TRUE,"Otros"}</definedName>
    <definedName name="SDDFDCC" hidden="1">{#N/A,#N/A,TRUE,"Resumen";#N/A,#N/A,TRUE,"Global";#N/A,#N/A,TRUE,"Agropecuario";#N/A,#N/A,TRUE,"Pesca";#N/A,#N/A,TRUE,"Minería";#N/A,#N/A,TRUE,"Elect. y Agua";#N/A,#N/A,TRUE,"Manufactura";#N/A,#N/A,TRUE,"Construcción";#N/A,#N/A,TRUE,"Comercio";#N/A,#N/A,TRUE,"Otros"}</definedName>
    <definedName name="sdds" hidden="1">{#N/A,#N/A,TRUE,"Resumen";#N/A,#N/A,TRUE,"Global";#N/A,#N/A,TRUE,"Agropecuario";#N/A,#N/A,TRUE,"Pesca";#N/A,#N/A,TRUE,"Minería";#N/A,#N/A,TRUE,"Elect. y Agua";#N/A,#N/A,TRUE,"Manufactura";#N/A,#N/A,TRUE,"Construcción";#N/A,#N/A,TRUE,"Comercio";#N/A,#N/A,TRUE,"Otros"}</definedName>
    <definedName name="sdf" hidden="1">{#N/A,#N/A,FALSE,"Final";#N/A,#N/A,FALSE,"PBI Anual";#N/A,#N/A,FALSE,"PBI 95-96";#N/A,#N/A,FALSE,"Gasto Agregado";#N/A,#N/A,FALSE,"Gob. Central";#N/A,#N/A,FALSE,"Bza. Pagos";#N/A,#N/A,FALSE,"Bza. Comercial";#N/A,#N/A,FALSE,"IPC vs DEV"}</definedName>
    <definedName name="SDFASDF" hidden="1">[88]Datos!#REF!</definedName>
    <definedName name="sdfrtg" hidden="1">{#N/A,#N/A,FALSE,"SumG";#N/A,#N/A,FALSE,"ElecG";#N/A,#N/A,FALSE,"MechG";#N/A,#N/A,FALSE,"GeotG";#N/A,#N/A,FALSE,"PrcsG";#N/A,#N/A,FALSE,"TunnG";#N/A,#N/A,FALSE,"CivlG";#N/A,#N/A,FALSE,"NtwkG";#N/A,#N/A,FALSE,"EstgG";#N/A,#N/A,FALSE,"PEngG"}</definedName>
    <definedName name="sdfs" hidden="1">{#N/A,#N/A,FALSE,"SumD";#N/A,#N/A,FALSE,"ElecD";#N/A,#N/A,FALSE,"MechD";#N/A,#N/A,FALSE,"GeotD";#N/A,#N/A,FALSE,"PrcsD";#N/A,#N/A,FALSE,"TunnD";#N/A,#N/A,FALSE,"CivlD";#N/A,#N/A,FALSE,"NtwkD";#N/A,#N/A,FALSE,"EstgD";#N/A,#N/A,FALSE,"PEngD"}</definedName>
    <definedName name="SDFSDF" localSheetId="2">#REF!</definedName>
    <definedName name="SDFSDF" localSheetId="3">#REF!</definedName>
    <definedName name="sdfsdf" hidden="1">{#N/A,#N/A,FALSE,"Final";#N/A,#N/A,FALSE,"PBI Anual";#N/A,#N/A,FALSE,"PBI 95-96";#N/A,#N/A,FALSE,"Gasto Agregado";#N/A,#N/A,FALSE,"Gob. Central";#N/A,#N/A,FALSE,"Bza. Pagos";#N/A,#N/A,FALSE,"Bza. Comercial";#N/A,#N/A,FALSE,"IPC vs DEV"}</definedName>
    <definedName name="sdfsdfsdfsdfsdfsdfsdfsdf" hidden="1">{#N/A,#N/A,TRUE,"Resumen";#N/A,#N/A,TRUE,"Global";#N/A,#N/A,TRUE,"Agropecuario";#N/A,#N/A,TRUE,"Pesca";#N/A,#N/A,TRUE,"Minería";#N/A,#N/A,TRUE,"Elect. y Agua";#N/A,#N/A,TRUE,"Manufactura";#N/A,#N/A,TRUE,"Construcción";#N/A,#N/A,TRUE,"Comercio";#N/A,#N/A,TRUE,"Otros"}</definedName>
    <definedName name="sdht" hidden="1">{"'resumen REV 3'!$B$1:$Q$69"}</definedName>
    <definedName name="sdht_1" hidden="1">{"'resumen REV 3'!$B$1:$Q$69"}</definedName>
    <definedName name="SDKSD" hidden="1">{#N/A,#N/A,FALSE,"Total_OC015";#N/A,#N/A,FALSE,"ADMIN";#N/A,#N/A,FALSE,"PROCES";#N/A,#N/A,FALSE,"mecan";#N/A,#N/A,FALSE,"civil";#N/A,#N/A,FALSE,"CAÑER";#N/A,#N/A,FALSE,"ELEC";#N/A,#N/A,FALSE,"INSTR"}</definedName>
    <definedName name="sds" hidden="1">{#N/A,#N/A,TRUE,"Resumen";#N/A,#N/A,TRUE,"Global";#N/A,#N/A,TRUE,"Agropecuario";#N/A,#N/A,TRUE,"Pesca";#N/A,#N/A,TRUE,"Minería";#N/A,#N/A,TRUE,"Elect. y Agua";#N/A,#N/A,TRUE,"Manufactura";#N/A,#N/A,TRUE,"Construcción";#N/A,#N/A,TRUE,"Comercio";#N/A,#N/A,TRUE,"Otros"}</definedName>
    <definedName name="SDSDS" hidden="1">{#N/A,#N/A,FALSE,"Final";#N/A,#N/A,FALSE,"PBI Anual";#N/A,#N/A,FALSE,"PBI 95-96";#N/A,#N/A,FALSE,"Gasto Agregado";#N/A,#N/A,FALSE,"Gob. Central";#N/A,#N/A,FALSE,"Bza. Pagos";#N/A,#N/A,FALSE,"Bza. Comercial";#N/A,#N/A,FALSE,"IPC vs DEV"}</definedName>
    <definedName name="SDSDSD" localSheetId="3">#REF!</definedName>
    <definedName name="SDSDSD">#REF!</definedName>
    <definedName name="SDSFDS" localSheetId="3">#REF!</definedName>
    <definedName name="SDSFDS">#REF!</definedName>
    <definedName name="sdwqewqewqe" hidden="1">{#N/A,#N/A,FALSE,"DET-CAMB.";#N/A,#N/A,FALSE,"PRESUP.";#N/A,#N/A,FALSE,"RESUMEN";#N/A,#N/A,FALSE,"CT";#N/A,#N/A,FALSE,"PD";#N/A,#N/A,FALSE,"PR"}</definedName>
    <definedName name="SEAL">#REF!</definedName>
    <definedName name="Sect9.2_or_AppC" localSheetId="2">#REF!</definedName>
    <definedName name="Sect9.2_or_AppC" localSheetId="3">#REF!</definedName>
    <definedName name="Sect9.2_or_AppC">#REF!</definedName>
    <definedName name="SEGUNDA" localSheetId="2">#REF!</definedName>
    <definedName name="SEGUNDA" localSheetId="3">#REF!</definedName>
    <definedName name="SEGUNDA">#REF!</definedName>
    <definedName name="sei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seis_1"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selectipo" localSheetId="2">#REF!</definedName>
    <definedName name="selectipo" localSheetId="3">#REF!</definedName>
    <definedName name="selectipo">#REF!</definedName>
    <definedName name="sencount" hidden="1">1</definedName>
    <definedName name="sencount2" hidden="1">3</definedName>
    <definedName name="SENGOAEÑHAER" hidden="1">{#N/A,#N/A,FALSE,"masez (10)";#N/A,#N/A,FALSE,"masez (7)";#N/A,#N/A,FALSE,"masez (6)";#N/A,#N/A,FALSE,"masez (5)";#N/A,#N/A,FALSE,"masez (4)";#N/A,#N/A,FALSE,"masez (3)";#N/A,#N/A,FALSE,"masez (2)";#N/A,#N/A,FALSE,"GME";#N/A,#N/A,FALSE,"masez"}</definedName>
    <definedName name="SENGOAEÑHAER_1" hidden="1">{#N/A,#N/A,FALSE,"masez (10)";#N/A,#N/A,FALSE,"masez (7)";#N/A,#N/A,FALSE,"masez (6)";#N/A,#N/A,FALSE,"masez (5)";#N/A,#N/A,FALSE,"masez (4)";#N/A,#N/A,FALSE,"masez (3)";#N/A,#N/A,FALSE,"masez (2)";#N/A,#N/A,FALSE,"GME";#N/A,#N/A,FALSE,"masez"}</definedName>
    <definedName name="Seno_fi">#REF!</definedName>
    <definedName name="SERR">[27]LISTA!$C$62</definedName>
    <definedName name="Services2" hidden="1">{#N/A,#N/A,FALSE,"Pricing";#N/A,#N/A,FALSE,"Summary";#N/A,#N/A,FALSE,"CompProd";#N/A,#N/A,FALSE,"CompJobhrs";#N/A,#N/A,FALSE,"Escalation";#N/A,#N/A,FALSE,"Contingency";#N/A,#N/A,FALSE,"GM";#N/A,#N/A,FALSE,"CompWage";#N/A,#N/A,FALSE,"costSum"}</definedName>
    <definedName name="servicios">[61]insumos!#REF!</definedName>
    <definedName name="Set" hidden="1">{#N/A,#N/A,TRUE,"Resumen";#N/A,#N/A,TRUE,"Global";#N/A,#N/A,TRUE,"Agropecuario";#N/A,#N/A,TRUE,"Pesca";#N/A,#N/A,TRUE,"Minería";#N/A,#N/A,TRUE,"Elect. y Agua";#N/A,#N/A,TRUE,"Manufactura";#N/A,#N/A,TRUE,"Construcción";#N/A,#N/A,TRUE,"Comercio";#N/A,#N/A,TRUE,"Otros"}</definedName>
    <definedName name="severidad" localSheetId="3">#REF!</definedName>
    <definedName name="severidad">#REF!</definedName>
    <definedName name="sfasf" hidden="1">{#N/A,#N/A,TRUE,"Resumen";#N/A,#N/A,TRUE,"Global";#N/A,#N/A,TRUE,"Agropecuario";#N/A,#N/A,TRUE,"Pesca";#N/A,#N/A,TRUE,"Minería";#N/A,#N/A,TRUE,"Elect. y Agua";#N/A,#N/A,TRUE,"Manufactura";#N/A,#N/A,TRUE,"Construcción";#N/A,#N/A,TRUE,"Comercio";#N/A,#N/A,TRUE,"Otros"}</definedName>
    <definedName name="sfasf1" hidden="1">{#N/A,#N/A,TRUE,"Resumen";#N/A,#N/A,TRUE,"Global";#N/A,#N/A,TRUE,"Agropecuario";#N/A,#N/A,TRUE,"Pesca";#N/A,#N/A,TRUE,"Minería";#N/A,#N/A,TRUE,"Elect. y Agua";#N/A,#N/A,TRUE,"Manufactura";#N/A,#N/A,TRUE,"Construcción";#N/A,#N/A,TRUE,"Comercio";#N/A,#N/A,TRUE,"Otros"}</definedName>
    <definedName name="sfast1" hidden="1">{#N/A,#N/A,TRUE,"Resumen";#N/A,#N/A,TRUE,"Global";#N/A,#N/A,TRUE,"Agropecuario";#N/A,#N/A,TRUE,"Pesca";#N/A,#N/A,TRUE,"Minería";#N/A,#N/A,TRUE,"Elect. y Agua";#N/A,#N/A,TRUE,"Manufactura";#N/A,#N/A,TRUE,"Construcción";#N/A,#N/A,TRUE,"Comercio";#N/A,#N/A,TRUE,"Otros"}</definedName>
    <definedName name="SFCVCDCD" hidden="1">{#N/A,#N/A,TRUE,"Resumen";#N/A,#N/A,TRUE,"Global";#N/A,#N/A,TRUE,"Agropecuario";#N/A,#N/A,TRUE,"Pesca";#N/A,#N/A,TRUE,"Minería";#N/A,#N/A,TRUE,"Elect. y Agua";#N/A,#N/A,TRUE,"Manufactura";#N/A,#N/A,TRUE,"Construcción";#N/A,#N/A,TRUE,"Comercio";#N/A,#N/A,TRUE,"Otros"}</definedName>
    <definedName name="sffff" hidden="1">{#N/A,#N/A,FALSE,"SumD";#N/A,#N/A,FALSE,"ElecD";#N/A,#N/A,FALSE,"MechD";#N/A,#N/A,FALSE,"GeotD";#N/A,#N/A,FALSE,"PrcsD";#N/A,#N/A,FALSE,"TunnD";#N/A,#N/A,FALSE,"CivlD";#N/A,#N/A,FALSE,"NtwkD";#N/A,#N/A,FALSE,"EstgD";#N/A,#N/A,FALSE,"PEngD"}</definedName>
    <definedName name="SFGAST5" localSheetId="2" hidden="1">{#N/A,#N/A,FALSE,"IC_Global";#N/A,#N/A,FALSE,"IC_Global (98-f)";#N/A,#N/A,FALSE,"Inc";#N/A,#N/A,FALSE,"CAMBIOS (2)";#N/A,#N/A,FALSE,"EXPL Inc.";#N/A,#N/A,FALSE,"HITOS98";#N/A,#N/A,FALSE,"CURVA ""S"" GLOBAL ";#N/A,#N/A,FALSE,"CURVA ""S"" 1998 "}</definedName>
    <definedName name="SFGAST5" localSheetId="3" hidden="1">{#N/A,#N/A,FALSE,"IC_Global";#N/A,#N/A,FALSE,"IC_Global (98-f)";#N/A,#N/A,FALSE,"Inc";#N/A,#N/A,FALSE,"CAMBIOS (2)";#N/A,#N/A,FALSE,"EXPL Inc.";#N/A,#N/A,FALSE,"HITOS98";#N/A,#N/A,FALSE,"CURVA ""S"" GLOBAL ";#N/A,#N/A,FALSE,"CURVA ""S"" 1998 "}</definedName>
    <definedName name="SFGAST5" localSheetId="6" hidden="1">{#N/A,#N/A,FALSE,"IC_Global";#N/A,#N/A,FALSE,"IC_Global (98-f)";#N/A,#N/A,FALSE,"Inc";#N/A,#N/A,FALSE,"CAMBIOS (2)";#N/A,#N/A,FALSE,"EXPL Inc.";#N/A,#N/A,FALSE,"HITOS98";#N/A,#N/A,FALSE,"CURVA ""S"" GLOBAL ";#N/A,#N/A,FALSE,"CURVA ""S"" 1998 "}</definedName>
    <definedName name="SFGAST5" localSheetId="7" hidden="1">{#N/A,#N/A,FALSE,"IC_Global";#N/A,#N/A,FALSE,"IC_Global (98-f)";#N/A,#N/A,FALSE,"Inc";#N/A,#N/A,FALSE,"CAMBIOS (2)";#N/A,#N/A,FALSE,"EXPL Inc.";#N/A,#N/A,FALSE,"HITOS98";#N/A,#N/A,FALSE,"CURVA ""S"" GLOBAL ";#N/A,#N/A,FALSE,"CURVA ""S"" 1998 "}</definedName>
    <definedName name="SFGAST5" localSheetId="8" hidden="1">{#N/A,#N/A,FALSE,"IC_Global";#N/A,#N/A,FALSE,"IC_Global (98-f)";#N/A,#N/A,FALSE,"Inc";#N/A,#N/A,FALSE,"CAMBIOS (2)";#N/A,#N/A,FALSE,"EXPL Inc.";#N/A,#N/A,FALSE,"HITOS98";#N/A,#N/A,FALSE,"CURVA ""S"" GLOBAL ";#N/A,#N/A,FALSE,"CURVA ""S"" 1998 "}</definedName>
    <definedName name="SFGAST5" hidden="1">{#N/A,#N/A,FALSE,"IC_Global";#N/A,#N/A,FALSE,"IC_Global (98-f)";#N/A,#N/A,FALSE,"Inc";#N/A,#N/A,FALSE,"CAMBIOS (2)";#N/A,#N/A,FALSE,"EXPL Inc.";#N/A,#N/A,FALSE,"HITOS98";#N/A,#N/A,FALSE,"CURVA ""S"" GLOBAL ";#N/A,#N/A,FALSE,"CURVA ""S"" 1998 "}</definedName>
    <definedName name="SFGAST5_1" hidden="1">{#N/A,#N/A,FALSE,"IC_Global";#N/A,#N/A,FALSE,"IC_Global (98-f)";#N/A,#N/A,FALSE,"Inc";#N/A,#N/A,FALSE,"CAMBIOS (2)";#N/A,#N/A,FALSE,"EXPL Inc.";#N/A,#N/A,FALSE,"HITOS98";#N/A,#N/A,FALSE,"CURVA ""S"" GLOBAL ";#N/A,#N/A,FALSE,"CURVA ""S"" 1998 "}</definedName>
    <definedName name="SFINTOTAL" hidden="1">{"DETALLE_1996",#N/A,FALSE,"flujo";"DETALLE_1997",#N/A,FALSE,"flujo";"GASTOS_INCURRIDOS_1996",#N/A,FALSE,"flujo";"GASTOS_PROGRAMADOS_PARA_1997",#N/A,FALSE,"flujo";#N/A,#N/A,FALSE,"comparat";#N/A,#N/A,FALSE,"costos";#N/A,#N/A,FALSE,"proyctrol"}</definedName>
    <definedName name="SFINTOTAL_1" hidden="1">{"DETALLE_1996",#N/A,FALSE,"flujo";"DETALLE_1997",#N/A,FALSE,"flujo";"GASTOS_INCURRIDOS_1996",#N/A,FALSE,"flujo";"GASTOS_PROGRAMADOS_PARA_1997",#N/A,FALSE,"flujo";#N/A,#N/A,FALSE,"comparat";#N/A,#N/A,FALSE,"costos";#N/A,#N/A,FALSE,"proyctrol"}</definedName>
    <definedName name="SFSTRT" localSheetId="2" hidden="1">{#N/A,#N/A,FALSE,"masez (10)";#N/A,#N/A,FALSE,"masez (7)";#N/A,#N/A,FALSE,"masez (6)";#N/A,#N/A,FALSE,"masez (5)";#N/A,#N/A,FALSE,"masez (4)";#N/A,#N/A,FALSE,"masez (3)";#N/A,#N/A,FALSE,"masez (2)";#N/A,#N/A,FALSE,"GME";#N/A,#N/A,FALSE,"masez"}</definedName>
    <definedName name="SFSTRT" localSheetId="3" hidden="1">{#N/A,#N/A,FALSE,"masez (10)";#N/A,#N/A,FALSE,"masez (7)";#N/A,#N/A,FALSE,"masez (6)";#N/A,#N/A,FALSE,"masez (5)";#N/A,#N/A,FALSE,"masez (4)";#N/A,#N/A,FALSE,"masez (3)";#N/A,#N/A,FALSE,"masez (2)";#N/A,#N/A,FALSE,"GME";#N/A,#N/A,FALSE,"masez"}</definedName>
    <definedName name="SFSTRT" localSheetId="6" hidden="1">{#N/A,#N/A,FALSE,"masez (10)";#N/A,#N/A,FALSE,"masez (7)";#N/A,#N/A,FALSE,"masez (6)";#N/A,#N/A,FALSE,"masez (5)";#N/A,#N/A,FALSE,"masez (4)";#N/A,#N/A,FALSE,"masez (3)";#N/A,#N/A,FALSE,"masez (2)";#N/A,#N/A,FALSE,"GME";#N/A,#N/A,FALSE,"masez"}</definedName>
    <definedName name="SFSTRT" localSheetId="7" hidden="1">{#N/A,#N/A,FALSE,"masez (10)";#N/A,#N/A,FALSE,"masez (7)";#N/A,#N/A,FALSE,"masez (6)";#N/A,#N/A,FALSE,"masez (5)";#N/A,#N/A,FALSE,"masez (4)";#N/A,#N/A,FALSE,"masez (3)";#N/A,#N/A,FALSE,"masez (2)";#N/A,#N/A,FALSE,"GME";#N/A,#N/A,FALSE,"masez"}</definedName>
    <definedName name="SFSTRT" localSheetId="8" hidden="1">{#N/A,#N/A,FALSE,"masez (10)";#N/A,#N/A,FALSE,"masez (7)";#N/A,#N/A,FALSE,"masez (6)";#N/A,#N/A,FALSE,"masez (5)";#N/A,#N/A,FALSE,"masez (4)";#N/A,#N/A,FALSE,"masez (3)";#N/A,#N/A,FALSE,"masez (2)";#N/A,#N/A,FALSE,"GME";#N/A,#N/A,FALSE,"masez"}</definedName>
    <definedName name="SFSTRT" hidden="1">{#N/A,#N/A,FALSE,"masez (10)";#N/A,#N/A,FALSE,"masez (7)";#N/A,#N/A,FALSE,"masez (6)";#N/A,#N/A,FALSE,"masez (5)";#N/A,#N/A,FALSE,"masez (4)";#N/A,#N/A,FALSE,"masez (3)";#N/A,#N/A,FALSE,"masez (2)";#N/A,#N/A,FALSE,"GME";#N/A,#N/A,FALSE,"masez"}</definedName>
    <definedName name="SFSTRT_1" hidden="1">{#N/A,#N/A,FALSE,"masez (10)";#N/A,#N/A,FALSE,"masez (7)";#N/A,#N/A,FALSE,"masez (6)";#N/A,#N/A,FALSE,"masez (5)";#N/A,#N/A,FALSE,"masez (4)";#N/A,#N/A,FALSE,"masez (3)";#N/A,#N/A,FALSE,"masez (2)";#N/A,#N/A,FALSE,"GME";#N/A,#N/A,FALSE,"masez"}</definedName>
    <definedName name="SG" localSheetId="3">#REF!</definedName>
    <definedName name="SG">#REF!</definedName>
    <definedName name="SGFDGV" localSheetId="3">'[31] Concentrates value'!#REF!</definedName>
    <definedName name="SGFDGV">'[31] Concentrates value'!#REF!</definedName>
    <definedName name="SGH" hidden="1">'[50]10241EQLIST'!#REF!</definedName>
    <definedName name="shape" localSheetId="2">#REF!</definedName>
    <definedName name="shape" localSheetId="3">#REF!</definedName>
    <definedName name="shape">#REF!</definedName>
    <definedName name="sharp">[29]tank1!$J$1:$J$4</definedName>
    <definedName name="Shear_c_1" localSheetId="2">#REF!</definedName>
    <definedName name="Shear_c_1" localSheetId="3">#REF!</definedName>
    <definedName name="Shear_c_1">#REF!</definedName>
    <definedName name="Shear_c_2" localSheetId="2">#REF!</definedName>
    <definedName name="Shear_c_2" localSheetId="3">#REF!</definedName>
    <definedName name="Shear_c_2">#REF!</definedName>
    <definedName name="Shear_Ratio" localSheetId="2">#REF!</definedName>
    <definedName name="Shear_Ratio" localSheetId="3">#REF!</definedName>
    <definedName name="Shear_Ratio">#REF!</definedName>
    <definedName name="Shear_s_2" localSheetId="2">#REF!</definedName>
    <definedName name="Shear_s_2" localSheetId="3">#REF!</definedName>
    <definedName name="Shear_s_2">#REF!</definedName>
    <definedName name="sheet6" localSheetId="2">'[89]Sheet11(2)'!#REF!</definedName>
    <definedName name="sheet6" localSheetId="3">'[89]Sheet11(2)'!#REF!</definedName>
    <definedName name="sheet6">'[89]Sheet11(2)'!#REF!</definedName>
    <definedName name="silvia" hidden="1">{#N/A,#N/A,FALSE,"Final";#N/A,#N/A,FALSE,"PBI Anual";#N/A,#N/A,FALSE,"PBI 95-96";#N/A,#N/A,FALSE,"Gasto Agregado";#N/A,#N/A,FALSE,"Gob. Central";#N/A,#N/A,FALSE,"Bza. Pagos";#N/A,#N/A,FALSE,"Bza. Comercial";#N/A,#N/A,FALSE,"IPC vs DEV"}</definedName>
    <definedName name="SizeCu">[29]CooperPipe!$A$1:$A$2</definedName>
    <definedName name="SizeCuT">[29]CooperTubing!$A$1:$A$3</definedName>
    <definedName name="SizeDuct">[29]Duct!$A$1:$A$3</definedName>
    <definedName name="SizeFRP">[29]FRPPipe!$A$1:$A$3</definedName>
    <definedName name="SizeHDPE">[29]pipeHDPE!$A$1:$A$11</definedName>
    <definedName name="SizePVC">[29]PipePVC!$A$1:$A$2</definedName>
    <definedName name="SizePVCP">[29]PipePVCPeru!$A$1:$A$8</definedName>
    <definedName name="SizeRu">[29]Hose!$A$1:$A$3</definedName>
    <definedName name="SizeRub">[29]Hose!$A$1:$B$10</definedName>
    <definedName name="Sizes">[29]CS!$A$1:$A$14</definedName>
    <definedName name="SizeSS">[29]SSteelPipe!$A$1:$A$4</definedName>
    <definedName name="SizeSteel">[29]CS!$A$1:$A$14</definedName>
    <definedName name="SKDNFSKLDJ" localSheetId="3">#REF!</definedName>
    <definedName name="SKDNFSKLDJ">#REF!</definedName>
    <definedName name="SMM_1" localSheetId="3">#REF!</definedName>
    <definedName name="SMM_1">#REF!</definedName>
    <definedName name="SMM_1N" localSheetId="3">#REF!</definedName>
    <definedName name="SMM_1N">#REF!</definedName>
    <definedName name="SMM_1P">#REF!</definedName>
    <definedName name="SMM_2">#REF!</definedName>
    <definedName name="SMM_2N">#REF!</definedName>
    <definedName name="SMM_2P">#REF!</definedName>
    <definedName name="Sol">#REF!</definedName>
    <definedName name="SOLDADURA">#REF!</definedName>
    <definedName name="solver_adj" hidden="1">#REF!</definedName>
    <definedName name="solver_drv" hidden="1">2</definedName>
    <definedName name="solver_est" hidden="1">2</definedName>
    <definedName name="solver_itr" hidden="1">100</definedName>
    <definedName name="solver_lin" hidden="1">0</definedName>
    <definedName name="solver_num" hidden="1">0</definedName>
    <definedName name="solver_nwt" hidden="1">1</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2</definedName>
    <definedName name="solver_val" hidden="1">0</definedName>
    <definedName name="SP" hidden="1">{#N/A,#N/A,FALSE,"subcontract"}</definedName>
    <definedName name="Sprinksize" localSheetId="2">#REF!</definedName>
    <definedName name="Sprinksize" localSheetId="3">#REF!</definedName>
    <definedName name="Sprinksize">#REF!</definedName>
    <definedName name="SQSWS">'[29]10241PIP1ON-SITE'!#REF!</definedName>
    <definedName name="SRSSET" hidden="1">{#N/A,#N/A,FALSE,"Matrix";#N/A,#N/A,FALSE,"Executive";#N/A,#N/A,FALSE,"Summary"}</definedName>
    <definedName name="ss" localSheetId="2" hidden="1">{#N/A,#N/A,FALSE,"masez (10)";#N/A,#N/A,FALSE,"masez (7)";#N/A,#N/A,FALSE,"masez (6)";#N/A,#N/A,FALSE,"masez (5)";#N/A,#N/A,FALSE,"masez (4)";#N/A,#N/A,FALSE,"masez (3)";#N/A,#N/A,FALSE,"masez (2)";#N/A,#N/A,FALSE,"GME";#N/A,#N/A,FALSE,"masez"}</definedName>
    <definedName name="ss" localSheetId="3" hidden="1">{#N/A,#N/A,FALSE,"masez (10)";#N/A,#N/A,FALSE,"masez (7)";#N/A,#N/A,FALSE,"masez (6)";#N/A,#N/A,FALSE,"masez (5)";#N/A,#N/A,FALSE,"masez (4)";#N/A,#N/A,FALSE,"masez (3)";#N/A,#N/A,FALSE,"masez (2)";#N/A,#N/A,FALSE,"GME";#N/A,#N/A,FALSE,"masez"}</definedName>
    <definedName name="ss" localSheetId="6" hidden="1">{#N/A,#N/A,FALSE,"masez (10)";#N/A,#N/A,FALSE,"masez (7)";#N/A,#N/A,FALSE,"masez (6)";#N/A,#N/A,FALSE,"masez (5)";#N/A,#N/A,FALSE,"masez (4)";#N/A,#N/A,FALSE,"masez (3)";#N/A,#N/A,FALSE,"masez (2)";#N/A,#N/A,FALSE,"GME";#N/A,#N/A,FALSE,"masez"}</definedName>
    <definedName name="ss" localSheetId="7" hidden="1">{#N/A,#N/A,FALSE,"masez (10)";#N/A,#N/A,FALSE,"masez (7)";#N/A,#N/A,FALSE,"masez (6)";#N/A,#N/A,FALSE,"masez (5)";#N/A,#N/A,FALSE,"masez (4)";#N/A,#N/A,FALSE,"masez (3)";#N/A,#N/A,FALSE,"masez (2)";#N/A,#N/A,FALSE,"GME";#N/A,#N/A,FALSE,"masez"}</definedName>
    <definedName name="ss" localSheetId="8" hidden="1">{#N/A,#N/A,FALSE,"masez (10)";#N/A,#N/A,FALSE,"masez (7)";#N/A,#N/A,FALSE,"masez (6)";#N/A,#N/A,FALSE,"masez (5)";#N/A,#N/A,FALSE,"masez (4)";#N/A,#N/A,FALSE,"masez (3)";#N/A,#N/A,FALSE,"masez (2)";#N/A,#N/A,FALSE,"GME";#N/A,#N/A,FALSE,"masez"}</definedName>
    <definedName name="ss" hidden="1">{#N/A,#N/A,FALSE,"masez (10)";#N/A,#N/A,FALSE,"masez (7)";#N/A,#N/A,FALSE,"masez (6)";#N/A,#N/A,FALSE,"masez (5)";#N/A,#N/A,FALSE,"masez (4)";#N/A,#N/A,FALSE,"masez (3)";#N/A,#N/A,FALSE,"masez (2)";#N/A,#N/A,FALSE,"GME";#N/A,#N/A,FALSE,"masez"}</definedName>
    <definedName name="ss_1" hidden="1">{#N/A,#N/A,FALSE,"masez (10)";#N/A,#N/A,FALSE,"masez (7)";#N/A,#N/A,FALSE,"masez (6)";#N/A,#N/A,FALSE,"masez (5)";#N/A,#N/A,FALSE,"masez (4)";#N/A,#N/A,FALSE,"masez (3)";#N/A,#N/A,FALSE,"masez (2)";#N/A,#N/A,FALSE,"GME";#N/A,#N/A,FALSE,"masez"}</definedName>
    <definedName name="SSS" localSheetId="1" hidden="1">{#N/A,#N/A,FALSE,"Graficos"}</definedName>
    <definedName name="sss" localSheetId="2" hidden="1">{#N/A,#N/A,FALSE,"masez (10)";#N/A,#N/A,FALSE,"masez (7)";#N/A,#N/A,FALSE,"masez (6)";#N/A,#N/A,FALSE,"masez (5)";#N/A,#N/A,FALSE,"masez (4)";#N/A,#N/A,FALSE,"masez (3)";#N/A,#N/A,FALSE,"masez (2)";#N/A,#N/A,FALSE,"GME";#N/A,#N/A,FALSE,"masez"}</definedName>
    <definedName name="sss" localSheetId="3" hidden="1">{#N/A,#N/A,FALSE,"masez (10)";#N/A,#N/A,FALSE,"masez (7)";#N/A,#N/A,FALSE,"masez (6)";#N/A,#N/A,FALSE,"masez (5)";#N/A,#N/A,FALSE,"masez (4)";#N/A,#N/A,FALSE,"masez (3)";#N/A,#N/A,FALSE,"masez (2)";#N/A,#N/A,FALSE,"GME";#N/A,#N/A,FALSE,"masez"}</definedName>
    <definedName name="sss" localSheetId="6" hidden="1">{#N/A,#N/A,FALSE,"masez (10)";#N/A,#N/A,FALSE,"masez (7)";#N/A,#N/A,FALSE,"masez (6)";#N/A,#N/A,FALSE,"masez (5)";#N/A,#N/A,FALSE,"masez (4)";#N/A,#N/A,FALSE,"masez (3)";#N/A,#N/A,FALSE,"masez (2)";#N/A,#N/A,FALSE,"GME";#N/A,#N/A,FALSE,"masez"}</definedName>
    <definedName name="sss" localSheetId="7" hidden="1">{#N/A,#N/A,FALSE,"masez (10)";#N/A,#N/A,FALSE,"masez (7)";#N/A,#N/A,FALSE,"masez (6)";#N/A,#N/A,FALSE,"masez (5)";#N/A,#N/A,FALSE,"masez (4)";#N/A,#N/A,FALSE,"masez (3)";#N/A,#N/A,FALSE,"masez (2)";#N/A,#N/A,FALSE,"GME";#N/A,#N/A,FALSE,"masez"}</definedName>
    <definedName name="sss" localSheetId="8" hidden="1">{#N/A,#N/A,FALSE,"masez (10)";#N/A,#N/A,FALSE,"masez (7)";#N/A,#N/A,FALSE,"masez (6)";#N/A,#N/A,FALSE,"masez (5)";#N/A,#N/A,FALSE,"masez (4)";#N/A,#N/A,FALSE,"masez (3)";#N/A,#N/A,FALSE,"masez (2)";#N/A,#N/A,FALSE,"GME";#N/A,#N/A,FALSE,"masez"}</definedName>
    <definedName name="sss" hidden="1">{#N/A,#N/A,FALSE,"masez (10)";#N/A,#N/A,FALSE,"masez (7)";#N/A,#N/A,FALSE,"masez (6)";#N/A,#N/A,FALSE,"masez (5)";#N/A,#N/A,FALSE,"masez (4)";#N/A,#N/A,FALSE,"masez (3)";#N/A,#N/A,FALSE,"masez (2)";#N/A,#N/A,FALSE,"GME";#N/A,#N/A,FALSE,"masez"}</definedName>
    <definedName name="sss_1" hidden="1">{#N/A,#N/A,FALSE,"Graficos"}</definedName>
    <definedName name="ssshhh" hidden="1">{#N/A,#N/A,FALSE,"SumG";#N/A,#N/A,FALSE,"ElecG";#N/A,#N/A,FALSE,"MechG";#N/A,#N/A,FALSE,"GeotG";#N/A,#N/A,FALSE,"PrcsG";#N/A,#N/A,FALSE,"TunnG";#N/A,#N/A,FALSE,"CivlG";#N/A,#N/A,FALSE,"NtwkG";#N/A,#N/A,FALSE,"EstgG";#N/A,#N/A,FALSE,"PEngG"}</definedName>
    <definedName name="ssss" hidden="1">{#N/A,#N/A,FALSE,"IC_Global";#N/A,#N/A,FALSE,"IC_Global (98-f)";#N/A,#N/A,FALSE,"Inc";#N/A,#N/A,FALSE,"CAMBIOS (2)";#N/A,#N/A,FALSE,"EXPL Inc.";#N/A,#N/A,FALSE,"HITOS98";#N/A,#N/A,FALSE,"CURVA ""S"" GLOBAL ";#N/A,#N/A,FALSE,"CURVA ""S"" 1998 "}</definedName>
    <definedName name="ssss_1" hidden="1">{#N/A,#N/A,FALSE,"IC_Global";#N/A,#N/A,FALSE,"IC_Global (98-f)";#N/A,#N/A,FALSE,"Inc";#N/A,#N/A,FALSE,"CAMBIOS (2)";#N/A,#N/A,FALSE,"EXPL Inc.";#N/A,#N/A,FALSE,"HITOS98";#N/A,#N/A,FALSE,"CURVA ""S"" GLOBAL ";#N/A,#N/A,FALSE,"CURVA ""S"" 1998 "}</definedName>
    <definedName name="sssss" hidden="1">{#N/A,#N/A,FALSE,"masez (10)";#N/A,#N/A,FALSE,"masez (7)";#N/A,#N/A,FALSE,"masez (6)";#N/A,#N/A,FALSE,"masez (5)";#N/A,#N/A,FALSE,"masez (4)";#N/A,#N/A,FALSE,"masez (3)";#N/A,#N/A,FALSE,"masez (2)";#N/A,#N/A,FALSE,"GME";#N/A,#N/A,FALSE,"masez"}</definedName>
    <definedName name="sssss_1" hidden="1">{#N/A,#N/A,FALSE,"masez (10)";#N/A,#N/A,FALSE,"masez (7)";#N/A,#N/A,FALSE,"masez (6)";#N/A,#N/A,FALSE,"masez (5)";#N/A,#N/A,FALSE,"masez (4)";#N/A,#N/A,FALSE,"masez (3)";#N/A,#N/A,FALSE,"masez (2)";#N/A,#N/A,FALSE,"GME";#N/A,#N/A,FALSE,"masez"}</definedName>
    <definedName name="STB" localSheetId="3">#REF!</definedName>
    <definedName name="STB">#REF!</definedName>
    <definedName name="Stl_Cap_Shear" localSheetId="2">#REF!</definedName>
    <definedName name="Stl_Cap_Shear" localSheetId="3">#REF!</definedName>
    <definedName name="Stl_Cap_Shear">#REF!</definedName>
    <definedName name="Stl_Cap_Tension" localSheetId="2">#REF!</definedName>
    <definedName name="Stl_Cap_Tension" localSheetId="3">#REF!</definedName>
    <definedName name="Stl_Cap_Tension">#REF!</definedName>
    <definedName name="SUBCF11" localSheetId="3">[11]Subcontratos!#REF!</definedName>
    <definedName name="SUBCF11">[11]Subcontratos!#REF!</definedName>
    <definedName name="SUBCF21" localSheetId="3">[11]Subcontratos!#REF!</definedName>
    <definedName name="SUBCF21">[11]Subcontratos!#REF!</definedName>
    <definedName name="SUBCF22" localSheetId="3">[11]Subcontratos!#REF!</definedName>
    <definedName name="SUBCF22">[11]Subcontratos!#REF!</definedName>
    <definedName name="SUBCF23" localSheetId="3">[11]Subcontratos!#REF!</definedName>
    <definedName name="SUBCF23">[11]Subcontratos!#REF!</definedName>
    <definedName name="SUBCF24">[11]Subcontratos!#REF!</definedName>
    <definedName name="SUBCF90">[11]Subcontratos!#REF!</definedName>
    <definedName name="SUBCON">#REF!</definedName>
    <definedName name="sUBCONTRATO" hidden="1">{#N/A,#N/A,FALSE,"SumG";#N/A,#N/A,FALSE,"ElecG";#N/A,#N/A,FALSE,"MechG";#N/A,#N/A,FALSE,"GeotG";#N/A,#N/A,FALSE,"PrcsG";#N/A,#N/A,FALSE,"TunnG";#N/A,#N/A,FALSE,"CivlG";#N/A,#N/A,FALSE,"NtwkG";#N/A,#N/A,FALSE,"EstgG";#N/A,#N/A,FALSE,"PEngG"}</definedName>
    <definedName name="SUMINISTRO">[1]A!$D$73</definedName>
    <definedName name="sumisn" hidden="1">{"DETALLE_1996",#N/A,FALSE,"flujo";"DETALLE_1997",#N/A,FALSE,"flujo";"GASTOS_INCURRIDOS_1996",#N/A,FALSE,"flujo";"GASTOS_PROGRAMADOS_PARA_1997",#N/A,FALSE,"flujo";#N/A,#N/A,FALSE,"comparat";#N/A,#N/A,FALSE,"costos";#N/A,#N/A,FALSE,"proyctrol"}</definedName>
    <definedName name="sumisn_1" hidden="1">{"DETALLE_1996",#N/A,FALSE,"flujo";"DETALLE_1997",#N/A,FALSE,"flujo";"GASTOS_INCURRIDOS_1996",#N/A,FALSE,"flujo";"GASTOS_PROGRAMADOS_PARA_1997",#N/A,FALSE,"flujo";#N/A,#N/A,FALSE,"comparat";#N/A,#N/A,FALSE,"costos";#N/A,#N/A,FALSE,"proyctrol"}</definedName>
    <definedName name="Surf2">[73]Flota!$E$13</definedName>
    <definedName name="System" localSheetId="2">#REF!</definedName>
    <definedName name="System" localSheetId="3">#REF!</definedName>
    <definedName name="System">#REF!</definedName>
    <definedName name="t" localSheetId="2">#REF!</definedName>
    <definedName name="t" localSheetId="3">#REF!</definedName>
    <definedName name="t">#REF!</definedName>
    <definedName name="T1_1">[21]T1_1!$A$2:$G$2207</definedName>
    <definedName name="T1_2">[21]T1_2!$A$2:$G$726</definedName>
    <definedName name="T1_3">[21]T1_3!$A$2:$G$511</definedName>
    <definedName name="T1_4">[21]T1_4!$A$2:$G$709</definedName>
    <definedName name="T1_5">[21]T1_5!$A$2:$G$178</definedName>
    <definedName name="T4_2">[21]T4_2!$A$2:$G$95</definedName>
    <definedName name="T4_4">[21]T4_4!$A$2:$G$72</definedName>
    <definedName name="tab_001" localSheetId="2">#REF!</definedName>
    <definedName name="tab_001" localSheetId="3">#REF!</definedName>
    <definedName name="tab_001">#REF!</definedName>
    <definedName name="tab_002" localSheetId="2">#REF!</definedName>
    <definedName name="tab_002" localSheetId="3">#REF!</definedName>
    <definedName name="tab_002">#REF!</definedName>
    <definedName name="tab_003" localSheetId="2">#REF!</definedName>
    <definedName name="tab_003" localSheetId="3">#REF!</definedName>
    <definedName name="tab_003">#REF!</definedName>
    <definedName name="tab_005r" localSheetId="2">#REF!</definedName>
    <definedName name="tab_005r" localSheetId="3">#REF!</definedName>
    <definedName name="tab_005r">#REF!</definedName>
    <definedName name="tab_005r1" localSheetId="2">#REF!</definedName>
    <definedName name="tab_005r1" localSheetId="3">#REF!</definedName>
    <definedName name="tab_005r1">#REF!</definedName>
    <definedName name="tab_07" localSheetId="2">#REF!</definedName>
    <definedName name="tab_07" localSheetId="3">#REF!</definedName>
    <definedName name="tab_07">#REF!</definedName>
    <definedName name="tab_08">[73]Tablas!$B$23:$G$32</definedName>
    <definedName name="tab_09">[73]Tablas!$B$37:$C$45</definedName>
    <definedName name="tab_10">[73]Tablas!$C$49:$F$51</definedName>
    <definedName name="tab_201" localSheetId="2">#REF!</definedName>
    <definedName name="tab_201" localSheetId="3">#REF!</definedName>
    <definedName name="tab_201">#REF!</definedName>
    <definedName name="TAB_CAB">#REF!</definedName>
    <definedName name="TAB_Mot">#REF!</definedName>
    <definedName name="Tab_R">#REF!</definedName>
    <definedName name="Tab_TET">#REF!</definedName>
    <definedName name="TABLA">#REF!</definedName>
    <definedName name="TABLA13">#REF!</definedName>
    <definedName name="TABLA3_Y_6">#REF!</definedName>
    <definedName name="TABLA33">#REF!</definedName>
    <definedName name="Table_1">'[57]Salary Schedules'!#REF!</definedName>
    <definedName name="Table_10">'[55]Salary Schedules'!#REF!</definedName>
    <definedName name="Table_11">'[55]Salary Schedules'!#REF!</definedName>
    <definedName name="Table_2">'[55]Salary Schedules'!#REF!</definedName>
    <definedName name="Table_3">'[55]Salary Schedules'!#REF!</definedName>
    <definedName name="Table_4">'[55]Salary Schedules'!#REF!</definedName>
    <definedName name="Table_5">'[24]Salary Schedules'!#REF!</definedName>
    <definedName name="Table_6">'[55]Salary Schedules'!#REF!</definedName>
    <definedName name="Table_7">'[55]Salary Schedules'!#REF!</definedName>
    <definedName name="Table_8">'[55]Salary Schedules'!#REF!</definedName>
    <definedName name="Table_9">'[55]Salary Schedules'!#REF!</definedName>
    <definedName name="tabtabtab">[90]LINEAS!$A$3:$BR$18</definedName>
    <definedName name="Tanques" localSheetId="2" hidden="1">{#N/A,#N/A,TRUE,"1842CWN0"}</definedName>
    <definedName name="Tanques" localSheetId="3" hidden="1">{#N/A,#N/A,TRUE,"1842CWN0"}</definedName>
    <definedName name="Tanques" localSheetId="6" hidden="1">{#N/A,#N/A,TRUE,"1842CWN0"}</definedName>
    <definedName name="Tanques" localSheetId="7" hidden="1">{#N/A,#N/A,TRUE,"1842CWN0"}</definedName>
    <definedName name="Tanques" localSheetId="8" hidden="1">{#N/A,#N/A,TRUE,"1842CWN0"}</definedName>
    <definedName name="Tanques" hidden="1">{#N/A,#N/A,TRUE,"1842CWN0"}</definedName>
    <definedName name="TAREAS" localSheetId="3">#REF!</definedName>
    <definedName name="TAREAS">#REF!</definedName>
    <definedName name="TB" localSheetId="3">#REF!</definedName>
    <definedName name="TB">#REF!</definedName>
    <definedName name="tc">[91]RO!$BM$9</definedName>
    <definedName name="TCM">[92]INVERSION!$F$20</definedName>
    <definedName name="tcs">3</definedName>
    <definedName name="TEC03_MOD_A"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TEC03_MOD_A_1"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Temp">[32]Amp!$N$154:$N$155</definedName>
    <definedName name="Tension_Ratio" localSheetId="2">#REF!</definedName>
    <definedName name="Tension_Ratio" localSheetId="3">#REF!</definedName>
    <definedName name="Tension_Ratio">#REF!</definedName>
    <definedName name="TERCERA" localSheetId="2">#REF!</definedName>
    <definedName name="TERCERA" localSheetId="3">#REF!</definedName>
    <definedName name="TERCERA">#REF!</definedName>
    <definedName name="test" hidden="1">{#N/A,#N/A,FALSE,"Pricing";#N/A,#N/A,FALSE,"Summary";#N/A,#N/A,FALSE,"CompProd";#N/A,#N/A,FALSE,"CompJobhrs";#N/A,#N/A,FALSE,"Escalation";#N/A,#N/A,FALSE,"Contingency";#N/A,#N/A,FALSE,"GM";#N/A,#N/A,FALSE,"CompWage";#N/A,#N/A,FALSE,"costSum"}</definedName>
    <definedName name="testit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testito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TGTGTGBVDV" hidden="1">{#N/A,#N/A,TRUE,"Resumen";#N/A,#N/A,TRUE,"Global";#N/A,#N/A,TRUE,"Agropecuario";#N/A,#N/A,TRUE,"Pesca";#N/A,#N/A,TRUE,"Minería";#N/A,#N/A,TRUE,"Elect. y Agua";#N/A,#N/A,TRUE,"Manufactura";#N/A,#N/A,TRUE,"Construcción";#N/A,#N/A,TRUE,"Comercio";#N/A,#N/A,TRUE,"Otros"}</definedName>
    <definedName name="Thk">[29]CS!$A$1:$A$15</definedName>
    <definedName name="TINTE">#REF!</definedName>
    <definedName name="TINTES">#REF!</definedName>
    <definedName name="TIPCAMB">#REF!</definedName>
    <definedName name="TIPIFICACION" localSheetId="2">#REF!</definedName>
    <definedName name="TIPIFICACION" localSheetId="3">#REF!</definedName>
    <definedName name="TIPIFICACION">#REF!</definedName>
    <definedName name="TIPO" localSheetId="2">#REF!</definedName>
    <definedName name="TIPO" localSheetId="3">#REF!</definedName>
    <definedName name="TIPO">#REF!</definedName>
    <definedName name="titulo">#REF!</definedName>
    <definedName name="TITULOS_A_IMPRIMIR" localSheetId="2">#REF!</definedName>
    <definedName name="TITULOS_A_IMPRIMIR" localSheetId="3">#REF!</definedName>
    <definedName name="TITULOS_A_IMPRIMIR">#REF!</definedName>
    <definedName name="_xlnm.Print_Titles">#N/A</definedName>
    <definedName name="TO_MAT">[1]A!$D$42</definedName>
    <definedName name="Toquepala" hidden="1">{#N/A,#N/A,FALSE,"Matrix";#N/A,#N/A,FALSE,"Executive";#N/A,#N/A,FALSE,"Summary"}</definedName>
    <definedName name="Toquepala_1" hidden="1">{#N/A,#N/A,FALSE,"Matrix";#N/A,#N/A,FALSE,"Executive";#N/A,#N/A,FALSE,"Summary"}</definedName>
    <definedName name="TOT">#N/A</definedName>
    <definedName name="TOTAL">#REF!</definedName>
    <definedName name="Total_Scheduled_Jobhours">#REF!</definedName>
    <definedName name="TotalProjectHours">[74]Summary!$C$24</definedName>
    <definedName name="TRABAJOS_PENDIENTES_AREA_ANODOS" localSheetId="3">#REF!</definedName>
    <definedName name="TRABAJOS_PENDIENTES_AREA_ANODOS">#REF!</definedName>
    <definedName name="TRAFOS">[93]TRAFOS!$A$2:$AM$36</definedName>
    <definedName name="TRAPO">#REF!</definedName>
    <definedName name="trj" hidden="1">{"DETALLE_1996",#N/A,FALSE,"flujo";"DETALLE_1997",#N/A,FALSE,"flujo";"GASTOS_INCURRIDOS_1996",#N/A,FALSE,"flujo";"GASTOS_PROGRAMADOS_PARA_1997",#N/A,FALSE,"flujo";#N/A,#N/A,FALSE,"comparat";#N/A,#N/A,FALSE,"costos";#N/A,#N/A,FALSE,"proyctrol"}</definedName>
    <definedName name="trj_1" hidden="1">{"DETALLE_1996",#N/A,FALSE,"flujo";"DETALLE_1997",#N/A,FALSE,"flujo";"GASTOS_INCURRIDOS_1996",#N/A,FALSE,"flujo";"GASTOS_PROGRAMADOS_PARA_1997",#N/A,FALSE,"flujo";#N/A,#N/A,FALSE,"comparat";#N/A,#N/A,FALSE,"costos";#N/A,#N/A,FALSE,"proyctrol"}</definedName>
    <definedName name="TRS">'[55]Salary Schedules'!#REF!</definedName>
    <definedName name="TS_0" localSheetId="3">#REF!</definedName>
    <definedName name="TS_0">#REF!</definedName>
    <definedName name="TS_2" localSheetId="3">#REF!</definedName>
    <definedName name="TS_2">#REF!</definedName>
    <definedName name="TS_3">#REF!</definedName>
    <definedName name="ttt"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ttt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Tub"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TUBO01">#REF!</definedName>
    <definedName name="TUBO02">#REF!</definedName>
    <definedName name="TUBO03">#REF!</definedName>
    <definedName name="TUBOS">#REF!</definedName>
    <definedName name="TUERCA01">#REF!</definedName>
    <definedName name="TUERCA02">#REF!</definedName>
    <definedName name="TUERCA03">#REF!</definedName>
    <definedName name="tuut" localSheetId="2" hidden="1">{#N/A,#N/A,FALSE,"masez (10)";#N/A,#N/A,FALSE,"masez (7)";#N/A,#N/A,FALSE,"masez (6)";#N/A,#N/A,FALSE,"masez (5)";#N/A,#N/A,FALSE,"masez (4)";#N/A,#N/A,FALSE,"masez (3)";#N/A,#N/A,FALSE,"masez (2)";#N/A,#N/A,FALSE,"GME";#N/A,#N/A,FALSE,"masez"}</definedName>
    <definedName name="tuut" localSheetId="3" hidden="1">{#N/A,#N/A,FALSE,"masez (10)";#N/A,#N/A,FALSE,"masez (7)";#N/A,#N/A,FALSE,"masez (6)";#N/A,#N/A,FALSE,"masez (5)";#N/A,#N/A,FALSE,"masez (4)";#N/A,#N/A,FALSE,"masez (3)";#N/A,#N/A,FALSE,"masez (2)";#N/A,#N/A,FALSE,"GME";#N/A,#N/A,FALSE,"masez"}</definedName>
    <definedName name="tuut" localSheetId="6" hidden="1">{#N/A,#N/A,FALSE,"masez (10)";#N/A,#N/A,FALSE,"masez (7)";#N/A,#N/A,FALSE,"masez (6)";#N/A,#N/A,FALSE,"masez (5)";#N/A,#N/A,FALSE,"masez (4)";#N/A,#N/A,FALSE,"masez (3)";#N/A,#N/A,FALSE,"masez (2)";#N/A,#N/A,FALSE,"GME";#N/A,#N/A,FALSE,"masez"}</definedName>
    <definedName name="tuut" localSheetId="7" hidden="1">{#N/A,#N/A,FALSE,"masez (10)";#N/A,#N/A,FALSE,"masez (7)";#N/A,#N/A,FALSE,"masez (6)";#N/A,#N/A,FALSE,"masez (5)";#N/A,#N/A,FALSE,"masez (4)";#N/A,#N/A,FALSE,"masez (3)";#N/A,#N/A,FALSE,"masez (2)";#N/A,#N/A,FALSE,"GME";#N/A,#N/A,FALSE,"masez"}</definedName>
    <definedName name="tuut" localSheetId="8" hidden="1">{#N/A,#N/A,FALSE,"masez (10)";#N/A,#N/A,FALSE,"masez (7)";#N/A,#N/A,FALSE,"masez (6)";#N/A,#N/A,FALSE,"masez (5)";#N/A,#N/A,FALSE,"masez (4)";#N/A,#N/A,FALSE,"masez (3)";#N/A,#N/A,FALSE,"masez (2)";#N/A,#N/A,FALSE,"GME";#N/A,#N/A,FALSE,"masez"}</definedName>
    <definedName name="tuut" hidden="1">{#N/A,#N/A,FALSE,"masez (10)";#N/A,#N/A,FALSE,"masez (7)";#N/A,#N/A,FALSE,"masez (6)";#N/A,#N/A,FALSE,"masez (5)";#N/A,#N/A,FALSE,"masez (4)";#N/A,#N/A,FALSE,"masez (3)";#N/A,#N/A,FALSE,"masez (2)";#N/A,#N/A,FALSE,"GME";#N/A,#N/A,FALSE,"masez"}</definedName>
    <definedName name="tuut_1" hidden="1">{#N/A,#N/A,FALSE,"masez (10)";#N/A,#N/A,FALSE,"masez (7)";#N/A,#N/A,FALSE,"masez (6)";#N/A,#N/A,FALSE,"masez (5)";#N/A,#N/A,FALSE,"masez (4)";#N/A,#N/A,FALSE,"masez (3)";#N/A,#N/A,FALSE,"masez (2)";#N/A,#N/A,FALSE,"GME";#N/A,#N/A,FALSE,"masez"}</definedName>
    <definedName name="Type">[29]fittings!$A$20:$A$102</definedName>
    <definedName name="u" localSheetId="2">#REF!</definedName>
    <definedName name="u" localSheetId="3">#REF!</definedName>
    <definedName name="u">#REF!</definedName>
    <definedName name="uj" hidden="1">{#N/A,#N/A,FALSE,"SumG";#N/A,#N/A,FALSE,"ElecG";#N/A,#N/A,FALSE,"MechG";#N/A,#N/A,FALSE,"GeotG";#N/A,#N/A,FALSE,"PrcsG";#N/A,#N/A,FALSE,"TunnG";#N/A,#N/A,FALSE,"CivlG";#N/A,#N/A,FALSE,"NtwkG";#N/A,#N/A,FALSE,"EstgG";#N/A,#N/A,FALSE,"PEngG"}</definedName>
    <definedName name="UND." localSheetId="3">#REF!</definedName>
    <definedName name="UND.">#REF!</definedName>
    <definedName name="UNI_AA_VERSION" hidden="1">150.1</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dFlow">[29]conv!$A$30:$A$39</definedName>
    <definedName name="UnidLong">[29]conv!$A$17:$A$23</definedName>
    <definedName name="UnidLong1">[29]conv!$A$25:$B$27</definedName>
    <definedName name="UnidPre">[29]conv!$A$2:$A$14</definedName>
    <definedName name="UnidSP">[29]conv!$A$80:$A$110</definedName>
    <definedName name="uno">[61]insumos!#REF!</definedName>
    <definedName name="UT" localSheetId="3">#REF!</definedName>
    <definedName name="UT">#REF!</definedName>
    <definedName name="UTIL" localSheetId="3">#REF!</definedName>
    <definedName name="UTIL">#REF!</definedName>
    <definedName name="Utilidad">[94]Frente!$C$46</definedName>
    <definedName name="UZ">[22]UZ!$A$2:$J$819</definedName>
    <definedName name="v" localSheetId="2" hidden="1">'[8]LIMA-CANTA'!#REF!</definedName>
    <definedName name="v" localSheetId="3" hidden="1">'[8]LIMA-CANTA'!#REF!</definedName>
    <definedName name="v" hidden="1">'[8]LIMA-CANTA'!#REF!</definedName>
    <definedName name="VAL">[30]DATOS!$B$19:$J$19</definedName>
    <definedName name="VAL_B" hidden="1">{#N/A,#N/A,FALSE,"masez (10)";#N/A,#N/A,FALSE,"masez (7)";#N/A,#N/A,FALSE,"masez (6)";#N/A,#N/A,FALSE,"masez (5)";#N/A,#N/A,FALSE,"masez (4)";#N/A,#N/A,FALSE,"masez (3)";#N/A,#N/A,FALSE,"masez (2)";#N/A,#N/A,FALSE,"GME";#N/A,#N/A,FALSE,"masez"}</definedName>
    <definedName name="VAL_B_1" hidden="1">{#N/A,#N/A,FALSE,"masez (10)";#N/A,#N/A,FALSE,"masez (7)";#N/A,#N/A,FALSE,"masez (6)";#N/A,#N/A,FALSE,"masez (5)";#N/A,#N/A,FALSE,"masez (4)";#N/A,#N/A,FALSE,"masez (3)";#N/A,#N/A,FALSE,"masez (2)";#N/A,#N/A,FALSE,"GME";#N/A,#N/A,FALSE,"masez"}</definedName>
    <definedName name="VAL03_01" localSheetId="3">#REF!</definedName>
    <definedName name="VAL03_01">#REF!</definedName>
    <definedName name="VAL03_02" localSheetId="3">#REF!</definedName>
    <definedName name="VAL03_02">#REF!</definedName>
    <definedName name="VAL03_03" localSheetId="3">#REF!</definedName>
    <definedName name="VAL03_03">#REF!</definedName>
    <definedName name="VAL03_04">#REF!</definedName>
    <definedName name="VAL03_05">#REF!</definedName>
    <definedName name="VAL03_06">#REF!</definedName>
    <definedName name="VAL03_07">#REF!</definedName>
    <definedName name="valor_buscado_barra">[80]Parametros_Barras!$J$2</definedName>
    <definedName name="VALORIZACION03" localSheetId="3">#REF!</definedName>
    <definedName name="VALORIZACION03">#REF!</definedName>
    <definedName name="Valve">[29]Accesorios!$B$144:$B$359</definedName>
    <definedName name="Valves">[29]Accesorios!$B$144:$H$359</definedName>
    <definedName name="Var_bi" localSheetId="2">#REF!</definedName>
    <definedName name="Var_bi" localSheetId="3">#REF!</definedName>
    <definedName name="Var_bi">#REF!</definedName>
    <definedName name="Var_ped_bi" localSheetId="2">#REF!</definedName>
    <definedName name="Var_ped_bi" localSheetId="3">#REF!</definedName>
    <definedName name="Var_ped_bi">#REF!</definedName>
    <definedName name="Var_ped_x" localSheetId="2">#REF!</definedName>
    <definedName name="Var_ped_x" localSheetId="3">#REF!</definedName>
    <definedName name="Var_ped_x">#REF!</definedName>
    <definedName name="Var_ped_z" localSheetId="2">#REF!</definedName>
    <definedName name="Var_ped_z" localSheetId="3">#REF!</definedName>
    <definedName name="Var_ped_z">#REF!</definedName>
    <definedName name="Var_pedz" localSheetId="2">#REF!</definedName>
    <definedName name="Var_pedz" localSheetId="3">#REF!</definedName>
    <definedName name="Var_pedz">#REF!</definedName>
    <definedName name="Varillas_ped" localSheetId="2">#REF!</definedName>
    <definedName name="Varillas_ped" localSheetId="3">#REF!</definedName>
    <definedName name="Varillas_ped">#REF!</definedName>
    <definedName name="Varillasx" localSheetId="2">#REF!</definedName>
    <definedName name="Varillasx" localSheetId="3">#REF!</definedName>
    <definedName name="Varillasx">#REF!</definedName>
    <definedName name="Varillasx_m" localSheetId="2">#REF!</definedName>
    <definedName name="Varillasx_m" localSheetId="3">#REF!</definedName>
    <definedName name="Varillasx_m">#REF!</definedName>
    <definedName name="Varillasz" localSheetId="2">#REF!</definedName>
    <definedName name="Varillasz" localSheetId="3">#REF!</definedName>
    <definedName name="Varillasz">#REF!</definedName>
    <definedName name="Varillasz_m" localSheetId="2">#REF!</definedName>
    <definedName name="Varillasz_m" localSheetId="3">#REF!</definedName>
    <definedName name="Varillasz_m">#REF!</definedName>
    <definedName name="VCXNVJHKKLYJ" localSheetId="2" hidden="1">{#N/A,#N/A,FALSE,"masez (10)";#N/A,#N/A,FALSE,"masez (7)";#N/A,#N/A,FALSE,"masez (6)";#N/A,#N/A,FALSE,"masez (5)";#N/A,#N/A,FALSE,"masez (4)";#N/A,#N/A,FALSE,"masez (3)";#N/A,#N/A,FALSE,"masez (2)";#N/A,#N/A,FALSE,"GME";#N/A,#N/A,FALSE,"masez"}</definedName>
    <definedName name="VCXNVJHKKLYJ" localSheetId="3" hidden="1">{#N/A,#N/A,FALSE,"masez (10)";#N/A,#N/A,FALSE,"masez (7)";#N/A,#N/A,FALSE,"masez (6)";#N/A,#N/A,FALSE,"masez (5)";#N/A,#N/A,FALSE,"masez (4)";#N/A,#N/A,FALSE,"masez (3)";#N/A,#N/A,FALSE,"masez (2)";#N/A,#N/A,FALSE,"GME";#N/A,#N/A,FALSE,"masez"}</definedName>
    <definedName name="VCXNVJHKKLYJ" localSheetId="6" hidden="1">{#N/A,#N/A,FALSE,"masez (10)";#N/A,#N/A,FALSE,"masez (7)";#N/A,#N/A,FALSE,"masez (6)";#N/A,#N/A,FALSE,"masez (5)";#N/A,#N/A,FALSE,"masez (4)";#N/A,#N/A,FALSE,"masez (3)";#N/A,#N/A,FALSE,"masez (2)";#N/A,#N/A,FALSE,"GME";#N/A,#N/A,FALSE,"masez"}</definedName>
    <definedName name="VCXNVJHKKLYJ" localSheetId="7" hidden="1">{#N/A,#N/A,FALSE,"masez (10)";#N/A,#N/A,FALSE,"masez (7)";#N/A,#N/A,FALSE,"masez (6)";#N/A,#N/A,FALSE,"masez (5)";#N/A,#N/A,FALSE,"masez (4)";#N/A,#N/A,FALSE,"masez (3)";#N/A,#N/A,FALSE,"masez (2)";#N/A,#N/A,FALSE,"GME";#N/A,#N/A,FALSE,"masez"}</definedName>
    <definedName name="VCXNVJHKKLYJ" localSheetId="8" hidden="1">{#N/A,#N/A,FALSE,"masez (10)";#N/A,#N/A,FALSE,"masez (7)";#N/A,#N/A,FALSE,"masez (6)";#N/A,#N/A,FALSE,"masez (5)";#N/A,#N/A,FALSE,"masez (4)";#N/A,#N/A,FALSE,"masez (3)";#N/A,#N/A,FALSE,"masez (2)";#N/A,#N/A,FALSE,"GME";#N/A,#N/A,FALSE,"masez"}</definedName>
    <definedName name="VCXNVJHKKLYJ" hidden="1">{#N/A,#N/A,FALSE,"masez (10)";#N/A,#N/A,FALSE,"masez (7)";#N/A,#N/A,FALSE,"masez (6)";#N/A,#N/A,FALSE,"masez (5)";#N/A,#N/A,FALSE,"masez (4)";#N/A,#N/A,FALSE,"masez (3)";#N/A,#N/A,FALSE,"masez (2)";#N/A,#N/A,FALSE,"GME";#N/A,#N/A,FALSE,"masez"}</definedName>
    <definedName name="VCXNVJHKKLYJ_1" hidden="1">{#N/A,#N/A,FALSE,"masez (10)";#N/A,#N/A,FALSE,"masez (7)";#N/A,#N/A,FALSE,"masez (6)";#N/A,#N/A,FALSE,"masez (5)";#N/A,#N/A,FALSE,"masez (4)";#N/A,#N/A,FALSE,"masez (3)";#N/A,#N/A,FALSE,"masez (2)";#N/A,#N/A,FALSE,"GME";#N/A,#N/A,FALSE,"masez"}</definedName>
    <definedName name="vente" hidden="1">{#N/A,#N/A,TRUE,"Resumen";#N/A,#N/A,TRUE,"Global";#N/A,#N/A,TRUE,"Agropecuario";#N/A,#N/A,TRUE,"Pesca";#N/A,#N/A,TRUE,"Minería";#N/A,#N/A,TRUE,"Elect. y Agua";#N/A,#N/A,TRUE,"Manufactura";#N/A,#N/A,TRUE,"Construcción";#N/A,#N/A,TRUE,"Comercio";#N/A,#N/A,TRUE,"Otros"}</definedName>
    <definedName name="vero"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vero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verti" hidden="1">{"desarrollo",#N/A,FALSE,"Cámara Camión";"resumen",#N/A,FALSE,"Cámara Camión";"eqprod",#N/A,FALSE,"Cámara Camión"}</definedName>
    <definedName name="vertical" hidden="1">{"desarrollo",#N/A,FALSE,"LHD Camión";"eqdllo",#N/A,FALSE,"LHD Camión";"eqprod",#N/A,FALSE,"LHD Camión";"Resumen",#N/A,FALSE,"LHD Camión"}</definedName>
    <definedName name="VIGA01">#REF!</definedName>
    <definedName name="VIGA02">#REF!</definedName>
    <definedName name="VIGA03">#REF!</definedName>
    <definedName name="vigas" localSheetId="3">#REF!</definedName>
    <definedName name="vigas">#REF!</definedName>
    <definedName name="viio" localSheetId="2" hidden="1">{#N/A,#N/A,FALSE,"masez (10)";#N/A,#N/A,FALSE,"masez (7)";#N/A,#N/A,FALSE,"masez (6)";#N/A,#N/A,FALSE,"masez (5)";#N/A,#N/A,FALSE,"masez (4)";#N/A,#N/A,FALSE,"masez (3)";#N/A,#N/A,FALSE,"masez (2)";#N/A,#N/A,FALSE,"GME";#N/A,#N/A,FALSE,"masez"}</definedName>
    <definedName name="viio" localSheetId="3" hidden="1">{#N/A,#N/A,FALSE,"masez (10)";#N/A,#N/A,FALSE,"masez (7)";#N/A,#N/A,FALSE,"masez (6)";#N/A,#N/A,FALSE,"masez (5)";#N/A,#N/A,FALSE,"masez (4)";#N/A,#N/A,FALSE,"masez (3)";#N/A,#N/A,FALSE,"masez (2)";#N/A,#N/A,FALSE,"GME";#N/A,#N/A,FALSE,"masez"}</definedName>
    <definedName name="viio" localSheetId="6" hidden="1">{#N/A,#N/A,FALSE,"masez (10)";#N/A,#N/A,FALSE,"masez (7)";#N/A,#N/A,FALSE,"masez (6)";#N/A,#N/A,FALSE,"masez (5)";#N/A,#N/A,FALSE,"masez (4)";#N/A,#N/A,FALSE,"masez (3)";#N/A,#N/A,FALSE,"masez (2)";#N/A,#N/A,FALSE,"GME";#N/A,#N/A,FALSE,"masez"}</definedName>
    <definedName name="viio" localSheetId="7" hidden="1">{#N/A,#N/A,FALSE,"masez (10)";#N/A,#N/A,FALSE,"masez (7)";#N/A,#N/A,FALSE,"masez (6)";#N/A,#N/A,FALSE,"masez (5)";#N/A,#N/A,FALSE,"masez (4)";#N/A,#N/A,FALSE,"masez (3)";#N/A,#N/A,FALSE,"masez (2)";#N/A,#N/A,FALSE,"GME";#N/A,#N/A,FALSE,"masez"}</definedName>
    <definedName name="viio" localSheetId="8" hidden="1">{#N/A,#N/A,FALSE,"masez (10)";#N/A,#N/A,FALSE,"masez (7)";#N/A,#N/A,FALSE,"masez (6)";#N/A,#N/A,FALSE,"masez (5)";#N/A,#N/A,FALSE,"masez (4)";#N/A,#N/A,FALSE,"masez (3)";#N/A,#N/A,FALSE,"masez (2)";#N/A,#N/A,FALSE,"GME";#N/A,#N/A,FALSE,"masez"}</definedName>
    <definedName name="viio" hidden="1">{#N/A,#N/A,FALSE,"masez (10)";#N/A,#N/A,FALSE,"masez (7)";#N/A,#N/A,FALSE,"masez (6)";#N/A,#N/A,FALSE,"masez (5)";#N/A,#N/A,FALSE,"masez (4)";#N/A,#N/A,FALSE,"masez (3)";#N/A,#N/A,FALSE,"masez (2)";#N/A,#N/A,FALSE,"GME";#N/A,#N/A,FALSE,"masez"}</definedName>
    <definedName name="viio_1" hidden="1">{#N/A,#N/A,FALSE,"masez (10)";#N/A,#N/A,FALSE,"masez (7)";#N/A,#N/A,FALSE,"masez (6)";#N/A,#N/A,FALSE,"masez (5)";#N/A,#N/A,FALSE,"masez (4)";#N/A,#N/A,FALSE,"masez (3)";#N/A,#N/A,FALSE,"masez (2)";#N/A,#N/A,FALSE,"GME";#N/A,#N/A,FALSE,"masez"}</definedName>
    <definedName name="viuda" hidden="1">'[56]LIMA-CANTA'!#REF!</definedName>
    <definedName name="Vn" localSheetId="2">#REF!</definedName>
    <definedName name="Vn" localSheetId="3">#REF!</definedName>
    <definedName name="Vn">#REF!</definedName>
    <definedName name="Voltaje">[32]Amp!$Q$150:$Q$153</definedName>
    <definedName name="VP">1.2</definedName>
    <definedName name="VSV">"VSV Ingenieros Contratistas SA"</definedName>
    <definedName name="Vu" localSheetId="2">#REF!</definedName>
    <definedName name="Vu" localSheetId="3">#REF!</definedName>
    <definedName name="Vu">#REF!</definedName>
    <definedName name="VV" hidden="1">{"Sin detalle",#N/A,FALSE,"Flujo (redondeado)";"Detallado",#N/A,FALSE,"Flujo (redondeado)"}</definedName>
    <definedName name="VVGHJ" hidden="1">{#N/A,#N/A,FALSE,"Graficos"}</definedName>
    <definedName name="VVGHJ_1" hidden="1">{#N/A,#N/A,FALSE,"Graficos"}</definedName>
    <definedName name="VVGVHJ" localSheetId="2" hidden="1">{#N/A,#N/A,FALSE,"Graficos"}</definedName>
    <definedName name="VVGVHJ" localSheetId="3" hidden="1">{#N/A,#N/A,FALSE,"Graficos"}</definedName>
    <definedName name="VVGVHJ" localSheetId="6" hidden="1">{#N/A,#N/A,FALSE,"Graficos"}</definedName>
    <definedName name="VVGVHJ" localSheetId="7" hidden="1">{#N/A,#N/A,FALSE,"Graficos"}</definedName>
    <definedName name="VVGVHJ" localSheetId="8" hidden="1">{#N/A,#N/A,FALSE,"Graficos"}</definedName>
    <definedName name="VVGVHJ" hidden="1">{#N/A,#N/A,FALSE,"Graficos"}</definedName>
    <definedName name="VVGVHJ_1" hidden="1">{#N/A,#N/A,FALSE,"Graficos"}</definedName>
    <definedName name="vvv" hidden="1">{#N/A,#N/A,FALSE,"Final";#N/A,#N/A,FALSE,"PBI Anual";#N/A,#N/A,FALSE,"PBI 95-96";#N/A,#N/A,FALSE,"Gasto Agregado";#N/A,#N/A,FALSE,"Gob. Central";#N/A,#N/A,FALSE,"Bza. Pagos";#N/A,#N/A,FALSE,"Bza. Comercial";#N/A,#N/A,FALSE,"IPC vs DEV"}</definedName>
    <definedName name="vvv_1"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VVVDD" hidden="1">{#N/A,#N/A,FALSE,"Final";#N/A,#N/A,FALSE,"PBI Anual";#N/A,#N/A,FALSE,"PBI 95-96";#N/A,#N/A,FALSE,"Gasto Agregado";#N/A,#N/A,FALSE,"Gob. Central";#N/A,#N/A,FALSE,"Bza. Pagos";#N/A,#N/A,FALSE,"Bza. Comercial";#N/A,#N/A,FALSE,"IPC vs DEV"}</definedName>
    <definedName name="VVVV" hidden="1">{#N/A,#N/A,TRUE,"Resumen";#N/A,#N/A,TRUE,"Global";#N/A,#N/A,TRUE,"Agropecuario";#N/A,#N/A,TRUE,"Pesca";#N/A,#N/A,TRUE,"Minería";#N/A,#N/A,TRUE,"Elect. y Agua";#N/A,#N/A,TRUE,"Manufactura";#N/A,#N/A,TRUE,"Construcción";#N/A,#N/A,TRUE,"Comercio";#N/A,#N/A,TRUE,"Otros"}</definedName>
    <definedName name="w" localSheetId="2" hidden="1">'[56]LIMA-CANTA'!#REF!</definedName>
    <definedName name="w" localSheetId="3" hidden="1">'[56]LIMA-CANTA'!#REF!</definedName>
    <definedName name="w" hidden="1">'[56]LIMA-CANTA'!#REF!</definedName>
    <definedName name="w_1" hidden="1">{#N/A,#N/A,FALSE,"Matrix";#N/A,#N/A,FALSE,"Executive";#N/A,#N/A,FALSE,"Summary";#N/A,#N/A,FALSE,"Office1";#N/A,#N/A,FALSE,"Office2";#N/A,#N/A,FALSE,"Office3";#N/A,#N/A,FALSE,"Office4";#N/A,#N/A,FALSE,"Office5";#N/A,#N/A,FALSE,"Office6";#N/A,#N/A,FALSE,"Office7";#N/A,#N/A,FALSE,"Labor"}</definedName>
    <definedName name="W2W2W">'[29]10241PIP1ON-SITE'!#REF!</definedName>
    <definedName name="wddd" hidden="1">{#N/A,#N/A,TRUE,"Resumen";#N/A,#N/A,TRUE,"Global";#N/A,#N/A,TRUE,"Agropecuario";#N/A,#N/A,TRUE,"Pesca";#N/A,#N/A,TRUE,"Minería";#N/A,#N/A,TRUE,"Elect. y Agua";#N/A,#N/A,TRUE,"Manufactura";#N/A,#N/A,TRUE,"Construcción";#N/A,#N/A,TRUE,"Comercio";#N/A,#N/A,TRUE,"Otros"}</definedName>
    <definedName name="WDEFFVREF" hidden="1">{#N/A,#N/A,FALSE,"Final";#N/A,#N/A,FALSE,"PBI Anual";#N/A,#N/A,FALSE,"PBI 95-96";#N/A,#N/A,FALSE,"Gasto Agregado";#N/A,#N/A,FALSE,"Gob. Central";#N/A,#N/A,FALSE,"Bza. Pagos";#N/A,#N/A,FALSE,"Bza. Comercial";#N/A,#N/A,FALSE,"IPC vs DEV"}</definedName>
    <definedName name="we" hidden="1">{#N/A,#N/A,FALSE,"SumG";#N/A,#N/A,FALSE,"ElecG";#N/A,#N/A,FALSE,"MechG";#N/A,#N/A,FALSE,"GeotG";#N/A,#N/A,FALSE,"PrcsG";#N/A,#N/A,FALSE,"TunnG";#N/A,#N/A,FALSE,"CivlG";#N/A,#N/A,FALSE,"NtwkG";#N/A,#N/A,FALSE,"EstgG";#N/A,#N/A,FALSE,"PEngG"}</definedName>
    <definedName name="WEDEDFCCC" hidden="1">{#N/A,#N/A,FALSE,"Final";#N/A,#N/A,FALSE,"PBI Anual";#N/A,#N/A,FALSE,"PBI 95-96";#N/A,#N/A,FALSE,"Gasto Agregado";#N/A,#N/A,FALSE,"Gob. Central";#N/A,#N/A,FALSE,"Bza. Pagos";#N/A,#N/A,FALSE,"Bza. Comercial";#N/A,#N/A,FALSE,"IPC vs DEV"}</definedName>
    <definedName name="wedf" hidden="1">{#N/A,#N/A,FALSE,"SumG";#N/A,#N/A,FALSE,"ElecG";#N/A,#N/A,FALSE,"MechG";#N/A,#N/A,FALSE,"GeotG";#N/A,#N/A,FALSE,"PrcsG";#N/A,#N/A,FALSE,"TunnG";#N/A,#N/A,FALSE,"CivlG";#N/A,#N/A,FALSE,"NtwkG";#N/A,#N/A,FALSE,"EstgG";#N/A,#N/A,FALSE,"PEngG"}</definedName>
    <definedName name="weq" hidden="1">{#N/A,#N/A,FALSE,"SumD";#N/A,#N/A,FALSE,"ElecD";#N/A,#N/A,FALSE,"MechD";#N/A,#N/A,FALSE,"GeotD";#N/A,#N/A,FALSE,"PrcsD";#N/A,#N/A,FALSE,"TunnD";#N/A,#N/A,FALSE,"CivlD";#N/A,#N/A,FALSE,"NtwkD";#N/A,#N/A,FALSE,"EstgD";#N/A,#N/A,FALSE,"PEngD"}</definedName>
    <definedName name="WER" localSheetId="2" hidden="1">'[8]LIMA-CANTA'!#REF!</definedName>
    <definedName name="WER" localSheetId="3" hidden="1">'[8]LIMA-CANTA'!#REF!</definedName>
    <definedName name="wer" hidden="1">{"bechtel1",#N/A,TRUE,"BECHTEL";"bechtelhours",#N/A,TRUE,"BECHTEL";"bechtel$",#N/A,TRUE,"BECHTEL"}</definedName>
    <definedName name="WERT" localSheetId="2" hidden="1">{#N/A,#N/A,FALSE,"masez (10)";#N/A,#N/A,FALSE,"masez (7)";#N/A,#N/A,FALSE,"masez (6)";#N/A,#N/A,FALSE,"masez (5)";#N/A,#N/A,FALSE,"masez (4)";#N/A,#N/A,FALSE,"masez (3)";#N/A,#N/A,FALSE,"masez (2)";#N/A,#N/A,FALSE,"GME";#N/A,#N/A,FALSE,"masez"}</definedName>
    <definedName name="WERT" localSheetId="3" hidden="1">{#N/A,#N/A,FALSE,"masez (10)";#N/A,#N/A,FALSE,"masez (7)";#N/A,#N/A,FALSE,"masez (6)";#N/A,#N/A,FALSE,"masez (5)";#N/A,#N/A,FALSE,"masez (4)";#N/A,#N/A,FALSE,"masez (3)";#N/A,#N/A,FALSE,"masez (2)";#N/A,#N/A,FALSE,"GME";#N/A,#N/A,FALSE,"masez"}</definedName>
    <definedName name="WERT" localSheetId="6" hidden="1">{#N/A,#N/A,FALSE,"masez (10)";#N/A,#N/A,FALSE,"masez (7)";#N/A,#N/A,FALSE,"masez (6)";#N/A,#N/A,FALSE,"masez (5)";#N/A,#N/A,FALSE,"masez (4)";#N/A,#N/A,FALSE,"masez (3)";#N/A,#N/A,FALSE,"masez (2)";#N/A,#N/A,FALSE,"GME";#N/A,#N/A,FALSE,"masez"}</definedName>
    <definedName name="WERT" localSheetId="7" hidden="1">{#N/A,#N/A,FALSE,"masez (10)";#N/A,#N/A,FALSE,"masez (7)";#N/A,#N/A,FALSE,"masez (6)";#N/A,#N/A,FALSE,"masez (5)";#N/A,#N/A,FALSE,"masez (4)";#N/A,#N/A,FALSE,"masez (3)";#N/A,#N/A,FALSE,"masez (2)";#N/A,#N/A,FALSE,"GME";#N/A,#N/A,FALSE,"masez"}</definedName>
    <definedName name="WERT" localSheetId="8" hidden="1">{#N/A,#N/A,FALSE,"masez (10)";#N/A,#N/A,FALSE,"masez (7)";#N/A,#N/A,FALSE,"masez (6)";#N/A,#N/A,FALSE,"masez (5)";#N/A,#N/A,FALSE,"masez (4)";#N/A,#N/A,FALSE,"masez (3)";#N/A,#N/A,FALSE,"masez (2)";#N/A,#N/A,FALSE,"GME";#N/A,#N/A,FALSE,"masez"}</definedName>
    <definedName name="WERT" hidden="1">{#N/A,#N/A,FALSE,"masez (10)";#N/A,#N/A,FALSE,"masez (7)";#N/A,#N/A,FALSE,"masez (6)";#N/A,#N/A,FALSE,"masez (5)";#N/A,#N/A,FALSE,"masez (4)";#N/A,#N/A,FALSE,"masez (3)";#N/A,#N/A,FALSE,"masez (2)";#N/A,#N/A,FALSE,"GME";#N/A,#N/A,FALSE,"masez"}</definedName>
    <definedName name="WERT_1" hidden="1">{#N/A,#N/A,FALSE,"masez (10)";#N/A,#N/A,FALSE,"masez (7)";#N/A,#N/A,FALSE,"masez (6)";#N/A,#N/A,FALSE,"masez (5)";#N/A,#N/A,FALSE,"masez (4)";#N/A,#N/A,FALSE,"masez (3)";#N/A,#N/A,FALSE,"masez (2)";#N/A,#N/A,FALSE,"GME";#N/A,#N/A,FALSE,"masez"}</definedName>
    <definedName name="WETWRTYA" hidden="1">{#N/A,#N/A,FALSE,"SumD";#N/A,#N/A,FALSE,"ElecD";#N/A,#N/A,FALSE,"MechD";#N/A,#N/A,FALSE,"GeotD";#N/A,#N/A,FALSE,"PrcsD";#N/A,#N/A,FALSE,"TunnD";#N/A,#N/A,FALSE,"CivlD";#N/A,#N/A,FALSE,"NtwkD";#N/A,#N/A,FALSE,"EstgD";#N/A,#N/A,FALSE,"PEngD"}</definedName>
    <definedName name="WEWEDWEF" hidden="1">{#N/A,#N/A,TRUE,"Resumen";#N/A,#N/A,TRUE,"Global";#N/A,#N/A,TRUE,"Agropecuario";#N/A,#N/A,TRUE,"Pesca";#N/A,#N/A,TRUE,"Minería";#N/A,#N/A,TRUE,"Elect. y Agua";#N/A,#N/A,TRUE,"Manufactura";#N/A,#N/A,TRUE,"Construcción";#N/A,#N/A,TRUE,"Comercio";#N/A,#N/A,TRUE,"Otros"}</definedName>
    <definedName name="WEWEE" hidden="1">{#N/A,#N/A,TRUE,"Resumen";#N/A,#N/A,TRUE,"Global";#N/A,#N/A,TRUE,"Agropecuario";#N/A,#N/A,TRUE,"Pesca";#N/A,#N/A,TRUE,"Minería";#N/A,#N/A,TRUE,"Elect. y Agua";#N/A,#N/A,TRUE,"Manufactura";#N/A,#N/A,TRUE,"Construcción";#N/A,#N/A,TRUE,"Comercio";#N/A,#N/A,TRUE,"Otros"}</definedName>
    <definedName name="WEWEFEE" hidden="1">{#N/A,#N/A,FALSE,"Final";#N/A,#N/A,FALSE,"PBI Anual";#N/A,#N/A,FALSE,"PBI 95-96";#N/A,#N/A,FALSE,"Gasto Agregado";#N/A,#N/A,FALSE,"Gob. Central";#N/A,#N/A,FALSE,"Bza. Pagos";#N/A,#N/A,FALSE,"Bza. Comercial";#N/A,#N/A,FALSE,"IPC vs DEV"}</definedName>
    <definedName name="WEWEWEDDCD" hidden="1">{#N/A,#N/A,TRUE,"Resumen";#N/A,#N/A,TRUE,"Global";#N/A,#N/A,TRUE,"Agropecuario";#N/A,#N/A,TRUE,"Pesca";#N/A,#N/A,TRUE,"Minería";#N/A,#N/A,TRUE,"Elect. y Agua";#N/A,#N/A,TRUE,"Manufactura";#N/A,#N/A,TRUE,"Construcción";#N/A,#N/A,TRUE,"Comercio";#N/A,#N/A,TRUE,"Otros"}</definedName>
    <definedName name="WEWWEED" hidden="1">{#N/A,#N/A,FALSE,"Final";#N/A,#N/A,FALSE,"PBI Anual";#N/A,#N/A,FALSE,"PBI 95-96";#N/A,#N/A,FALSE,"Gasto Agregado";#N/A,#N/A,FALSE,"Gob. Central";#N/A,#N/A,FALSE,"Bza. Pagos";#N/A,#N/A,FALSE,"Bza. Comercial";#N/A,#N/A,FALSE,"IPC vs DEV"}</definedName>
    <definedName name="WEWXXSA" hidden="1">{#N/A,#N/A,TRUE,"Resumen";#N/A,#N/A,TRUE,"Global";#N/A,#N/A,TRUE,"Agropecuario";#N/A,#N/A,TRUE,"Pesca";#N/A,#N/A,TRUE,"Minería";#N/A,#N/A,TRUE,"Elect. y Agua";#N/A,#N/A,TRUE,"Manufactura";#N/A,#N/A,TRUE,"Construcción";#N/A,#N/A,TRUE,"Comercio";#N/A,#N/A,TRUE,"Otros"}</definedName>
    <definedName name="wq" hidden="1">{"Sin detalle",#N/A,FALSE,"Flujo (redondeado)";"Detallado",#N/A,FALSE,"Flujo (redondeado)"}</definedName>
    <definedName name="wq4ert" localSheetId="2" hidden="1">{"Avaliação de Cargos (Class Mens Todas)",#N/A,FALSE,"BANCO DE DADOS MENSALISTAS";"Avaliação de Cargos (Class Mens Todas)",#N/A,FALSE,"BANCO DE DADOS MENSALISTAS"}</definedName>
    <definedName name="wq4ert" localSheetId="3" hidden="1">{"Avaliação de Cargos (Class Mens Todas)",#N/A,FALSE,"BANCO DE DADOS MENSALISTAS";"Avaliação de Cargos (Class Mens Todas)",#N/A,FALSE,"BANCO DE DADOS MENSALISTAS"}</definedName>
    <definedName name="wq4ert" hidden="1">{"Avaliação de Cargos (Class Mens Todas)",#N/A,FALSE,"BANCO DE DADOS MENSALISTAS";"Avaliação de Cargos (Class Mens Todas)",#N/A,FALSE,"BANCO DE DADOS MENSALISTAS"}</definedName>
    <definedName name="wqdwdqw" hidden="1">{#N/A,#N/A,TRUE,"Resumen";#N/A,#N/A,TRUE,"Global";#N/A,#N/A,TRUE,"Agropecuario";#N/A,#N/A,TRUE,"Pesca";#N/A,#N/A,TRUE,"Minería";#N/A,#N/A,TRUE,"Elect. y Agua";#N/A,#N/A,TRUE,"Manufactura";#N/A,#N/A,TRUE,"Construcción";#N/A,#N/A,TRUE,"Comercio";#N/A,#N/A,TRUE,"Otros"}</definedName>
    <definedName name="wra" hidden="1">'[56]LIMA-CANTA'!#REF!</definedName>
    <definedName name="wrn" hidden="1">{#N/A,#N/A,TRUE,"Est. de Fact.";#N/A,#N/A,TRUE,"Capitulo 19";#N/A,#N/A,TRUE,"Proyecto P855"}</definedName>
    <definedName name="wrn.2." hidden="1">{"4",#N/A,FALSE,"Flujos Caja - Mon. 1999"}</definedName>
    <definedName name="wrn.ACTUALIZAÇÕES._.SPC." hidden="1">{#N/A,#N/A,FALSE,"INDICE";#N/A,#N/A,FALSE,"Memória actualização";#N/A,#N/A,FALSE,"ANEXO1";#N/A,#N/A,FALSE,"ANEXO2";#N/A,#N/A,FALSE,"ANÁLISE DE RECURSOS";#N/A,#N/A,FALSE,"MAPA DE QUANTIDADES"}</definedName>
    <definedName name="wrn.all." hidden="1">{#N/A,#N/A,FALSE,"Pricing";#N/A,#N/A,FALSE,"Summary";#N/A,#N/A,FALSE,"CompProd";#N/A,#N/A,FALSE,"CompJobhrs";#N/A,#N/A,FALSE,"Escalation";#N/A,#N/A,FALSE,"Contingency";#N/A,#N/A,FALSE,"GM";#N/A,#N/A,FALSE,"CompWage";#N/A,#N/A,FALSE,"costSum"}</definedName>
    <definedName name="wrn.análise._.mensal." hidden="1">{#N/A,#N/A,FALSE,"F.ROSTO";#N/A,#N/A,FALSE,"REL.MENSAL";#N/A,#N/A,FALSE,"MAPA RESUMO";#N/A,#N/A,FALSE,"CORR.NAT.";#N/A,#N/A,FALSE,"ANEXO1";#N/A,#N/A,FALSE,"ANEXO2";#N/A,#N/A,FALSE,"CRON-FIN"}</definedName>
    <definedName name="wrn.ARA." hidden="1">{"ARA1",#N/A,FALSE,"ENG-ARA";"ARAhours",#N/A,FALSE,"ENG-ARA";"ARA$",#N/A,FALSE,"ENG-ARA"}</definedName>
    <definedName name="wrn.ARA._1" hidden="1">{"ARA1",#N/A,FALSE,"ENG-ARA";"ARAhours",#N/A,FALSE,"ENG-ARA";"ARA$",#N/A,FALSE,"ENG-ARA"}</definedName>
    <definedName name="wrn.Avaliação._.de._.Cargos." localSheetId="2" hidden="1">{"Avaliação de Cargos (Class Mens Todas)",#N/A,FALSE,"BANCO DE DADOS MENSALISTAS";"Avaliação de Cargos (Class Mens Todas)",#N/A,FALSE,"BANCO DE DADOS MENSALISTAS"}</definedName>
    <definedName name="wrn.Avaliação._.de._.Cargos." localSheetId="3" hidden="1">{"Avaliação de Cargos (Class Mens Todas)",#N/A,FALSE,"BANCO DE DADOS MENSALISTAS";"Avaliação de Cargos (Class Mens Todas)",#N/A,FALSE,"BANCO DE DADOS MENSALISTAS"}</definedName>
    <definedName name="wrn.Avaliação._.de._.Cargos." hidden="1">{"Avaliação de Cargos (Class Mens Todas)",#N/A,FALSE,"BANCO DE DADOS MENSALISTAS";"Avaliação de Cargos (Class Mens Todas)",#N/A,FALSE,"BANCO DE DADOS MENSALISTAS"}</definedName>
    <definedName name="wrn.B._.Reports." hidden="1">{"bprofit",#N/A,FALSE,"Reports (B)";"bcash",#N/A,FALSE,"Reports (B)";"bbsheet",#N/A,FALSE,"Reports (B)"}</definedName>
    <definedName name="wrn.Barbara._.Modular._.Indirects." localSheetId="2" hidden="1">{#N/A,#N/A,FALSE,"COVER";#N/A,#N/A,FALSE,"RECAP";#N/A,#N/A,FALSE,"SANTA BARBARA NONMANUAL";#N/A,#N/A,FALSE,"CEQUIP";#N/A,#N/A,FALSE,"WRATE";#N/A,#N/A,FALSE,"INDIRECT";#N/A,#N/A,FALSE,"TRAIN";#N/A,#N/A,FALSE,"MANLOADED SCHEDULE"}</definedName>
    <definedName name="wrn.Barbara._.Modular._.Indirects." localSheetId="3" hidden="1">{#N/A,#N/A,FALSE,"COVER";#N/A,#N/A,FALSE,"RECAP";#N/A,#N/A,FALSE,"SANTA BARBARA NONMANUAL";#N/A,#N/A,FALSE,"CEQUIP";#N/A,#N/A,FALSE,"WRATE";#N/A,#N/A,FALSE,"INDIRECT";#N/A,#N/A,FALSE,"TRAIN";#N/A,#N/A,FALSE,"MANLOADED SCHEDULE"}</definedName>
    <definedName name="wrn.Barbara._.Modular._.Indirects." localSheetId="6" hidden="1">{#N/A,#N/A,FALSE,"COVER";#N/A,#N/A,FALSE,"RECAP";#N/A,#N/A,FALSE,"SANTA BARBARA NONMANUAL";#N/A,#N/A,FALSE,"CEQUIP";#N/A,#N/A,FALSE,"WRATE";#N/A,#N/A,FALSE,"INDIRECT";#N/A,#N/A,FALSE,"TRAIN";#N/A,#N/A,FALSE,"MANLOADED SCHEDULE"}</definedName>
    <definedName name="wrn.Barbara._.Modular._.Indirects." localSheetId="7" hidden="1">{#N/A,#N/A,FALSE,"COVER";#N/A,#N/A,FALSE,"RECAP";#N/A,#N/A,FALSE,"SANTA BARBARA NONMANUAL";#N/A,#N/A,FALSE,"CEQUIP";#N/A,#N/A,FALSE,"WRATE";#N/A,#N/A,FALSE,"INDIRECT";#N/A,#N/A,FALSE,"TRAIN";#N/A,#N/A,FALSE,"MANLOADED SCHEDULE"}</definedName>
    <definedName name="wrn.Barbara._.Modular._.Indirects." localSheetId="8" hidden="1">{#N/A,#N/A,FALSE,"COVER";#N/A,#N/A,FALSE,"RECAP";#N/A,#N/A,FALSE,"SANTA BARBARA NONMANUAL";#N/A,#N/A,FALSE,"CEQUIP";#N/A,#N/A,FALSE,"WRATE";#N/A,#N/A,FALSE,"INDIRECT";#N/A,#N/A,FALSE,"TRAIN";#N/A,#N/A,FALSE,"MANLOADED SCHEDULE"}</definedName>
    <definedName name="wrn.Barbara._.Modular._.Indirects." hidden="1">{#N/A,#N/A,FALSE,"COVER";#N/A,#N/A,FALSE,"RECAP";#N/A,#N/A,FALSE,"SANTA BARBARA NONMANUAL";#N/A,#N/A,FALSE,"CEQUIP";#N/A,#N/A,FALSE,"WRATE";#N/A,#N/A,FALSE,"INDIRECT";#N/A,#N/A,FALSE,"TRAIN";#N/A,#N/A,FALSE,"MANLOADED SCHEDULE"}</definedName>
    <definedName name="wrn.Barbara._.Modular._.Indirects._1" hidden="1">{#N/A,#N/A,FALSE,"COVER";#N/A,#N/A,FALSE,"RECAP";#N/A,#N/A,FALSE,"SANTA BARBARA NONMANUAL";#N/A,#N/A,FALSE,"CEQUIP";#N/A,#N/A,FALSE,"WRATE";#N/A,#N/A,FALSE,"INDIRECT";#N/A,#N/A,FALSE,"TRAIN";#N/A,#N/A,FALSE,"MANLOADED SCHEDULE"}</definedName>
    <definedName name="wrn.bechtel._.hours." hidden="1">{"bechtel1",#N/A,TRUE,"BECHTEL";"bechtelhours",#N/A,TRUE,"BECHTEL";"bechtel$",#N/A,TRUE,"BECHTEL"}</definedName>
    <definedName name="wrn.bechtel._.hours._1" hidden="1">{"bechtel1",#N/A,TRUE,"BECHTEL";"bechtelhours",#N/A,TRUE,"BECHTEL";"bechtel$",#N/A,TRUE,"BECHTEL"}</definedName>
    <definedName name="wrn.CALCULO." hidden="1">{#N/A,#N/A,FALSE,"CARGAS";#N/A,#N/A,FALSE,"TABLEROS";#N/A,#N/A,FALSE,"MT";#N/A,#N/A,FALSE,"BT STX";#N/A,#N/A,FALSE,"CORTO";#N/A,#N/A,FALSE,"CAB-MT";#N/A,#N/A,FALSE,"CAB-BM"}</definedName>
    <definedName name="wrn.Camaracamion." hidden="1">{"desarrollo",#N/A,FALSE,"Cámara Camión";"resumen",#N/A,FALSE,"Cámara Camión";"eqprod",#N/A,FALSE,"Cámara Camión"}</definedName>
    <definedName name="wrn.CIGG." hidden="1">{"CI+GG(BASE)",#N/A,FALSE,"CI+GG(BASE)";"GG",#N/A,FALSE,"CI+GG(BASE)";"CI",#N/A,FALSE,"CI+GG(BASE)"}</definedName>
    <definedName name="wrn.CIGG._1" hidden="1">{"CI+GG(BASE)",#N/A,FALSE,"CI+GG(BASE)";"GG",#N/A,FALSE,"CI+GG(BASE)";"CI",#N/A,FALSE,"CI+GG(BASE)"}</definedName>
    <definedName name="wrn.civil._.works." localSheetId="2" hidden="1">{#N/A,#N/A,TRUE,"1842CWN0"}</definedName>
    <definedName name="wrn.civil._.works." localSheetId="3" hidden="1">{#N/A,#N/A,TRUE,"1842CWN0"}</definedName>
    <definedName name="wrn.civil._.works." localSheetId="6" hidden="1">{#N/A,#N/A,TRUE,"1842CWN0"}</definedName>
    <definedName name="wrn.civil._.works." localSheetId="7" hidden="1">{#N/A,#N/A,TRUE,"1842CWN0"}</definedName>
    <definedName name="wrn.civil._.works." localSheetId="8" hidden="1">{#N/A,#N/A,TRUE,"1842CWN0"}</definedName>
    <definedName name="wrn.civil._.works." hidden="1">{#N/A,#N/A,TRUE,"1842CWN0"}</definedName>
    <definedName name="wrn.colorcrvs." hidden="1">{"BPCCOLOR",#N/A,FALSE,"CRVS";"NUCCOLOR",#N/A,FALSE,"CRVS";"FOSCOLOR",#N/A,FALSE,"CRVS"}</definedName>
    <definedName name="wrn.compa." hidden="1">{"cuadro1",#N/A,FALSE,"periodos entre Opciones";"cuadro2",#N/A,FALSE,"periodos entre Opciones"}</definedName>
    <definedName name="wrn.compa._1" hidden="1">{"cuadro1",#N/A,FALSE,"periodos entre Opciones";"cuadro2",#N/A,FALSE,"periodos entre Opciones"}</definedName>
    <definedName name="wrn.Completo." hidden="1">{"op4",#N/A,FALSE,"Servicios";"eqdllo",#N/A,FALSE,"Buzón Tren";"eqprod",#N/A,FALSE,"Buzón Tren";"desarrollo",#N/A,FALSE,"Buzón Tren";"resumen",#N/A,FALSE,"Buzón Tren";"op3",#N/A,FALSE,"Servicios";"eqdllo",#N/A,FALSE,"Buzón Camión";"eqprod",#N/A,FALSE,"Buzón Camión";"desarrollo",#N/A,FALSE,"Buzón Camión";"resumen",#N/A,FALSE,"Buzón Camión";"op2",#N/A,FALSE,"Servicios";"eqdllo",#N/A,FALSE,"LHD Camión";"eqprod",#N/A,FALSE,"LHD Camión";"desarrollo",#N/A,FALSE,"LHD Camión";"Resumen",#N/A,FALSE,"LHD Camión";"op1",#N/A,FALSE,"Servicios";"eqdllo",#N/A,FALSE,"Cámara Camión";"eqprod",#N/A,FALSE,"Cámara Camión";"desarrollo",#N/A,FALSE,"Cámara Camión";"resumen",#N/A,FALSE,"Cámara Camión";"op5",#N/A,FALSE,"Servicios";"eqdllo",#N/A,FALSE,"Base";"eqprod",#N/A,FALSE,"Base";"desarrollo",#N/A,FALSE,"Base";"resumen",#N/A,FALSE,"Base";"FlujoGastos",#N/A,FALSE,"Base";"FlujoGastos",#N/A,FALSE,"Buzón Tren";"FlujoGastos",#N/A,FALSE,"Buzón Camión";"FlujoGastos",#N/A,FALSE,"LHD Camión";"FlujoGastos",#N/A,FALSE,"Cámara Camión";"resumen",#N/A,FALSE,"Resumen"}</definedName>
    <definedName name="wrn.CONTROL._.ARCHIVO." localSheetId="2"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 localSheetId="3"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 localSheetId="6"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 localSheetId="7"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 localSheetId="8"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 hidden="1">{"Control_Consolidado",#N/A,FALSE,"Cons.";"Control_Tunel",#N/A,FALSE,"Cons.";"Control_Melip",#N/A,FALSE,"Cons.";"Control_Gualleco",#N/A,FALSE,"Cons.";"Control_Sara L",#N/A,FALSE,"Cons.";"Control_Quellon",#N/A,FALSE,"Cons.";"Control_Biolix",#N/A,FALSE,"Cons.";"Control_Oficina",#N/A,FALSE,"Cons.";"Control_Consorcio",#N/A,FALSE,"Cons."}</definedName>
    <definedName name="wrn.CONTROL._.ARCHIVO._1" hidden="1">{"Control_Consolidado",#N/A,FALSE,"Cons.";"Control_Tunel",#N/A,FALSE,"Cons.";"Control_Melip",#N/A,FALSE,"Cons.";"Control_Gualleco",#N/A,FALSE,"Cons.";"Control_Sara L",#N/A,FALSE,"Cons.";"Control_Quellon",#N/A,FALSE,"Cons.";"Control_Biolix",#N/A,FALSE,"Cons.";"Control_Oficina",#N/A,FALSE,"Cons.";"Control_Consorcio",#N/A,FALSE,"Cons."}</definedName>
    <definedName name="wrn.CorpB_Reports." hidden="1">{"CorpB_Profit",#N/A,FALSE,"Reports (B)";"CorpB_cash",#N/A,FALSE,"Reports (B)";"CorpB_Cash1",#N/A,FALSE,"Reports (B)";"CorpB_Bsheet",#N/A,FALSE,"Reports (B)"}</definedName>
    <definedName name="wrn.CorpRS_Reports." hidden="1">{"CorpRS_Profit",#N/A,FALSE,"Reports (RS)";"CorpRS_Cash",#N/A,FALSE,"Reports (RS)";"CorpRS_Cash1",#N/A,FALSE,"Reports (RS)";"CorpRS_Bsheet",#N/A,FALSE,"Reports (RS)"}</definedName>
    <definedName name="wrn.CORRECÇÃO._.DE._.BALANCETES." hidden="1">{#N/A,#N/A,FALSE,"F.ROSTO";#N/A,#N/A,FALSE,"REL.MENSAL";#N/A,#N/A,FALSE,"MAPA RESUMO";#N/A,#N/A,FALSE,"CORR.NAT.";#N/A,#N/A,FALSE,"ANEXO1";#N/A,#N/A,FALSE,"ANEXO2";#N/A,#N/A,FALSE,"CRON-FIN";#N/A,#N/A,FALSE,"GRAF-CI";#N/A,#N/A,FALSE,"Mapa de Adjudicações";#N/A,#N/A,FALSE,"Análise de Actividades"}</definedName>
    <definedName name="wrn.COST_SHEETS." hidden="1">{#N/A,#N/A,FALSE,"WBS 1.06";#N/A,#N/A,FALSE,"WBS 1.14";#N/A,#N/A,FALSE,"WBS 1.17";#N/A,#N/A,FALSE,"WBS 1.18"}</definedName>
    <definedName name="wrn.CQCA._.Joint._.Venture."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Budget Ytd";"Report",#N/A,FALSE,"Variance Budget Ytd (JV)";"Report",#N/A,FALSE,"Variance Budget FY";"Report",#N/A,FALSE,"Variance Budget FY (JV)";"Report",#N/A,FALSE,"Income Statement";"Report",#N/A,FALSE,"Income Statement (JV)";"Report",#N/A,FALSE,"Revenue Analysis - FY";"Report",#N/A,FALSE,"Revenue Analysis - FY (JV)";"Report",#N/A,FALSE,"Cost Analysis - FY";"Report",#N/A,FALSE,"Cost Analysis - FY (JV)";"Report",#N/A,FALSE,"Financial Targets";"Report",#N/A,FALSE,"Financial Targets (JV)";"Report",#N/A,FALSE,"Environmental";"Report",#N/A,FALSE,"Production KPIs";"Report",#N/A,FALSE,"Production KPIs (1)";"Report",#N/A,FALSE,"Cost KPIs";"Report",#N/A,FALSE,"Cost KPIs (2)";"Report",#N/A,FALSE,"Asset KPIs";"Report",#N/A,FALSE,"Asset KPIs (2)";"Report",#N/A,FALSE,"Asset KPIs CAPEX";"Report",#N/A,FALSE,"Asset KPIs - CAPEX (2)";"Report",#N/A,FALSE,"Revenue KPIs";"Report",#N/A,FALSE,"Revenue KPIs (2)";"Report",#N/A,FALSE,"Safety KPIs";"Report",#N/A,FALSE,"People KPIs";"Report",#N/A,FALSE,"People KPIs (2)";"Report",#N/A,FALSE,"Debtors"}</definedName>
    <definedName name="wrn.data." hidden="1">{"data",#N/A,FALSE,"OP_SUM"}</definedName>
    <definedName name="wrn.Delete"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Delete2" hidden="1">{"Cover Page",#N/A,FALSE,"Cover";"Report",#N/A,FALSE,"Contents";"Report",#N/A,FALSE,"Executive Summary";"Calc",#N/A,FALSE,"Executive Summary";"Report",#N/A,FALSE,"Safety Review";"Calc",#N/A,FALSE,"Safety Review";"Report",#N/A,FALSE,"Key Financial Targets";"Calc",#N/A,FALSE,"Key Financial Targets";"Report",#N/A,FALSE,"Marketing Outlook";"Calc",#N/A,FALSE,"Marketing Outlook"}</definedName>
    <definedName name="wrn.Detail." hidden="1">{#N/A,#N/A,FALSE,"Matrix";#N/A,#N/A,FALSE,"Executive";#N/A,#N/A,FALSE,"Summary";#N/A,#N/A,FALSE,"Office1";#N/A,#N/A,FALSE,"Office2";#N/A,#N/A,FALSE,"Office3";#N/A,#N/A,FALSE,"Office4";#N/A,#N/A,FALSE,"Office5";#N/A,#N/A,FALSE,"Office6";#N/A,#N/A,FALSE,"Office7";#N/A,#N/A,FALSE,"Labor"}</definedName>
    <definedName name="wrn.Detail._1" hidden="1">{#N/A,#N/A,FALSE,"Matrix";#N/A,#N/A,FALSE,"Executive";#N/A,#N/A,FALSE,"Summary";#N/A,#N/A,FALSE,"Office1";#N/A,#N/A,FALSE,"Office2";#N/A,#N/A,FALSE,"Office3";#N/A,#N/A,FALSE,"Office4";#N/A,#N/A,FALSE,"Office5";#N/A,#N/A,FALSE,"Office6";#N/A,#N/A,FALSE,"Office7";#N/A,#N/A,FALSE,"Labor"}</definedName>
    <definedName name="wrn.Día._.API." localSheetId="2" hidden="1">{#N/A,#N/A,FALSE,"IC_Global";#N/A,#N/A,FALSE,"IC_Global (98-f)";#N/A,#N/A,FALSE,"Inc";#N/A,#N/A,FALSE,"CAMBIOS (2)";#N/A,#N/A,FALSE,"EXPL Inc.";#N/A,#N/A,FALSE,"HITOS98";#N/A,#N/A,FALSE,"CURVA ""S"" GLOBAL ";#N/A,#N/A,FALSE,"CURVA ""S"" 1998 "}</definedName>
    <definedName name="wrn.Día._.API." localSheetId="3" hidden="1">{#N/A,#N/A,FALSE,"IC_Global";#N/A,#N/A,FALSE,"IC_Global (98-f)";#N/A,#N/A,FALSE,"Inc";#N/A,#N/A,FALSE,"CAMBIOS (2)";#N/A,#N/A,FALSE,"EXPL Inc.";#N/A,#N/A,FALSE,"HITOS98";#N/A,#N/A,FALSE,"CURVA ""S"" GLOBAL ";#N/A,#N/A,FALSE,"CURVA ""S"" 1998 "}</definedName>
    <definedName name="wrn.Día._.API." localSheetId="6" hidden="1">{#N/A,#N/A,FALSE,"IC_Global";#N/A,#N/A,FALSE,"IC_Global (98-f)";#N/A,#N/A,FALSE,"Inc";#N/A,#N/A,FALSE,"CAMBIOS (2)";#N/A,#N/A,FALSE,"EXPL Inc.";#N/A,#N/A,FALSE,"HITOS98";#N/A,#N/A,FALSE,"CURVA ""S"" GLOBAL ";#N/A,#N/A,FALSE,"CURVA ""S"" 1998 "}</definedName>
    <definedName name="wrn.Día._.API." localSheetId="7" hidden="1">{#N/A,#N/A,FALSE,"IC_Global";#N/A,#N/A,FALSE,"IC_Global (98-f)";#N/A,#N/A,FALSE,"Inc";#N/A,#N/A,FALSE,"CAMBIOS (2)";#N/A,#N/A,FALSE,"EXPL Inc.";#N/A,#N/A,FALSE,"HITOS98";#N/A,#N/A,FALSE,"CURVA ""S"" GLOBAL ";#N/A,#N/A,FALSE,"CURVA ""S"" 1998 "}</definedName>
    <definedName name="wrn.Día._.API." localSheetId="8" hidden="1">{#N/A,#N/A,FALSE,"IC_Global";#N/A,#N/A,FALSE,"IC_Global (98-f)";#N/A,#N/A,FALSE,"Inc";#N/A,#N/A,FALSE,"CAMBIOS (2)";#N/A,#N/A,FALSE,"EXPL Inc.";#N/A,#N/A,FALSE,"HITOS98";#N/A,#N/A,FALSE,"CURVA ""S"" GLOBAL ";#N/A,#N/A,FALSE,"CURVA ""S"" 1998 "}</definedName>
    <definedName name="wrn.Día._.API." hidden="1">{#N/A,#N/A,FALSE,"IC_Global";#N/A,#N/A,FALSE,"IC_Global (98-f)";#N/A,#N/A,FALSE,"Inc";#N/A,#N/A,FALSE,"CAMBIOS (2)";#N/A,#N/A,FALSE,"EXPL Inc.";#N/A,#N/A,FALSE,"HITOS98";#N/A,#N/A,FALSE,"CURVA ""S"" GLOBAL ";#N/A,#N/A,FALSE,"CURVA ""S"" 1998 "}</definedName>
    <definedName name="wrn.Día._.API._1" hidden="1">{#N/A,#N/A,FALSE,"IC_Global";#N/A,#N/A,FALSE,"IC_Global (98-f)";#N/A,#N/A,FALSE,"Inc";#N/A,#N/A,FALSE,"CAMBIOS (2)";#N/A,#N/A,FALSE,"EXPL Inc.";#N/A,#N/A,FALSE,"HITOS98";#N/A,#N/A,FALSE,"CURVA ""S"" GLOBAL ";#N/A,#N/A,FALSE,"CURVA ""S"" 1998 "}</definedName>
    <definedName name="wrn.Ejec.Pres.98." hidden="1">{#N/A,#N/A,FALSE,"Ejec98"}</definedName>
    <definedName name="wrn.El._.Indio._.Production._.Summary." localSheetId="2" hidden="1">{#N/A,#N/A,FALSE,"summary";#N/A,#N/A,FALSE,"SumGraph"}</definedName>
    <definedName name="wrn.El._.Indio._.Production._.Summary." localSheetId="3" hidden="1">{#N/A,#N/A,FALSE,"summary";#N/A,#N/A,FALSE,"SumGraph"}</definedName>
    <definedName name="wrn.El._.Indio._.Production._.Summary." localSheetId="6" hidden="1">{#N/A,#N/A,FALSE,"summary";#N/A,#N/A,FALSE,"SumGraph"}</definedName>
    <definedName name="wrn.El._.Indio._.Production._.Summary." localSheetId="7" hidden="1">{#N/A,#N/A,FALSE,"summary";#N/A,#N/A,FALSE,"SumGraph"}</definedName>
    <definedName name="wrn.El._.Indio._.Production._.Summary." localSheetId="8" hidden="1">{#N/A,#N/A,FALSE,"summary";#N/A,#N/A,FALSE,"SumGraph"}</definedName>
    <definedName name="wrn.El._.Indio._.Production._.Summary." hidden="1">{#N/A,#N/A,FALSE,"summary";#N/A,#N/A,FALSE,"SumGraph"}</definedName>
    <definedName name="wrn.El._.Indio._.Production._.Summary._1" hidden="1">{#N/A,#N/A,FALSE,"summary";#N/A,#N/A,FALSE,"SumGraph"}</definedName>
    <definedName name="wrn.ep10." localSheetId="2" hidden="1">{#N/A,#N/A,FALSE,"masez (10)";#N/A,#N/A,FALSE,"masez (7)";#N/A,#N/A,FALSE,"masez (6)";#N/A,#N/A,FALSE,"masez (5)";#N/A,#N/A,FALSE,"masez (4)";#N/A,#N/A,FALSE,"masez (3)";#N/A,#N/A,FALSE,"masez (2)";#N/A,#N/A,FALSE,"GME";#N/A,#N/A,FALSE,"masez"}</definedName>
    <definedName name="wrn.ep10." localSheetId="3" hidden="1">{#N/A,#N/A,FALSE,"masez (10)";#N/A,#N/A,FALSE,"masez (7)";#N/A,#N/A,FALSE,"masez (6)";#N/A,#N/A,FALSE,"masez (5)";#N/A,#N/A,FALSE,"masez (4)";#N/A,#N/A,FALSE,"masez (3)";#N/A,#N/A,FALSE,"masez (2)";#N/A,#N/A,FALSE,"GME";#N/A,#N/A,FALSE,"masez"}</definedName>
    <definedName name="wrn.ep10." localSheetId="6" hidden="1">{#N/A,#N/A,FALSE,"masez (10)";#N/A,#N/A,FALSE,"masez (7)";#N/A,#N/A,FALSE,"masez (6)";#N/A,#N/A,FALSE,"masez (5)";#N/A,#N/A,FALSE,"masez (4)";#N/A,#N/A,FALSE,"masez (3)";#N/A,#N/A,FALSE,"masez (2)";#N/A,#N/A,FALSE,"GME";#N/A,#N/A,FALSE,"masez"}</definedName>
    <definedName name="wrn.ep10." localSheetId="7" hidden="1">{#N/A,#N/A,FALSE,"masez (10)";#N/A,#N/A,FALSE,"masez (7)";#N/A,#N/A,FALSE,"masez (6)";#N/A,#N/A,FALSE,"masez (5)";#N/A,#N/A,FALSE,"masez (4)";#N/A,#N/A,FALSE,"masez (3)";#N/A,#N/A,FALSE,"masez (2)";#N/A,#N/A,FALSE,"GME";#N/A,#N/A,FALSE,"masez"}</definedName>
    <definedName name="wrn.ep10." localSheetId="8" hidden="1">{#N/A,#N/A,FALSE,"masez (10)";#N/A,#N/A,FALSE,"masez (7)";#N/A,#N/A,FALSE,"masez (6)";#N/A,#N/A,FALSE,"masez (5)";#N/A,#N/A,FALSE,"masez (4)";#N/A,#N/A,FALSE,"masez (3)";#N/A,#N/A,FALSE,"masez (2)";#N/A,#N/A,FALSE,"GME";#N/A,#N/A,FALSE,"masez"}</definedName>
    <definedName name="wrn.ep10." hidden="1">{#N/A,#N/A,FALSE,"masez (10)";#N/A,#N/A,FALSE,"masez (7)";#N/A,#N/A,FALSE,"masez (6)";#N/A,#N/A,FALSE,"masez (5)";#N/A,#N/A,FALSE,"masez (4)";#N/A,#N/A,FALSE,"masez (3)";#N/A,#N/A,FALSE,"masez (2)";#N/A,#N/A,FALSE,"GME";#N/A,#N/A,FALSE,"masez"}</definedName>
    <definedName name="wrn.ep10._1" hidden="1">{#N/A,#N/A,FALSE,"masez (10)";#N/A,#N/A,FALSE,"masez (7)";#N/A,#N/A,FALSE,"masez (6)";#N/A,#N/A,FALSE,"masez (5)";#N/A,#N/A,FALSE,"masez (4)";#N/A,#N/A,FALSE,"masez (3)";#N/A,#N/A,FALSE,"masez (2)";#N/A,#N/A,FALSE,"GME";#N/A,#N/A,FALSE,"masez"}</definedName>
    <definedName name="wrn.ESTALEIRO." hidden="1">{#N/A,#N/A,FALSE,"INDICE";#N/A,#N/A,FALSE,"MAPA RESUMO";#N/A,#N/A,FALSE,"C.MENS.ESTAL.";#N/A,#N/A,FALSE,"GRAF-MO";#N/A,#N/A,FALSE,"MO-INDIRECTA";#N/A,#N/A,FALSE,"MO-OUT.NAT.";#N/A,#N/A,FALSE,"S.E.M.";#N/A,#N/A,FALSE,"D.E.C.";#N/A,#N/A,FALSE,"ALUG.EQUIP.";#N/A,#N/A,FALSE,"MATER.";#N/A,#N/A,FALSE,"MD-ESTAL.";#N/A,#N/A,FALSE,"SUB-EMP.";#N/A,#N/A,FALSE,"O.ENCARG.";#N/A,#N/A,FALSE,"MO-DIRECTA"}</definedName>
    <definedName name="wrn.flujos." hidden="1">{"FlujoGastos",#N/A,FALSE,"Base";"FlujoGastos",#N/A,FALSE,"Buzón Tren";"FlujoGastos",#N/A,FALSE,"Buzón Camión";"FlujoGastos",#N/A,FALSE,"LHD Camión";"FlujoGastos",#N/A,FALSE,"Cámara Camión"}</definedName>
    <definedName name="wrn.FORMATOS." localSheetId="2"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ATOS." localSheetId="3"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ATOS." localSheetId="6"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ATOS." localSheetId="7"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ATOS." localSheetId="8"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ATOS." hidden="1">{#N/A,#N/A,FALSE,"Formato No.2 ";#N/A,#N/A,FALSE,"Formato No.3A";#N/A,#N/A,FALSE,"Formato No. 3B";#N/A,#N/A,FALSE,"Formato No. 3C";#N/A,#N/A,FALSE,"Formato No. 4A";#N/A,#N/A,FALSE,"Formato No. 4B";#N/A,#N/A,FALSE,"Formato No. 4C (1)";#N/A,#N/A,FALSE,"Formato No. 4C (2)";#N/A,#N/A,FALSE,"Formato No. 4D";#N/A,#N/A,FALSE,"Formato No. 7 ";#N/A,#N/A,FALSE,"Formato No. 8";#N/A,#N/A,FALSE,"Formato No. 9";#N/A,#N/A,FALSE,"Formato No. 10";#N/A,#N/A,FALSE,"Formato No. 11";#N/A,#N/A,FALSE,"Formato No. 12";#N/A,#N/A,FALSE,"Formato No. 13";#N/A,#N/A,FALSE,"Formato No. 14";#N/A,#N/A,FALSE,"Formato No. 15 ";#N/A,#N/A,FALSE,"Formato No. 16";#N/A,#N/A,FALSE,"Formato No. 17";#N/A,#N/A,FALSE,"Formato No. 18";#N/A,#N/A,FALSE,"Formato No. 19"}</definedName>
    <definedName name="wrn.Forms." hidden="1">{#N/A,#N/A,FALSE,"E-1";#N/A,#N/A,FALSE,"E-2";#N/A,#N/A,FALSE,"F-1";#N/A,#N/A,FALSE,"F-2";#N/A,#N/A,FALSE,"F-3";#N/A,#N/A,FALSE,"F-4";#N/A,#N/A,FALSE,"F-5";#N/A,#N/A,FALSE,"F-6";#N/A,#N/A,FALSE,"Matrix"}</definedName>
    <definedName name="wrn.Forms._1" hidden="1">{#N/A,#N/A,FALSE,"E-1";#N/A,#N/A,FALSE,"E-2";#N/A,#N/A,FALSE,"F-1";#N/A,#N/A,FALSE,"F-2";#N/A,#N/A,FALSE,"F-3";#N/A,#N/A,FALSE,"F-4";#N/A,#N/A,FALSE,"F-5";#N/A,#N/A,FALSE,"F-6";#N/A,#N/A,FALSE,"Matrix"}</definedName>
    <definedName name="wrn.FORMULARIOS."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wrn.FORMULARIOS._1" hidden="1">{#N/A,#N/A,FALSE,"TEC 01";#N/A,#N/A,FALSE,"TEC 02";#N/A,#N/A,FALSE,"TEC 03";#N/A,#N/A,FALSE,"TEC 04";#N/A,#N/A,FALSE,"TEC 05A";#N/A,#N/A,FALSE,"TEC 05B";#N/A,#N/A,FALSE,"TEC 05C";#N/A,#N/A,FALSE,"TEC 05D";#N/A,#N/A,FALSE,"TEC 06";#N/A,#N/A,FALSE,"TEC 07";#N/A,#N/A,FALSE,"TEC 08";#N/A,#N/A,FALSE,"TEC 09";#N/A,#N/A,FALSE,"TEC 10";#N/A,#N/A,FALSE,"TEC 13";#N/A,#N/A,FALSE,"ECO 01";#N/A,#N/A,FALSE,"ECO 02";#N/A,#N/A,FALSE,"ECO 03"}</definedName>
    <definedName name="wrn.FULL._.REPORT." hidden="1">{#N/A,#N/A,FALSE,"US$";#N/A,#N/A,FALSE,"SUMMARY";#N/A,#N/A,FALSE,"DET.SUMM";#N/A,#N/A,FALSE,"BACK-UP";#N/A,#N/A,FALSE,"INDIRECTS";#N/A,#N/A,FALSE,"PARAMETERS";#N/A,#N/A,FALSE,"RATES"}</definedName>
    <definedName name="wrn.GARO._.PERSNL._.REPORT." hidden="1">{"garo personnel",#N/A,FALSE;"personnel by location",#N/A,FALSE;"garo_graph",#N/A,FALSE}</definedName>
    <definedName name="wrn.GERENCIA." localSheetId="2" hidden="1">{#N/A,#N/A,TRUE,"INGENIERIA";#N/A,#N/A,TRUE,"COMPRAS";#N/A,#N/A,TRUE,"DIRECCION";#N/A,#N/A,TRUE,"RESUMEN"}</definedName>
    <definedName name="wrn.GERENCIA." localSheetId="3" hidden="1">{#N/A,#N/A,TRUE,"INGENIERIA";#N/A,#N/A,TRUE,"COMPRAS";#N/A,#N/A,TRUE,"DIRECCION";#N/A,#N/A,TRUE,"RESUMEN"}</definedName>
    <definedName name="wrn.GERENCIA." localSheetId="6" hidden="1">{#N/A,#N/A,TRUE,"INGENIERIA";#N/A,#N/A,TRUE,"COMPRAS";#N/A,#N/A,TRUE,"DIRECCION";#N/A,#N/A,TRUE,"RESUMEN"}</definedName>
    <definedName name="wrn.GERENCIA." localSheetId="7" hidden="1">{#N/A,#N/A,TRUE,"INGENIERIA";#N/A,#N/A,TRUE,"COMPRAS";#N/A,#N/A,TRUE,"DIRECCION";#N/A,#N/A,TRUE,"RESUMEN"}</definedName>
    <definedName name="wrn.GERENCIA." localSheetId="8" hidden="1">{#N/A,#N/A,TRUE,"INGENIERIA";#N/A,#N/A,TRUE,"COMPRAS";#N/A,#N/A,TRUE,"DIRECCION";#N/A,#N/A,TRUE,"RESUMEN"}</definedName>
    <definedName name="wrn.GERENCIA." hidden="1">{#N/A,#N/A,TRUE,"INGENIERIA";#N/A,#N/A,TRUE,"COMPRAS";#N/A,#N/A,TRUE,"DIRECCION";#N/A,#N/A,TRUE,"RESUMEN"}</definedName>
    <definedName name="wrn.Graficos." localSheetId="2" hidden="1">{"Graf_Carga Trab",#N/A,FALSE,"Grafi_Carga Trab";"Graf_Venta Flujo",#N/A,FALSE,"Grafi_Carga Trab"}</definedName>
    <definedName name="wrn.Graficos." localSheetId="3" hidden="1">{"Graf_Carga Trab",#N/A,FALSE,"Grafi_Carga Trab";"Graf_Venta Flujo",#N/A,FALSE,"Grafi_Carga Trab"}</definedName>
    <definedName name="wrn.Graficos." localSheetId="6" hidden="1">{"Graf_Carga Trab",#N/A,FALSE,"Grafi_Carga Trab";"Graf_Venta Flujo",#N/A,FALSE,"Grafi_Carga Trab"}</definedName>
    <definedName name="wrn.Graficos." localSheetId="7" hidden="1">{"Graf_Carga Trab",#N/A,FALSE,"Grafi_Carga Trab";"Graf_Venta Flujo",#N/A,FALSE,"Grafi_Carga Trab"}</definedName>
    <definedName name="wrn.Graficos." localSheetId="8" hidden="1">{"Graf_Carga Trab",#N/A,FALSE,"Grafi_Carga Trab";"Graf_Venta Flujo",#N/A,FALSE,"Grafi_Carga Trab"}</definedName>
    <definedName name="wrn.Graficos." hidden="1">{"Graf_Carga Trab",#N/A,FALSE,"Grafi_Carga Trab";"Graf_Venta Flujo",#N/A,FALSE,"Grafi_Carga Trab"}</definedName>
    <definedName name="wrn.Graficos._1" hidden="1">{"Graf_Carga Trab",#N/A,FALSE,"Grafi_Carga Trab";"Graf_Venta Flujo",#N/A,FALSE,"Grafi_Carga Trab"}</definedName>
    <definedName name="wrn.Imprime." hidden="1">{#N/A,#N/A,FALSE,"Superficie";#N/A,#N/A,FALSE,"Concentrador";#N/A,#N/A,FALSE,"Mina Rajo";#N/A,#N/A,FALSE,"Subterránea";#N/A,#N/A,FALSE,"Otros"}</definedName>
    <definedName name="wrn.Imprime._.ECOS." hidden="1">{#N/A,#N/A,FALSE,"P.U.(integral)";#N/A,#N/A,FALSE,"Prov.";#N/A,#N/A,FALSE,"P.U.(G1)";#N/A,#N/A,FALSE,"Prov. (G1)";#N/A,#N/A,FALSE,"P.U.(G2)";#N/A,#N/A,FALSE,"Prov.(G2)";#N/A,#N/A,FALSE,"Var-Ext"}</definedName>
    <definedName name="wrn.Imprime._.ECOS._1" hidden="1">{#N/A,#N/A,FALSE,"P.U.(integral)";#N/A,#N/A,FALSE,"Prov.";#N/A,#N/A,FALSE,"P.U.(G1)";#N/A,#N/A,FALSE,"Prov. (G1)";#N/A,#N/A,FALSE,"P.U.(G2)";#N/A,#N/A,FALSE,"Prov.(G2)";#N/A,#N/A,FALSE,"Var-Ext"}</definedName>
    <definedName name="wrn.Imprime._1" hidden="1">{#N/A,#N/A,FALSE,"Superficie";#N/A,#N/A,FALSE,"Concentrador";#N/A,#N/A,FALSE,"Mina Rajo";#N/A,#N/A,FALSE,"Subterránea";#N/A,#N/A,FALSE,"Otros"}</definedName>
    <definedName name="wrn.Informe._.1." localSheetId="2"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 localSheetId="3"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 localSheetId="6"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 localSheetId="7"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 localSheetId="8"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1._1" hidden="1">{"Informe 1_Consolidado",#N/A,FALSE,"Cons.";"Informe 1_Tunel",#N/A,FALSE,"Cons.";"Informe 1_Melip",#N/A,FALSE,"Cons.";"Informe 1_Guall",#N/A,FALSE,"Cons.";"Informe 1_Sara L",#N/A,FALSE,"Cons.";"Informe 1_Quellon",#N/A,FALSE,"Cons.";"Informe 1_Biolix",#N/A,FALSE,"Cons.";"Informe 1_Oficina",#N/A,FALSE,"Cons.";"Informe 1_Consorcio",#N/A,FALSE,"Cons."}</definedName>
    <definedName name="wrn.Informe._.2." localSheetId="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 localSheetId="3"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 localSheetId="6"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 localSheetId="7"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 localSheetId="8"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2.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wrn.INFORME._.No.._.30." hidden="1">{#N/A,#N/A,FALSE,"DET-CAMB.";#N/A,#N/A,FALSE,"PRESUP.";#N/A,#N/A,FALSE,"RESUMEN";#N/A,#N/A,FALSE,"CT";#N/A,#N/A,FALSE,"PD";#N/A,#N/A,FALSE,"PR"}</definedName>
    <definedName name="wrn.INFORME_XPAND." hidden="1">{"DETALLE_1996",#N/A,FALSE,"flujo";"DETALLE_1997",#N/A,FALSE,"flujo";"GASTOS_INCURRIDOS_1996",#N/A,FALSE,"flujo";"GASTOS_PROGRAMADOS_PARA_1997",#N/A,FALSE,"flujo";#N/A,#N/A,FALSE,"comparat";#N/A,#N/A,FALSE,"costos";#N/A,#N/A,FALSE,"proyctrol"}</definedName>
    <definedName name="wrn.INFORME_XPAND._1" hidden="1">{"DETALLE_1996",#N/A,FALSE,"flujo";"DETALLE_1997",#N/A,FALSE,"flujo";"GASTOS_INCURRIDOS_1996",#N/A,FALSE,"flujo";"GASTOS_PROGRAMADOS_PARA_1997",#N/A,FALSE,"flujo";#N/A,#N/A,FALSE,"comparat";#N/A,#N/A,FALSE,"costos";#N/A,#N/A,FALSE,"proyctrol"}</definedName>
    <definedName name="wrn.INFORMETEC." hidden="1">{#N/A,#N/A,FALSE,"TEC-01";#N/A,#N/A,FALSE,"TEC - 02";#N/A,#N/A,FALSE,"TEC - 03";#N/A,#N/A,FALSE,"TEC - 04";#N/A,#N/A,FALSE,"TEC-07";#N/A,#N/A,FALSE,"TEC-08";#N/A,#N/A,FALSE,"TEC - 09A";#N/A,#N/A,FALSE,"TEC - 09B";#N/A,#N/A,FALSE,"TEC - 09C";#N/A,#N/A,FALSE,"TEC - 10";#N/A,#N/A,FALSE,"TEC-11"}</definedName>
    <definedName name="wrn.INFORMETEC._1" hidden="1">{#N/A,#N/A,FALSE,"TEC-01";#N/A,#N/A,FALSE,"TEC - 02";#N/A,#N/A,FALSE,"TEC - 03";#N/A,#N/A,FALSE,"TEC - 04";#N/A,#N/A,FALSE,"TEC-07";#N/A,#N/A,FALSE,"TEC-08";#N/A,#N/A,FALSE,"TEC - 09A";#N/A,#N/A,FALSE,"TEC - 09B";#N/A,#N/A,FALSE,"TEC - 09C";#N/A,#N/A,FALSE,"TEC - 10";#N/A,#N/A,FALSE,"TEC-11"}</definedName>
    <definedName name="wrn.junk"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Budget Ytd";"Report",#N/A,FALSE,"Variance Budget Ytd (JV)";"Report",#N/A,FALSE,"Variance Budget FY";"Report",#N/A,FALSE,"Variance Budget FY (JV)";"Report",#N/A,FALSE,"Income Statement";"Report",#N/A,FALSE,"Income Statement (JV)";"Report",#N/A,FALSE,"Revenue Analysis - FY";"Report",#N/A,FALSE,"Revenue Analysis - FY (JV)";"Report",#N/A,FALSE,"Cost Analysis - FY";"Report",#N/A,FALSE,"Cost Analysis - FY (JV)";"Report",#N/A,FALSE,"Financial Targets";"Report",#N/A,FALSE,"Financial Targets (JV)";"Report",#N/A,FALSE,"Environmental";"Report",#N/A,FALSE,"Production KPIs";"Report",#N/A,FALSE,"Production KPIs (1)";"Report",#N/A,FALSE,"Cost KPIs";"Report",#N/A,FALSE,"Cost KPIs (2)";"Report",#N/A,FALSE,"Asset KPIs";"Report",#N/A,FALSE,"Asset KPIs (2)";"Report",#N/A,FALSE,"Asset KPIs CAPEX";"Report",#N/A,FALSE,"Asset KPIs - CAPEX (2)";"Report",#N/A,FALSE,"Revenue KPIs";"Report",#N/A,FALSE,"Revenue KPIs (2)";"Report",#N/A,FALSE,"Safety KPIs";"Report",#N/A,FALSE,"People KPIs";"Report",#N/A,FALSE,"People KPIs (2)";"Report",#N/A,FALSE,"Debtors"}</definedName>
    <definedName name="wrn.junk2"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LHDCAMION." hidden="1">{"desarrollo",#N/A,FALSE,"LHD Camión";"eqdllo",#N/A,FALSE,"LHD Camión";"eqprod",#N/A,FALSE,"LHD Camión";"Resumen",#N/A,FALSE,"LHD Camión"}</definedName>
    <definedName name="wrn.Lista._.Eq.yMaq.." hidden="1">{#N/A,#N/A,FALSE,"Lista Eq.yMaq."}</definedName>
    <definedName name="wrn.LISTADO." hidden="1">{"Práctica","Práctica",FALSE,"Práctica"}</definedName>
    <definedName name="wrn.LISTADO._1" hidden="1">{"Práctica","Práctica",FALSE,"Práctica"}</definedName>
    <definedName name="wrn.MO." hidden="1">{"MO(BASE)",#N/A,FALSE,"MO(BASE)";"MO(BASE)1",#N/A,FALSE,"MO(BASE)";"MO(BASE)2",#N/A,FALSE,"MO(BASE)"}</definedName>
    <definedName name="wrn.MO._1" hidden="1">{"MO(BASE)",#N/A,FALSE,"MO(BASE)";"MO(BASE)1",#N/A,FALSE,"MO(BASE)";"MO(BASE)2",#N/A,FALSE,"MO(BASE)"}</definedName>
    <definedName name="wrn.MONEDA._.99." hidden="1">{"3",#N/A,FALSE,"Flujos Caja - Mon. 1999";"INGRESOS MONEDA 1999",#N/A,FALSE,"Flujos Caja - Mon. 1999"}</definedName>
    <definedName name="wrn.Monthly._.Business._.Performance._.Review." hidden="1">{"Report",#N/A,FALSE,"Cover";"Report",#N/A,FALSE,"Contents";"Report",#N/A,FALSE,"Executive Summary";"Report",#N/A,FALSE,"Safety Review";"Report",#N/A,FALSE,"Key Financial Targets";"Report",#N/A,FALSE,"Marketing Outlook";"Report",#N/A,FALSE,"Marketing Outlook (2)";"Report",#N/A,FALSE,"Operations Review";"Report",#N/A,FALSE,"Human Resource Review";"Report",#N/A,FALSE,"Variance Forecast Mo";"Report",#N/A,FALSE,"Variance Forecast (2)";"Report",#N/A,FALSE,"Variance from Budget";"Report",#N/A,FALSE,"Variance Budget Ytd";"Report",#N/A,FALSE,"Variance from Budget FY";"Report",#N/A,FALSE,"Variance Budget FY (2)";"Report",#N/A,FALSE,"Variance Previous Full Yr";"Report",#N/A,FALSE,"Variance Previous Full Yr (2)";"Report",#N/A,FALSE,"Income &amp; Cash Flow";"Report",#N/A,FALSE,"Balance Sheet";"Report",#N/A,FALSE,"ROC Analysis - Full Year";"Report",#N/A,FALSE,"Revenue Analysis - Full Yr";"Report",#N/A,FALSE,"Cost Analysis - Full Yr";"Report",#N/A,FALSE,"Cash Flow Analysis - FY";"Report",#N/A,FALSE,"Financial Targets";"Report",#N/A,FALSE,"Environmental";"Report",#N/A,FALSE,"Production KPIs (1)";"Report",#N/A,FALSE,"Production KPIs (2)";"Report",#N/A,FALSE,"Cost KPIs (1)";"Report",#N/A,FALSE,"Cost KPIs (2)";"Report",#N/A,FALSE,"Asset KPIs (1)";"Report",#N/A,FALSE,"Asset KPIs (2)";"Report",#N/A,FALSE,"Asset KPIs CAPEX";"Report",#N/A,FALSE,"Asset KPIs - CAPEX (2)";"Report",#N/A,FALSE,"Revenue KPIs";"Report",#N/A,FALSE,"Revenue KPIs (2)";"Report",#N/A,FALSE,"Safety KPIs";"Report",#N/A,FALSE,"People KPIs";"Report",#N/A,FALSE,"People KPIs (2)";"Report",#N/A,FALSE,"Finance KPIs";"Report",#N/A,FALSE,"Debtors";"Report",#N/A,FALSE,"Corporate Overhead YTD";"Report",#N/A,FALSE,"Marketing Costs"}</definedName>
    <definedName name="wrn.Monthly._.Business._.Report." hidden="1">{"Cover Page",#N/A,FALSE,"Cover";"Report",#N/A,FALSE,"Contents";"Report",#N/A,FALSE,"Executive Summary";"Calc",#N/A,FALSE,"Executive Summary";"Report",#N/A,FALSE,"Safety Review";"Calc",#N/A,FALSE,"Safety Review";"Report",#N/A,FALSE,"Key Financial Targets";"Calc",#N/A,FALSE,"Key Financial Targets";"Report",#N/A,FALSE,"Marketing Outlook";"Calc",#N/A,FALSE,"Marketing Outlook"}</definedName>
    <definedName name="wrn.Nelson._.Summary." hidden="1">{#N/A,#N/A,FALSE,"subcontract"}</definedName>
    <definedName name="wrn.Nelson._.Summary._1" hidden="1">{#N/A,#N/A,FALSE,"subcontract"}</definedName>
    <definedName name="wrn.new." hidden="1">{"Summary",#N/A,TRUE,"SUM";#N/A,#N/A,TRUE,"HO-TOTAL";"Field Services",#N/A,TRUE,"Fld Svcs";"Expat Schedule",#N/A,TRUE,"EXPAT Policy";"Expat Rates",#N/A,TRUE,"Expat Rates&amp;TAX";"Expat Policy",#N/A,TRUE,"EXPAT Policy";"Expat Assignment",#N/A,TRUE,"EXPAT Policy";"TCN Rates",#N/A,TRUE,"Toronto Rates&amp;TAX";"Santiago Rates",#N/A,TRUE,"Santiago Rates&amp;TAX"}</definedName>
    <definedName name="wrn.op1." hidden="1">{"cuadro1",#N/A,FALSE,"Cam buz camión Opción 1";"cuadro2",#N/A,FALSE,"Cam buz camión Opción 1";"cuadro3",#N/A,FALSE,"Cam buz camión Opción 1";"cuadro4",#N/A,FALSE,"Cam buz camión Opción 1";"cuadro5",#N/A,FALSE,"Cam buz camión Opción 1"}</definedName>
    <definedName name="wrn.op1._1" hidden="1">{"cuadro1",#N/A,FALSE,"Cam buz camión Opción 1";"cuadro2",#N/A,FALSE,"Cam buz camión Opción 1";"cuadro3",#N/A,FALSE,"Cam buz camión Opción 1";"cuadro4",#N/A,FALSE,"Cam buz camión Opción 1";"cuadro5",#N/A,FALSE,"Cam buz camión Opción 1"}</definedName>
    <definedName name="wrn.op2" hidden="1">{"cuadro1",#N/A,FALSE,"Buzon Camion Opción 3";"cuadro2",#N/A,FALSE,"Buzon Camion Opción 3";"cuadro3",#N/A,FALSE,"Buzon Camion Opción 3";"cuadro4",#N/A,FALSE,"Buzon Camion Opción 3"}</definedName>
    <definedName name="wrn.op2." hidden="1">{"cuadro1",#N/A,FALSE,"LHD CAMION Opción 2";"cuadro2",#N/A,FALSE,"LHD CAMION Opción 2";"cuadro3",#N/A,FALSE,"LHD CAMION Opción 2";"cuadro4",#N/A,FALSE,"LHD CAMION Opción 2"}</definedName>
    <definedName name="wrn.op2._1" hidden="1">{"cuadro1",#N/A,FALSE,"LHD CAMION Opción 2";"cuadro2",#N/A,FALSE,"LHD CAMION Opción 2";"cuadro3",#N/A,FALSE,"LHD CAMION Opción 2";"cuadro4",#N/A,FALSE,"LHD CAMION Opción 2"}</definedName>
    <definedName name="wrn.op2_1" hidden="1">{"cuadro1",#N/A,FALSE,"Buzon Camion Opción 3";"cuadro2",#N/A,FALSE,"Buzon Camion Opción 3";"cuadro3",#N/A,FALSE,"Buzon Camion Opción 3";"cuadro4",#N/A,FALSE,"Buzon Camion Opción 3"}</definedName>
    <definedName name="wrn.op3." hidden="1">{"cuadro1",#N/A,FALSE,"Buzon Camion Opción 3";"cuadro2",#N/A,FALSE,"Buzon Camion Opción 3";"cuadro3",#N/A,FALSE,"Buzon Camion Opción 3";"cuadro4",#N/A,FALSE,"Buzon Camion Opción 3"}</definedName>
    <definedName name="wrn.op3._1" hidden="1">{"cuadro1",#N/A,FALSE,"Buzon Camion Opción 3";"cuadro2",#N/A,FALSE,"Buzon Camion Opción 3";"cuadro3",#N/A,FALSE,"Buzon Camion Opción 3";"cuadro4",#N/A,FALSE,"Buzon Camion Opción 3"}</definedName>
    <definedName name="wrn.op4." hidden="1">{"cuadro1",#N/A,FALSE,"Buzon FFCC Opción 4";"cuadro2",#N/A,FALSE,"Buzon FFCC Opción 4";"cuadro3",#N/A,FALSE,"Buzon FFCC Opción 4";"cuadro4",#N/A,FALSE,"Buzon FFCC Opción 4"}</definedName>
    <definedName name="wrn.op4._1" hidden="1">{"cuadro1",#N/A,FALSE,"Buzon FFCC Opción 4";"cuadro2",#N/A,FALSE,"Buzon FFCC Opción 4";"cuadro3",#N/A,FALSE,"Buzon FFCC Opción 4";"cuadro4",#N/A,FALSE,"Buzon FFCC Opción 4"}</definedName>
    <definedName name="wrn.op5." hidden="1">{"cuadro1",#N/A,FALSE,"Camara buz ffcc Opción 5";"cuadro2",#N/A,FALSE,"Camara buz ffcc Opción 5";"cuadro3",#N/A,FALSE,"Camara buz ffcc Opción 5";"cuadro4",#N/A,FALSE,"Camara buz ffcc Opción 5"}</definedName>
    <definedName name="wrn.op5._1" hidden="1">{"cuadro1",#N/A,FALSE,"Camara buz ffcc Opción 5";"cuadro2",#N/A,FALSE,"Camara buz ffcc Opción 5";"cuadro3",#N/A,FALSE,"Camara buz ffcc Opción 5";"cuadro4",#N/A,FALSE,"Camara buz ffcc Opción 5"}</definedName>
    <definedName name="wrn.Pages._.1._.to._.11." hidden="1">{#N/A,#N/A,FALSE,"Cover";#N/A,#N/A,FALSE,"Contents";#N/A,#N/A,FALSE,"Exec Sum";#N/A,#N/A,FALSE,"Operations";#N/A,#N/A,FALSE,"Operations 2";#N/A,#N/A,FALSE,"Cost - YTD";#N/A,#N/A,FALSE,"Cost - Full";#N/A,#N/A,FALSE,"Income Stmt";#N/A,#N/A,FALSE,"Profit Margin";#N/A,#N/A,FALSE,"Variance Profit";#N/A,#N/A,FALSE,"EVA"}</definedName>
    <definedName name="wrn.Pages._.12._.to._.21." hidden="1">{#N/A,#N/A,FALSE,"Safety";#N/A,#N/A,FALSE,"Quality";#N/A,#N/A,FALSE,"Inventory";#N/A,#N/A,FALSE,"Asset Use";#N/A,#N/A,FALSE,"Stripping";#N/A,#N/A,FALSE,"Stripping 2 ";#N/A,#N/A,FALSE,"Extraction";#N/A,#N/A,FALSE,"Processing";#N/A,#N/A,FALSE,"Despatch";#N/A,#N/A,FALSE,"Environment";#N/A,#N/A,FALSE,"Environment 2"}</definedName>
    <definedName name="wrn.Pages._.22._.to._.End." hidden="1">{#N/A,#N/A,FALSE,"Maintain";#N/A,#N/A,FALSE,"Personnel";#N/A,#N/A,FALSE,"Labour";#N/A,#N/A,FALSE,"Control Costs";#N/A,#N/A,FALSE,"Quality Assurance";#N/A,#N/A,FALSE,"Quality Comments"}</definedName>
    <definedName name="wrn.PARTIAL._.REPORT." hidden="1">{#N/A,#N/A,FALSE,"US$";#N/A,#N/A,FALSE,"SUMMARY";#N/A,#N/A,FALSE,"DET.SUMM";#N/A,#N/A,FALSE,"BACK-UP";#N/A,#N/A,FALSE,"INDIRECTS"}</definedName>
    <definedName name="wrn.PBI._.Proyección._.96._.97." hidden="1">{#N/A,#N/A,TRUE,"Resumen";#N/A,#N/A,TRUE,"Global";#N/A,#N/A,TRUE,"Agropecuario";#N/A,#N/A,TRUE,"Pesca";#N/A,#N/A,TRUE,"Minería";#N/A,#N/A,TRUE,"Elect. y Agua";#N/A,#N/A,TRUE,"Manufactura";#N/A,#N/A,TRUE,"Construcción";#N/A,#N/A,TRUE,"Comercio";#N/A,#N/A,TRUE,"Otros"}</definedName>
    <definedName name="wrn.PENDENCIAS." hidden="1">{#N/A,#N/A,FALSE,"GERAL";#N/A,#N/A,FALSE,"012-96";#N/A,#N/A,FALSE,"018-96";#N/A,#N/A,FALSE,"027-96";#N/A,#N/A,FALSE,"059-96";#N/A,#N/A,FALSE,"076-96";#N/A,#N/A,FALSE,"019-97";#N/A,#N/A,FALSE,"021-97";#N/A,#N/A,FALSE,"022-97";#N/A,#N/A,FALSE,"028-97"}</definedName>
    <definedName name="wrn.pendientes." hidden="1">{#N/A,#N/A,FALSE,"PEND INC";#N/A,#N/A,FALSE,"PEND MINM"}</definedName>
    <definedName name="wrn.pendientes._1" hidden="1">{#N/A,#N/A,FALSE,"PEND INC";#N/A,#N/A,FALSE,"PEND MINM"}</definedName>
    <definedName name="wrn.PERF._.REP." hidden="1">{#N/A,#N/A,FALSE,"Cover";#N/A,#N/A,FALSE,"KPM Summary";#N/A,#N/A,FALSE,"Safety";#N/A,#N/A,FALSE,"Enviro";#N/A,#N/A,FALSE,"Highlights";#N/A,#N/A,FALSE,"Nopat";#N/A,#N/A,FALSE,"Cash Flow";#N/A,#N/A,FALSE,"Bal Sheet";#N/A,#N/A,FALSE,"Hours";#N/A,#N/A,FALSE,"Margin";#N/A,#N/A,FALSE,"Overhead";#N/A,#N/A,FALSE,"Customers";#N/A,#N/A,FALSE,"Bus Dev";#N/A,#N/A,FALSE,"Cont. Improv";#N/A,#N/A,FALSE,"People 1";#N/A,#N/A,FALSE,"People 2";#N/A,#N/A,FALSE,"Service Delivery";#N/A,#N/A,FALSE,"Value Added";#N/A,#N/A,FALSE,"Glossary";#N/A,#N/A,FALSE,"Income";#N/A,#N/A,FALSE,"balsht";#N/A,#N/A,FALSE,"Finance";#N/A,#N/A,FALSE,"EBIT";#N/A,#N/A,FALSE,"Distribution";#N/A,#N/A,FALSE,"Div4"}</definedName>
    <definedName name="wrn.PERF._.RPT._.GRAPHS." hidden="1">{#N/A,#N/A,FALSE,"OTHER GRAPHS";#N/A,#N/A,FALSE,"CAPITAL GRAPH"}</definedName>
    <definedName name="wrn.precios." localSheetId="2" hidden="1">{"CONCABL1.1",#N/A,FALSE,"1.1.1a1.1.3 ACSR";"AISL1.2",#N/A,FALSE,"1.1.1a1.1.3 ACSR";"torr1.1.3",#N/A,FALSE,"1.1.1a1.1.3 ACSR";"cm1.2",#N/A,FALSE,"1.2 ACSR";"cm2.2",#N/A,FALSE,"1.2 ACSR";#N/A,#N/A,FALSE,"1.3 ACSR";#N/A,#N/A,FALSE,"2.1.1A2.1.3 ACAR";"ac2.1",#N/A,FALSE,"1.2 ACAR";"ac2.2",#N/A,FALSE,"1.2 ACAR";#N/A,#N/A,FALSE,"2.3 ACAR"}</definedName>
    <definedName name="wrn.precios." localSheetId="3" hidden="1">{"CONCABL1.1",#N/A,FALSE,"1.1.1a1.1.3 ACSR";"AISL1.2",#N/A,FALSE,"1.1.1a1.1.3 ACSR";"torr1.1.3",#N/A,FALSE,"1.1.1a1.1.3 ACSR";"cm1.2",#N/A,FALSE,"1.2 ACSR";"cm2.2",#N/A,FALSE,"1.2 ACSR";#N/A,#N/A,FALSE,"1.3 ACSR";#N/A,#N/A,FALSE,"2.1.1A2.1.3 ACAR";"ac2.1",#N/A,FALSE,"1.2 ACAR";"ac2.2",#N/A,FALSE,"1.2 ACAR";#N/A,#N/A,FALSE,"2.3 ACAR"}</definedName>
    <definedName name="wrn.precios." hidden="1">{"CONCABL1.1",#N/A,FALSE,"1.1.1a1.1.3 ACSR";"AISL1.2",#N/A,FALSE,"1.1.1a1.1.3 ACSR";"torr1.1.3",#N/A,FALSE,"1.1.1a1.1.3 ACSR";"cm1.2",#N/A,FALSE,"1.2 ACSR";"cm2.2",#N/A,FALSE,"1.2 ACSR";#N/A,#N/A,FALSE,"1.3 ACSR";#N/A,#N/A,FALSE,"2.1.1A2.1.3 ACAR";"ac2.1",#N/A,FALSE,"1.2 ACAR";"ac2.2",#N/A,FALSE,"1.2 ACAR";#N/A,#N/A,FALSE,"2.3 ACAR"}</definedName>
    <definedName name="wrn.Print._.Base._.Case._.Statements."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wrn.Print._.Base._.Case._.Statements._1" hidden="1">{"Sens Table",#N/A,FALSE,"Timing &amp; Assumptions";#N/A,#N/A,FALSE,"Key Data &amp; Results";"Cash Flow",#N/A,FALSE,"Cash Flows";#N/A,#N/A,FALSE,"Table of Contents";"Total Op Expenses Base Case",#N/A,FALSE,"Total Op Costs";"Plant Opex Base Case",#N/A,FALSE,"Plant Operating Expenses";"Mine Opex Base Case",#N/A,FALSE,"Mine Op Costs";"View_Base",#N/A,FALSE,"Labor Summary by Operation";"View_Base",#N/A,FALSE,"Labor by Function";"Cost Base",#N/A,FALSE,"Cost Table";"Book Base",#N/A,FALSE,"Book Depreciation";"Mine Plan Base Case",#N/A,FALSE,"Mine Plan";"Unit Costs",#N/A,FALSE,"Timing &amp; Assumptions"}</definedName>
    <definedName name="wrn.print1." hidden="1">{#N/A,#N/A,TRUE,"Est. de Fact.";#N/A,#N/A,TRUE,"Capitulo 19";#N/A,#N/A,TRUE,"Proyecto P855"}</definedName>
    <definedName name="wrn.print1._1" hidden="1">{#N/A,#N/A,TRUE,"Est. de Fact.";#N/A,#N/A,TRUE,"Capitulo 19";#N/A,#N/A,TRUE,"Proyecto P855"}</definedName>
    <definedName name="wrn.printall." hidden="1">{#N/A,#N/A,FALSE,"Fcsting";#N/A,#N/A,FALSE,"Summary";#N/A,#N/A,FALSE,"RVM";#N/A,#N/A,FALSE,"MRM";#N/A,#N/A,FALSE,"GYM";#N/A,#N/A,FALSE,"GYM Proj";#N/A,#N/A,FALSE,"HPP";#N/A,#N/A,FALSE,"NPM";#N/A,#N/A,FALSE,"PDM";#N/A,#N/A,FALSE,"SRM";#N/A,#N/A,FALSE,"BWM";#N/A,#N/A,FALSE,"GGM (2)";#N/A,#N/A,FALSE,"GGM";#N/A,#N/A,FALSE,"CRM";#N/A,#N/A,FALSE,"MR Town";#N/A,#N/A,FALSE,"Moranbah CQCA";#N/A,#N/A,FALSE,"Moranbah Rvm";#N/A,#N/A,FALSE,"Emerald";#N/A,#N/A,FALSE,"Dysart";#N/A,#N/A,FALSE,"Labs-Ports";#N/A,#N/A,FALSE,"EFO";#N/A,#N/A,FALSE,"BWM Town";#N/A,#N/A,FALSE,"Brisbane";#N/A,#N/A,FALSE,"Bus Dev Proj"}</definedName>
    <definedName name="wrn.PrintallD." hidden="1">{#N/A,#N/A,FALSE,"SumD";#N/A,#N/A,FALSE,"ElecD";#N/A,#N/A,FALSE,"MechD";#N/A,#N/A,FALSE,"GeotD";#N/A,#N/A,FALSE,"PrcsD";#N/A,#N/A,FALSE,"TunnD";#N/A,#N/A,FALSE,"CivlD";#N/A,#N/A,FALSE,"NtwkD";#N/A,#N/A,FALSE,"EstgD";#N/A,#N/A,FALSE,"PEngD"}</definedName>
    <definedName name="wrn.PrintallG." hidden="1">{#N/A,#N/A,FALSE,"SumG";#N/A,#N/A,FALSE,"ElecG";#N/A,#N/A,FALSE,"MechG";#N/A,#N/A,FALSE,"GeotG";#N/A,#N/A,FALSE,"PrcsG";#N/A,#N/A,FALSE,"TunnG";#N/A,#N/A,FALSE,"CivlG";#N/A,#N/A,FALSE,"NtwkG";#N/A,#N/A,FALSE,"EstgG";#N/A,#N/A,FALSE,"PEngG"}</definedName>
    <definedName name="wrn.PRINTBAS." hidden="1">{#N/A,#N/A,FALSE,"Total_OC015";#N/A,#N/A,FALSE,"ADMIN";#N/A,#N/A,FALSE,"PROCES";#N/A,#N/A,FALSE,"mecan";#N/A,#N/A,FALSE,"civil";#N/A,#N/A,FALSE,"CAÑER";#N/A,#N/A,FALSE,"ELEC";#N/A,#N/A,FALSE,"INSTR"}</definedName>
    <definedName name="wrn.PRINTBAS._1" hidden="1">{#N/A,#N/A,FALSE,"Total_OC015";#N/A,#N/A,FALSE,"ADMIN";#N/A,#N/A,FALSE,"PROCES";#N/A,#N/A,FALSE,"mecan";#N/A,#N/A,FALSE,"civil";#N/A,#N/A,FALSE,"CAÑER";#N/A,#N/A,FALSE,"ELEC";#N/A,#N/A,FALSE,"INSTR"}</definedName>
    <definedName name="wrn.PRINTEPRS." hidden="1">{#N/A,#N/A,FALSE,"minas";#N/A,#N/A,FALSE,"Total_OC015";#N/A,#N/A,FALSE,"ADMIN";#N/A,#N/A,FALSE,"PROCES";#N/A,#N/A,FALSE,"civil";#N/A,#N/A,FALSE,"CAÑER";#N/A,#N/A,FALSE,"ELEC";#N/A,#N/A,FALSE,"INSTR";#N/A,#N/A,FALSE,"PDS";#N/A,#N/A,FALSE,"mecan"}</definedName>
    <definedName name="wrn.PRINTEPRS._1" hidden="1">{#N/A,#N/A,FALSE,"minas";#N/A,#N/A,FALSE,"Total_OC015";#N/A,#N/A,FALSE,"ADMIN";#N/A,#N/A,FALSE,"PROCES";#N/A,#N/A,FALSE,"civil";#N/A,#N/A,FALSE,"CAÑER";#N/A,#N/A,FALSE,"ELEC";#N/A,#N/A,FALSE,"INSTR";#N/A,#N/A,FALSE,"PDS";#N/A,#N/A,FALSE,"mecan"}</definedName>
    <definedName name="wrn.printeprs1" hidden="1">{#N/A,#N/A,FALSE,"minas";#N/A,#N/A,FALSE,"Total_OC015";#N/A,#N/A,FALSE,"ADMIN";#N/A,#N/A,FALSE,"PROCES";#N/A,#N/A,FALSE,"civil";#N/A,#N/A,FALSE,"CAÑER";#N/A,#N/A,FALSE,"ELEC";#N/A,#N/A,FALSE,"INSTR";#N/A,#N/A,FALSE,"PDS";#N/A,#N/A,FALSE,"mecan"}</definedName>
    <definedName name="wrn.printeprs1_1" hidden="1">{#N/A,#N/A,FALSE,"minas";#N/A,#N/A,FALSE,"Total_OC015";#N/A,#N/A,FALSE,"ADMIN";#N/A,#N/A,FALSE,"PROCES";#N/A,#N/A,FALSE,"civil";#N/A,#N/A,FALSE,"CAÑER";#N/A,#N/A,FALSE,"ELEC";#N/A,#N/A,FALSE,"INSTR";#N/A,#N/A,FALSE,"PDS";#N/A,#N/A,FALSE,"mecan"}</definedName>
    <definedName name="wrn.PROCART." hidden="1">{#N/A,#N/A,FALSE,"MAQUINA"}</definedName>
    <definedName name="wrn.PROCART._1" hidden="1">{#N/A,#N/A,FALSE,"MAQUINA"}</definedName>
    <definedName name="wrn.profiles." hidden="1">{"BPC",#N/A,FALSE,"PRO";"NUC",#N/A,FALSE,"PRO";"FOS",#N/A,FALSE,"PRO"}</definedName>
    <definedName name="wrn.prospects." hidden="1">{#N/A,#N/A,FALSE,"FCST94";#N/A,#N/A,FALSE,"FIRM";#N/A,#N/A,FALSE,"BACK94";#N/A,#N/A,FALSE,"FCST95";#N/A,#N/A,FALSE,"BACK95";#N/A,#N/A,FALSE,"FCST96"}</definedName>
    <definedName name="wrn.PROYECCIONES." hidden="1">{#N/A,#N/A,FALSE,"Final";#N/A,#N/A,FALSE,"PBI Anual";#N/A,#N/A,FALSE,"PBI 95-96";#N/A,#N/A,FALSE,"Gasto Agregado";#N/A,#N/A,FALSE,"Gob. Central";#N/A,#N/A,FALSE,"Bza. Pagos";#N/A,#N/A,FALSE,"Bza. Comercial";#N/A,#N/A,FALSE,"IPC vs DEV"}</definedName>
    <definedName name="wrn.remove" hidden="1">{"CorpRS_Profit",#N/A,FALSE,"Reports (RS)";"CorpRS_Cash",#N/A,FALSE,"Reports (RS)";"CorpRS_Cash1",#N/A,FALSE,"Reports (RS)";"CorpRS_Bsheet",#N/A,FALSE,"Reports (RS)"}</definedName>
    <definedName name="wrn.RES._.DEV." hidden="1">{#N/A,#N/A,FALSE,"ResDev"}</definedName>
    <definedName name="wrn.RS._.Reports." hidden="1">{"RSprofit",#N/A,FALSE,"Reports (RS)";"RScash",#N/A,FALSE,"Reports (RS)";"RSbsheet",#N/A,FALSE,"Reports (RS)"}</definedName>
    <definedName name="wrn.Summary." hidden="1">{#N/A,#N/A,FALSE,"Matrix";#N/A,#N/A,FALSE,"Executive";#N/A,#N/A,FALSE,"Summary"}</definedName>
    <definedName name="wrn.Summary._1" hidden="1">{#N/A,#N/A,FALSE,"Matrix";#N/A,#N/A,FALSE,"Executive";#N/A,#N/A,FALSE,"Summary"}</definedName>
    <definedName name="wrn.TODAS._.AS._.OBRAS." hidden="1">{#N/A,#N/A,FALSE,"OBRA-551V";#N/A,#N/A,FALSE,"OBRA-519";#N/A,#N/A,FALSE,"OBRA-559V";#N/A,#N/A,FALSE,"OBRA-560V";#N/A,#N/A,FALSE,"OBRA-576V";#N/A,#N/A,FALSE,"OBRA-580V";#N/A,#N/A,FALSE,"OBRA-597";#N/A,#N/A,FALSE,"OBRA 582V";#N/A,#N/A,FALSE,"OBRA 585V";#N/A,#N/A,FALSE,"OBRA 589V";#N/A,#N/A,FALSE,"OBRA-604V";#N/A,#N/A,FALSE,"OBRA-608V";#N/A,#N/A,FALSE,"OBRA 610V";#N/A,#N/A,FALSE,"OBRA-615V";#N/A,#N/A,FALSE,"OBRA-617V";#N/A,#N/A,FALSE,"OBRA-619V";#N/A,#N/A,FALSE,"OBRA-623";#N/A,#N/A,FALSE,"OBRA-624V";#N/A,#N/A,FALSE,"TAP EST+ACABV";#N/A,#N/A,FALSE,"OBRA-630(Com contenção)V";#N/A,#N/A,FALSE,"OBRA-630(Sem contenção)V";#N/A,#N/A,FALSE,"OBRA-630 (Acabamentos)V";#N/A,#N/A,FALSE,"OBRA-630 (Total)";#N/A,#N/A,FALSE,"OBRA-631 (Estrutura)V";#N/A,#N/A,FALSE,"OBRA-631 (Acabamentos)V";#N/A,#N/A,FALSE,"OBRA-631 (Est + Acab)V";#N/A,#N/A,FALSE,"OBRA-631 (Est + Acab)V";#N/A,#N/A,FALSE,"OBRA-631 (Est+Acab+Cont) ";#N/A,#N/A,FALSE,"OBRA-633V";#N/A,#N/A,FALSE,"OBRA-636 (Acabamentos)";#N/A,#N/A,FALSE,"OBRA-639V";#N/A,#N/A,FALSE,"OBRA-642V";#N/A,#N/A,FALSE,"OBRA-644V";#N/A,#N/A,FALSE,"OBRA-646V";#N/A,#N/A,FALSE,"OBRA-647V";#N/A,#N/A,FALSE,"OBRA-649 V";#N/A,#N/A,FALSE,"OBRA-653V";#N/A,#N/A,FALSE,"0BRA-657V";#N/A,#N/A,FALSE,"OBRA-659";#N/A,#N/A,FALSE,"OBRA-661";#N/A,#N/A,FALSE,"OBRA-667";#N/A,#N/A,FALSE,"OBRA-668 ";#N/A,#N/A,FALSE,"0BRA-675";#N/A,#N/A,FALSE,"0BRA-677";#N/A,#N/A,FALSE,"0BRA-681";#N/A,#N/A,FALSE,"OBRA-689";#N/A,#N/A,FALSE,"OBRA-697";#N/A,#N/A,FALSE,"OBRA-708";#N/A,#N/A,FALSE,"OBRA-709";#N/A,#N/A,FALSE,"OBRA-711";#N/A,#N/A,FALSE,"OBRA-712";#N/A,#N/A,FALSE,"OBRA-717";#N/A,#N/A,FALSE,"OBRA-721";#N/A,#N/A,FALSE,"OBRA-733";#N/A,#N/A,FALSE,"OBRA-737"}</definedName>
    <definedName name="wrn.Una._.Hoja." hidden="1">{"Sin detalle",#N/A,FALSE,"Flujo (redondeado)"}</definedName>
    <definedName name="wrn.unidades." localSheetId="2" hidden="1">{#N/A,#N/A,FALSE,"RESUMEN";#N/A,#N/A,FALSE,"GG-GI";#N/A,#N/A,FALSE,"AMB";#N/A,#N/A,FALSE,"EyR";#N/A,#N/A,FALSE,"UCP";#N/A,#N/A,FALSE,"IND";#N/A,#N/A,FALSE,"LR";#N/A,#N/A,FALSE,"PRV";#N/A,#N/A,FALSE,"TÚNELES";#N/A,#N/A,FALSE,"IDT";#N/A,#N/A,FALSE,"ING"}</definedName>
    <definedName name="wrn.unidades." localSheetId="3" hidden="1">{#N/A,#N/A,FALSE,"RESUMEN";#N/A,#N/A,FALSE,"GG-GI";#N/A,#N/A,FALSE,"AMB";#N/A,#N/A,FALSE,"EyR";#N/A,#N/A,FALSE,"UCP";#N/A,#N/A,FALSE,"IND";#N/A,#N/A,FALSE,"LR";#N/A,#N/A,FALSE,"PRV";#N/A,#N/A,FALSE,"TÚNELES";#N/A,#N/A,FALSE,"IDT";#N/A,#N/A,FALSE,"ING"}</definedName>
    <definedName name="wrn.unidades." localSheetId="6" hidden="1">{#N/A,#N/A,FALSE,"RESUMEN";#N/A,#N/A,FALSE,"GG-GI";#N/A,#N/A,FALSE,"AMB";#N/A,#N/A,FALSE,"EyR";#N/A,#N/A,FALSE,"UCP";#N/A,#N/A,FALSE,"IND";#N/A,#N/A,FALSE,"LR";#N/A,#N/A,FALSE,"PRV";#N/A,#N/A,FALSE,"TÚNELES";#N/A,#N/A,FALSE,"IDT";#N/A,#N/A,FALSE,"ING"}</definedName>
    <definedName name="wrn.unidades." localSheetId="7" hidden="1">{#N/A,#N/A,FALSE,"RESUMEN";#N/A,#N/A,FALSE,"GG-GI";#N/A,#N/A,FALSE,"AMB";#N/A,#N/A,FALSE,"EyR";#N/A,#N/A,FALSE,"UCP";#N/A,#N/A,FALSE,"IND";#N/A,#N/A,FALSE,"LR";#N/A,#N/A,FALSE,"PRV";#N/A,#N/A,FALSE,"TÚNELES";#N/A,#N/A,FALSE,"IDT";#N/A,#N/A,FALSE,"ING"}</definedName>
    <definedName name="wrn.unidades." localSheetId="8" hidden="1">{#N/A,#N/A,FALSE,"RESUMEN";#N/A,#N/A,FALSE,"GG-GI";#N/A,#N/A,FALSE,"AMB";#N/A,#N/A,FALSE,"EyR";#N/A,#N/A,FALSE,"UCP";#N/A,#N/A,FALSE,"IND";#N/A,#N/A,FALSE,"LR";#N/A,#N/A,FALSE,"PRV";#N/A,#N/A,FALSE,"TÚNELES";#N/A,#N/A,FALSE,"IDT";#N/A,#N/A,FALSE,"ING"}</definedName>
    <definedName name="wrn.unidades." hidden="1">{#N/A,#N/A,FALSE,"RESUMEN";#N/A,#N/A,FALSE,"GG-GI";#N/A,#N/A,FALSE,"AMB";#N/A,#N/A,FALSE,"EyR";#N/A,#N/A,FALSE,"UCP";#N/A,#N/A,FALSE,"IND";#N/A,#N/A,FALSE,"LR";#N/A,#N/A,FALSE,"PRV";#N/A,#N/A,FALSE,"TÚNELES";#N/A,#N/A,FALSE,"IDT";#N/A,#N/A,FALSE,"ING"}</definedName>
    <definedName name="wrn.unidades._1" hidden="1">{#N/A,#N/A,FALSE,"RESUMEN";#N/A,#N/A,FALSE,"GG-GI";#N/A,#N/A,FALSE,"AMB";#N/A,#N/A,FALSE,"EyR";#N/A,#N/A,FALSE,"UCP";#N/A,#N/A,FALSE,"IND";#N/A,#N/A,FALSE,"LR";#N/A,#N/A,FALSE,"PRV";#N/A,#N/A,FALSE,"TÚNELES";#N/A,#N/A,FALSE,"IDT";#N/A,#N/A,FALSE,"ING"}</definedName>
    <definedName name="wrn.Version." hidden="1">{"Avance Fisico",#N/A,FALSE,"Avance Finan SAP";"Avance Financiero",#N/A,FALSE,"Avance Finan SAP"}</definedName>
    <definedName name="wrn.Version._1" hidden="1">{"Avance Fisico",#N/A,FALSE,"Avance Finan SAP";"Avance Financiero",#N/A,FALSE,"Avance Finan SAP"}</definedName>
    <definedName name="wrn.VOLCAN." localSheetId="2" hidden="1">{#N/A,#N/A,FALSE,"Resumen"}</definedName>
    <definedName name="wrn.VOLCAN." localSheetId="3" hidden="1">{#N/A,#N/A,FALSE,"Resumen"}</definedName>
    <definedName name="wrn.VOLCAN." localSheetId="6" hidden="1">{#N/A,#N/A,FALSE,"Resumen"}</definedName>
    <definedName name="wrn.VOLCAN." localSheetId="7" hidden="1">{#N/A,#N/A,FALSE,"Resumen"}</definedName>
    <definedName name="wrn.VOLCAN." localSheetId="8" hidden="1">{#N/A,#N/A,FALSE,"Resumen"}</definedName>
    <definedName name="wrn.VOLCAN." hidden="1">{#N/A,#N/A,FALSE,"Resumen"}</definedName>
    <definedName name="wrn_1" hidden="1">{#N/A,#N/A,TRUE,"Est. de Fact.";#N/A,#N/A,TRUE,"Capitulo 19";#N/A,#N/A,TRUE,"Proyecto P855"}</definedName>
    <definedName name="wrrn" hidden="1">{#N/A,#N/A,FALSE,"Matrix";#N/A,#N/A,FALSE,"Executive";#N/A,#N/A,FALSE,"Summary"}</definedName>
    <definedName name="wrweds" localSheetId="3">#REF!</definedName>
    <definedName name="wrweds">#REF!</definedName>
    <definedName name="WS" localSheetId="2" hidden="1">'[8]LIMA-CANTA'!#REF!</definedName>
    <definedName name="WS" localSheetId="3" hidden="1">'[8]LIMA-CANTA'!#REF!</definedName>
    <definedName name="WS" hidden="1">'[59]LIMA-CANTA'!#REF!</definedName>
    <definedName name="wsd" hidden="1">{#N/A,#N/A,FALSE,"SumG";#N/A,#N/A,FALSE,"ElecG";#N/A,#N/A,FALSE,"MechG";#N/A,#N/A,FALSE,"GeotG";#N/A,#N/A,FALSE,"PrcsG";#N/A,#N/A,FALSE,"TunnG";#N/A,#N/A,FALSE,"CivlG";#N/A,#N/A,FALSE,"NtwkG";#N/A,#N/A,FALSE,"EstgG";#N/A,#N/A,FALSE,"PEngG"}</definedName>
    <definedName name="wsdf" hidden="1">{#N/A,#N/A,FALSE,"Total_OC015";#N/A,#N/A,FALSE,"ADMIN";#N/A,#N/A,FALSE,"PROCES";#N/A,#N/A,FALSE,"mecan";#N/A,#N/A,FALSE,"civil";#N/A,#N/A,FALSE,"CAÑER";#N/A,#N/A,FALSE,"ELEC";#N/A,#N/A,FALSE,"INSTR"}</definedName>
    <definedName name="wtf" hidden="1">{#N/A,#N/A,FALSE,"INDICE";#N/A,#N/A,FALSE,"Memória actualização";#N/A,#N/A,FALSE,"ANEXO1";#N/A,#N/A,FALSE,"ANEXO2";#N/A,#N/A,FALSE,"ANÁLISE DE RECURSOS";#N/A,#N/A,FALSE,"MAPA DE QUANTIDADES"}</definedName>
    <definedName name="wtsgrstr" hidden="1">{#N/A,#N/A,FALSE,"Matrix";#N/A,#N/A,FALSE,"Executive";#N/A,#N/A,FALSE,"Summary";#N/A,#N/A,FALSE,"Office1";#N/A,#N/A,FALSE,"Office2";#N/A,#N/A,FALSE,"Office3";#N/A,#N/A,FALSE,"Office4";#N/A,#N/A,FALSE,"Office5";#N/A,#N/A,FALSE,"Office6";#N/A,#N/A,FALSE,"Office7";#N/A,#N/A,FALSE,"Labor"}</definedName>
    <definedName name="wvu.GAITHERSBURG._.OFFICE." hidden="1">{TRUE,TRUE,-1.25,-15.5,484.5,276.75,FALSE,TRUE,TRUE,TRUE,0,32,#N/A,46,#N/A,6.36585365853659,24.7142857142857,1,FALSE,FALSE,3,TRUE,1,FALSE,75,"Swvu.GAITHERSBURG._.OFFICE.","ACwvu.GAITHERSBURG._.OFFICE.",1,FALSE,FALSE,0,0,0.25,0,1,"","",TRUE,TRUE,FALSE,FALSE,1,100,#N/A,#N/A,"=R46C34:R104C37",FALSE,#N/A,#N/A,FALSE,FALSE,FALSE,1,65532,65532,FALSE,FALSE,TRUE,TRUE,TRUE}</definedName>
    <definedName name="wvu.garo_graph." hidden="1">{TRUE,TRUE,-1.25,-15.5,484.5,276.75,FALSE,TRUE,TRUE,TRUE,0,58,#N/A,107,#N/A,16.5609756097561,24.6923076923077,1,FALSE,FALSE,3,TRUE,1,FALSE,75,"Swvu.garo_graph.","ACwvu.garo_graph.",1,FALSE,FALSE,0,0,0,0,1,"","",TRUE,TRUE,FALSE,FALSE,1,100,#N/A,#N/A,"=R108C58:R163C72",FALSE,#N/A,#N/A,FALSE,FALSE,FALSE,1,65532,65532,FALSE,FALSE,TRUE,TRUE,TRUE}</definedName>
    <definedName name="wvu.garo_personnel." hidden="1">{TRUE,TRUE,-1.25,-15.5,484.5,258,FALSE,TRUE,TRUE,TRUE,0,1,#N/A,1,#N/A,14.1333333333333,20.8,1,FALSE,FALSE,3,TRUE,1,FALSE,75,"Swvu.garo_personnel.","ACwvu.garo_personnel.",1,FALSE,FALSE,0,0,0.25,0,2,"","",TRUE,TRUE,FALSE,FALSE,1,100,#N/A,#N/A,"=R1C1:R42C17",FALSE,#N/A,#N/A,FALSE,FALSE}</definedName>
    <definedName name="wvu.headcount._.change." hidden="1">{TRUE,TRUE,-1.25,-15.5,484.5,276.75,FALSE,TRUE,TRUE,TRUE,0,18,#N/A,1,#N/A,12.5789473684211,24.1875,1,FALSE,FALSE,3,TRUE,1,FALSE,75,"Swvu.headcount._.change.","ACwvu.headcount._.change.",1,FALSE,FALSE,0,0,0.25,0,2,"","",TRUE,TRUE,FALSE,FALSE,1,100,#N/A,#N/A,"=R1C19:R42C31",FALSE,#N/A,#N/A,FALSE,FALSE,FALSE,1,65532,65532,FALSE,FALSE,TRUE,TRUE,TRUE}</definedName>
    <definedName name="wvu.personnel._.by._.location." hidden="1">{TRUE,TRUE,-1.25,-15.5,484.5,276.75,FALSE,TRUE,TRUE,TRUE,0,1,#N/A,1,#N/A,14.1333333333333,24.3125,1,FALSE,FALSE,3,TRUE,1,FALSE,75,"Swvu.personnel._.by._.location.","ACwvu.personnel._.by._.location.",1,FALSE,FALSE,0,0,0.25,0,2,"","",TRUE,TRUE,FALSE,FALSE,1,100,#N/A,#N/A,"=R1C1:R42C17",FALSE,#N/A,#N/A,FALSE,FALSE,FALSE,1,#N/A,#N/A,FALSE,FALSE,TRUE,TRUE,TRUE}</definedName>
    <definedName name="wvu.ROLLING._.3._.MONTH._.FCST." hidden="1">{TRUE,TRUE,-1.25,-15.5,484.5,276.75,FALSE,TRUE,TRUE,TRUE,0,33,#N/A,5,#N/A,17.1176470588235,23.6666666666667,1,FALSE,FALSE,3,TRUE,1,FALSE,75,"Swvu.ROLLING._.3._.MONTH._.FCST.","ACwvu.ROLLING._.3._.MONTH._.FCST.",1,FALSE,FALSE,0,0,0,0,2,"","",TRUE,TRUE,FALSE,FALSE,1,100,#N/A,#N/A,"=R1C33:R42C52",FALSE,#N/A,"Cwvu.ROLLING._.3._.MONTH._.FCST.",FALSE,FALSE,FALSE,1,65532,65532,FALSE,FALSE,TRUE,TRUE,TRUE}</definedName>
    <definedName name="ww" hidden="1">{#N/A,#N/A,FALSE,"IC_Global";#N/A,#N/A,FALSE,"IC_Global (98-f)";#N/A,#N/A,FALSE,"Inc";#N/A,#N/A,FALSE,"CAMBIOS (2)";#N/A,#N/A,FALSE,"EXPL Inc.";#N/A,#N/A,FALSE,"HITOS98";#N/A,#N/A,FALSE,"CURVA ""S"" GLOBAL ";#N/A,#N/A,FALSE,"CURVA ""S"" 1998 "}</definedName>
    <definedName name="ww_1" hidden="1">{#N/A,#N/A,FALSE,"IC_Global";#N/A,#N/A,FALSE,"IC_Global (98-f)";#N/A,#N/A,FALSE,"Inc";#N/A,#N/A,FALSE,"CAMBIOS (2)";#N/A,#N/A,FALSE,"EXPL Inc.";#N/A,#N/A,FALSE,"HITOS98";#N/A,#N/A,FALSE,"CURVA ""S"" GLOBAL ";#N/A,#N/A,FALSE,"CURVA ""S"" 1998 "}</definedName>
    <definedName name="wwdwdwd" hidden="1">{#N/A,#N/A,FALSE,"Final";#N/A,#N/A,FALSE,"PBI Anual";#N/A,#N/A,FALSE,"PBI 95-96";#N/A,#N/A,FALSE,"Gasto Agregado";#N/A,#N/A,FALSE,"Gob. Central";#N/A,#N/A,FALSE,"Bza. Pagos";#N/A,#N/A,FALSE,"Bza. Comercial";#N/A,#N/A,FALSE,"IPC vs DEV"}</definedName>
    <definedName name="www" localSheetId="2" hidden="1">{#N/A,#N/A,FALSE,"masez (10)";#N/A,#N/A,FALSE,"masez (7)";#N/A,#N/A,FALSE,"masez (6)";#N/A,#N/A,FALSE,"masez (5)";#N/A,#N/A,FALSE,"masez (4)";#N/A,#N/A,FALSE,"masez (3)";#N/A,#N/A,FALSE,"masez (2)";#N/A,#N/A,FALSE,"GME";#N/A,#N/A,FALSE,"masez"}</definedName>
    <definedName name="www" localSheetId="3" hidden="1">{#N/A,#N/A,FALSE,"masez (10)";#N/A,#N/A,FALSE,"masez (7)";#N/A,#N/A,FALSE,"masez (6)";#N/A,#N/A,FALSE,"masez (5)";#N/A,#N/A,FALSE,"masez (4)";#N/A,#N/A,FALSE,"masez (3)";#N/A,#N/A,FALSE,"masez (2)";#N/A,#N/A,FALSE,"GME";#N/A,#N/A,FALSE,"masez"}</definedName>
    <definedName name="www" localSheetId="6" hidden="1">{#N/A,#N/A,FALSE,"masez (10)";#N/A,#N/A,FALSE,"masez (7)";#N/A,#N/A,FALSE,"masez (6)";#N/A,#N/A,FALSE,"masez (5)";#N/A,#N/A,FALSE,"masez (4)";#N/A,#N/A,FALSE,"masez (3)";#N/A,#N/A,FALSE,"masez (2)";#N/A,#N/A,FALSE,"GME";#N/A,#N/A,FALSE,"masez"}</definedName>
    <definedName name="www" localSheetId="7" hidden="1">{#N/A,#N/A,FALSE,"masez (10)";#N/A,#N/A,FALSE,"masez (7)";#N/A,#N/A,FALSE,"masez (6)";#N/A,#N/A,FALSE,"masez (5)";#N/A,#N/A,FALSE,"masez (4)";#N/A,#N/A,FALSE,"masez (3)";#N/A,#N/A,FALSE,"masez (2)";#N/A,#N/A,FALSE,"GME";#N/A,#N/A,FALSE,"masez"}</definedName>
    <definedName name="www" localSheetId="8" hidden="1">{#N/A,#N/A,FALSE,"masez (10)";#N/A,#N/A,FALSE,"masez (7)";#N/A,#N/A,FALSE,"masez (6)";#N/A,#N/A,FALSE,"masez (5)";#N/A,#N/A,FALSE,"masez (4)";#N/A,#N/A,FALSE,"masez (3)";#N/A,#N/A,FALSE,"masez (2)";#N/A,#N/A,FALSE,"GME";#N/A,#N/A,FALSE,"masez"}</definedName>
    <definedName name="www" hidden="1">{#N/A,#N/A,FALSE,"masez (10)";#N/A,#N/A,FALSE,"masez (7)";#N/A,#N/A,FALSE,"masez (6)";#N/A,#N/A,FALSE,"masez (5)";#N/A,#N/A,FALSE,"masez (4)";#N/A,#N/A,FALSE,"masez (3)";#N/A,#N/A,FALSE,"masez (2)";#N/A,#N/A,FALSE,"GME";#N/A,#N/A,FALSE,"masez"}</definedName>
    <definedName name="www_1" hidden="1">{#N/A,#N/A,FALSE,"masez (10)";#N/A,#N/A,FALSE,"masez (7)";#N/A,#N/A,FALSE,"masez (6)";#N/A,#N/A,FALSE,"masez (5)";#N/A,#N/A,FALSE,"masez (4)";#N/A,#N/A,FALSE,"masez (3)";#N/A,#N/A,FALSE,"masez (2)";#N/A,#N/A,FALSE,"GME";#N/A,#N/A,FALSE,"masez"}</definedName>
    <definedName name="WWWW">'[84]Reaj.'!#REF!</definedName>
    <definedName name="wwwww" hidden="1">{"Sin detalle",#N/A,FALSE,"Flujo (redondeado)";"Detallado",#N/A,FALSE,"Flujo (redondeado)"}</definedName>
    <definedName name="X" localSheetId="2">#REF!</definedName>
    <definedName name="X" localSheetId="3">#REF!</definedName>
    <definedName name="X"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X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xa" localSheetId="2">#REF!</definedName>
    <definedName name="xa" localSheetId="3">#REF!</definedName>
    <definedName name="xa">#REF!</definedName>
    <definedName name="xb" localSheetId="2">#REF!</definedName>
    <definedName name="xb" localSheetId="3">#REF!</definedName>
    <definedName name="xb">#REF!</definedName>
    <definedName name="xc" localSheetId="2">#REF!</definedName>
    <definedName name="xc" localSheetId="3">#REF!</definedName>
    <definedName name="xc">#REF!</definedName>
    <definedName name="xd" localSheetId="2">#REF!</definedName>
    <definedName name="xd" localSheetId="3">#REF!</definedName>
    <definedName name="xd" hidden="1">{#N/A,#N/A,TRUE,"Est. de Fact.";#N/A,#N/A,TRUE,"Capitulo 19";#N/A,#N/A,TRUE,"Proyecto P855"}</definedName>
    <definedName name="XDRTHR" hidden="1">{"DETALLE_1996",#N/A,FALSE,"flujo";"DETALLE_1997",#N/A,FALSE,"flujo";"GASTOS_INCURRIDOS_1996",#N/A,FALSE,"flujo";"GASTOS_PROGRAMADOS_PARA_1997",#N/A,FALSE,"flujo";#N/A,#N/A,FALSE,"comparat";#N/A,#N/A,FALSE,"costos";#N/A,#N/A,FALSE,"proyctrol"}</definedName>
    <definedName name="XDRTHR_1" hidden="1">{"DETALLE_1996",#N/A,FALSE,"flujo";"DETALLE_1997",#N/A,FALSE,"flujo";"GASTOS_INCURRIDOS_1996",#N/A,FALSE,"flujo";"GASTOS_PROGRAMADOS_PARA_1997",#N/A,FALSE,"flujo";#N/A,#N/A,FALSE,"comparat";#N/A,#N/A,FALSE,"costos";#N/A,#N/A,FALSE,"proyctrol"}</definedName>
    <definedName name="xf" localSheetId="2">#REF!</definedName>
    <definedName name="xf" localSheetId="3">#REF!</definedName>
    <definedName name="xf">#REF!</definedName>
    <definedName name="xGraph11" localSheetId="2" hidden="1">'[56]LIMA-CANTA'!#REF!</definedName>
    <definedName name="xGraph11" localSheetId="3" hidden="1">'[56]LIMA-CANTA'!#REF!</definedName>
    <definedName name="xGraph11" hidden="1">'[56]LIMA-CANTA'!#REF!</definedName>
    <definedName name="xx" hidden="1">{#N/A,#N/A,FALSE,"COVER";#N/A,#N/A,FALSE,"RECAP";#N/A,#N/A,FALSE,"SANTA BARBARA NONMANUAL";#N/A,#N/A,FALSE,"CEQUIP";#N/A,#N/A,FALSE,"WRATE";#N/A,#N/A,FALSE,"INDIRECT";#N/A,#N/A,FALSE,"TRAIN";#N/A,#N/A,FALSE,"MANLOADED SCHEDULE"}</definedName>
    <definedName name="xx_1" hidden="1">{#N/A,#N/A,FALSE,"COVER";#N/A,#N/A,FALSE,"RECAP";#N/A,#N/A,FALSE,"SANTA BARBARA NONMANUAL";#N/A,#N/A,FALSE,"CEQUIP";#N/A,#N/A,FALSE,"WRATE";#N/A,#N/A,FALSE,"INDIRECT";#N/A,#N/A,FALSE,"TRAIN";#N/A,#N/A,FALSE,"MANLOADED SCHEDULE"}</definedName>
    <definedName name="XXVDXF" localSheetId="3">#REF!</definedName>
    <definedName name="XXVDXF">#REF!</definedName>
    <definedName name="XXX" localSheetId="2">#REF!</definedName>
    <definedName name="XXX" localSheetId="3">#REF!</definedName>
    <definedName name="xxx" hidden="1">{#N/A,#N/A,FALSE,"Matrix";#N/A,#N/A,FALSE,"Executive";#N/A,#N/A,FALSE,"Summary";#N/A,#N/A,FALSE,"Office1";#N/A,#N/A,FALSE,"Office2";#N/A,#N/A,FALSE,"Office3";#N/A,#N/A,FALSE,"Office4";#N/A,#N/A,FALSE,"Office5";#N/A,#N/A,FALSE,"Office6";#N/A,#N/A,FALSE,"Office7";#N/A,#N/A,FALSE,"Labor"}</definedName>
    <definedName name="xxx_1" hidden="1">{#N/A,#N/A,FALSE,"Matrix";#N/A,#N/A,FALSE,"Executive";#N/A,#N/A,FALSE,"Summary";#N/A,#N/A,FALSE,"Office1";#N/A,#N/A,FALSE,"Office2";#N/A,#N/A,FALSE,"Office3";#N/A,#N/A,FALSE,"Office4";#N/A,#N/A,FALSE,"Office5";#N/A,#N/A,FALSE,"Office6";#N/A,#N/A,FALSE,"Office7";#N/A,#N/A,FALSE,"Labor"}</definedName>
    <definedName name="XXX1" hidden="1">{#N/A,#N/A,FALSE,"Matrix";#N/A,#N/A,FALSE,"Executive";#N/A,#N/A,FALSE,"Summary"}</definedName>
    <definedName name="xxxx" hidden="1">{#N/A,#N/A,FALSE,"Matrix";#N/A,#N/A,FALSE,"Executive";#N/A,#N/A,FALSE,"Summary"}</definedName>
    <definedName name="XXXX_1" hidden="1">{"DETALLE_1996",#N/A,FALSE,"flujo";"DETALLE_1997",#N/A,FALSE,"flujo";"GASTOS_INCURRIDOS_1996",#N/A,FALSE,"flujo";"GASTOS_PROGRAMADOS_PARA_1997",#N/A,FALSE,"flujo";#N/A,#N/A,FALSE,"comparat";#N/A,#N/A,FALSE,"costos";#N/A,#N/A,FALSE,"proyctrol"}</definedName>
    <definedName name="xxxxx" localSheetId="2" hidden="1">{#N/A,#N/A,FALSE,"masez (10)";#N/A,#N/A,FALSE,"masez (7)";#N/A,#N/A,FALSE,"masez (6)";#N/A,#N/A,FALSE,"masez (5)";#N/A,#N/A,FALSE,"masez (4)";#N/A,#N/A,FALSE,"masez (3)";#N/A,#N/A,FALSE,"masez (2)";#N/A,#N/A,FALSE,"GME";#N/A,#N/A,FALSE,"masez"}</definedName>
    <definedName name="xxxxx" localSheetId="3" hidden="1">{#N/A,#N/A,FALSE,"masez (10)";#N/A,#N/A,FALSE,"masez (7)";#N/A,#N/A,FALSE,"masez (6)";#N/A,#N/A,FALSE,"masez (5)";#N/A,#N/A,FALSE,"masez (4)";#N/A,#N/A,FALSE,"masez (3)";#N/A,#N/A,FALSE,"masez (2)";#N/A,#N/A,FALSE,"GME";#N/A,#N/A,FALSE,"masez"}</definedName>
    <definedName name="xxxxx" localSheetId="6" hidden="1">{#N/A,#N/A,FALSE,"masez (10)";#N/A,#N/A,FALSE,"masez (7)";#N/A,#N/A,FALSE,"masez (6)";#N/A,#N/A,FALSE,"masez (5)";#N/A,#N/A,FALSE,"masez (4)";#N/A,#N/A,FALSE,"masez (3)";#N/A,#N/A,FALSE,"masez (2)";#N/A,#N/A,FALSE,"GME";#N/A,#N/A,FALSE,"masez"}</definedName>
    <definedName name="xxxxx" localSheetId="7" hidden="1">{#N/A,#N/A,FALSE,"masez (10)";#N/A,#N/A,FALSE,"masez (7)";#N/A,#N/A,FALSE,"masez (6)";#N/A,#N/A,FALSE,"masez (5)";#N/A,#N/A,FALSE,"masez (4)";#N/A,#N/A,FALSE,"masez (3)";#N/A,#N/A,FALSE,"masez (2)";#N/A,#N/A,FALSE,"GME";#N/A,#N/A,FALSE,"masez"}</definedName>
    <definedName name="xxxxx" localSheetId="8" hidden="1">{#N/A,#N/A,FALSE,"masez (10)";#N/A,#N/A,FALSE,"masez (7)";#N/A,#N/A,FALSE,"masez (6)";#N/A,#N/A,FALSE,"masez (5)";#N/A,#N/A,FALSE,"masez (4)";#N/A,#N/A,FALSE,"masez (3)";#N/A,#N/A,FALSE,"masez (2)";#N/A,#N/A,FALSE,"GME";#N/A,#N/A,FALSE,"masez"}</definedName>
    <definedName name="xxxxx" hidden="1">{#N/A,#N/A,FALSE,"masez (10)";#N/A,#N/A,FALSE,"masez (7)";#N/A,#N/A,FALSE,"masez (6)";#N/A,#N/A,FALSE,"masez (5)";#N/A,#N/A,FALSE,"masez (4)";#N/A,#N/A,FALSE,"masez (3)";#N/A,#N/A,FALSE,"masez (2)";#N/A,#N/A,FALSE,"GME";#N/A,#N/A,FALSE,"masez"}</definedName>
    <definedName name="xxxxx_1" hidden="1">{#N/A,#N/A,FALSE,"masez (10)";#N/A,#N/A,FALSE,"masez (7)";#N/A,#N/A,FALSE,"masez (6)";#N/A,#N/A,FALSE,"masez (5)";#N/A,#N/A,FALSE,"masez (4)";#N/A,#N/A,FALSE,"masez (3)";#N/A,#N/A,FALSE,"masez (2)";#N/A,#N/A,FALSE,"GME";#N/A,#N/A,FALSE,"masez"}</definedName>
    <definedName name="XXXXXXXX" localSheetId="3">#REF!</definedName>
    <definedName name="XXXXXXXX">#REF!</definedName>
    <definedName name="Y" localSheetId="2">#REF!</definedName>
    <definedName name="Y" localSheetId="3">#REF!</definedName>
    <definedName name="Y">#REF!</definedName>
    <definedName name="YG" localSheetId="2" hidden="1">'[8]LIMA-CANTA'!#REF!</definedName>
    <definedName name="YG" localSheetId="3" hidden="1">'[8]LIMA-CANTA'!#REF!</definedName>
    <definedName name="YG" hidden="1">'[59]LIMA-CANTA'!#REF!</definedName>
    <definedName name="YHHY" hidden="1">{#N/A,#N/A,TRUE,"Resumen";#N/A,#N/A,TRUE,"Global";#N/A,#N/A,TRUE,"Agropecuario";#N/A,#N/A,TRUE,"Pesca";#N/A,#N/A,TRUE,"Minería";#N/A,#N/A,TRUE,"Elect. y Agua";#N/A,#N/A,TRUE,"Manufactura";#N/A,#N/A,TRUE,"Construcción";#N/A,#N/A,TRUE,"Comercio";#N/A,#N/A,TRUE,"Otros"}</definedName>
    <definedName name="YHYHRRG" hidden="1">{#N/A,#N/A,TRUE,"Resumen";#N/A,#N/A,TRUE,"Global";#N/A,#N/A,TRUE,"Agropecuario";#N/A,#N/A,TRUE,"Pesca";#N/A,#N/A,TRUE,"Minería";#N/A,#N/A,TRUE,"Elect. y Agua";#N/A,#N/A,TRUE,"Manufactura";#N/A,#N/A,TRUE,"Construcción";#N/A,#N/A,TRUE,"Comercio";#N/A,#N/A,TRUE,"Otros"}</definedName>
    <definedName name="YU" localSheetId="2" hidden="1">'[8]LIMA-CANTA'!#REF!</definedName>
    <definedName name="YU" localSheetId="3" hidden="1">'[8]LIMA-CANTA'!#REF!</definedName>
    <definedName name="YU" hidden="1">'[59]LIMA-CANTA'!#REF!</definedName>
    <definedName name="yy" hidden="1">{#N/A,#N/A,FALSE,"Total_OC015";#N/A,#N/A,FALSE,"ADMIN";#N/A,#N/A,FALSE,"PROCES";#N/A,#N/A,FALSE,"mecan";#N/A,#N/A,FALSE,"civil";#N/A,#N/A,FALSE,"CAÑER";#N/A,#N/A,FALSE,"ELEC";#N/A,#N/A,FALSE,"INSTR"}</definedName>
    <definedName name="YY_1" hidden="1">{"Informe 2_Consolidado",#N/A,FALSE,"Cons.";"Informe 2_Tunel",#N/A,FALSE,"Cons.";"Informe 2_Melip",#N/A,FALSE,"Cons.";"Informe 2_Guall",#N/A,FALSE,"Cons.";"Informe 2_Sara L",#N/A,FALSE,"Cons.";"Informe 2_Quellon",#N/A,FALSE,"Cons.";"Informe 2_Biolix",#N/A,FALSE,"Cons.";"Informe 2_Oficina",#N/A,FALSE,"Cons.";"Informe 2_Consorcio",#N/A,FALSE,"Cons."}</definedName>
    <definedName name="yyy" hidden="1">{"DETALLE_1996",#N/A,FALSE,"flujo";"DETALLE_1997",#N/A,FALSE,"flujo";"GASTOS_INCURRIDOS_1996",#N/A,FALSE,"flujo";"GASTOS_PROGRAMADOS_PARA_1997",#N/A,FALSE,"flujo";#N/A,#N/A,FALSE,"comparat";#N/A,#N/A,FALSE,"costos";#N/A,#N/A,FALSE,"proyctrol"}</definedName>
    <definedName name="yyy_1" hidden="1">{"DETALLE_1996",#N/A,FALSE,"flujo";"DETALLE_1997",#N/A,FALSE,"flujo";"GASTOS_INCURRIDOS_1996",#N/A,FALSE,"flujo";"GASTOS_PROGRAMADOS_PARA_1997",#N/A,FALSE,"flujo";#N/A,#N/A,FALSE,"comparat";#N/A,#N/A,FALSE,"costos";#N/A,#N/A,FALSE,"proyctrol"}</definedName>
    <definedName name="Z" localSheetId="2">#REF!</definedName>
    <definedName name="Z" localSheetId="3">#REF!</definedName>
    <definedName name="Z"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Z_1" hidden="1">{"DETALLE_1996",#N/A,FALSE,"flujo";"DETALLE_1997",#N/A,FALSE,"flujo";"GASTOS_INCURRIDOS_1996",#N/A,FALSE,"flujo";"GASTOS_PROGRAMADOS_PARA_1997",#N/A,FALSE,"flujo";#N/A,#N/A,FALSE,"comparat";#N/A,#N/A,FALSE,"costos";#N/A,#N/A,FALSE,"proyctrol"}</definedName>
    <definedName name="Z_56770540_A97A_11D1_870B_00002143DF72_.wvu.Rows" localSheetId="3" hidden="1">[95]PRESUPUESTO!#REF!,[95]PRESUPUESTO!#REF!,[95]PRESUPUESTO!#REF!,[95]PRESUPUESTO!#REF!,[95]PRESUPUESTO!#REF!,[95]PRESUPUESTO!#REF!,[95]PRESUPUESTO!#REF!,[95]PRESUPUESTO!#REF!,[95]PRESUPUESTO!#REF!,[95]PRESUPUESTO!#REF!,[95]PRESUPUESTO!#REF!,[95]PRESUPUESTO!$A$287:$IV$287,[95]PRESUPUESTO!$A$292:$IV$294</definedName>
    <definedName name="Z_56770540_A97A_11D1_870B_00002143DF72_.wvu.Rows" hidden="1">[95]PRESUPUESTO!#REF!,[95]PRESUPUESTO!#REF!,[95]PRESUPUESTO!#REF!,[95]PRESUPUESTO!#REF!,[95]PRESUPUESTO!#REF!,[95]PRESUPUESTO!#REF!,[95]PRESUPUESTO!#REF!,[95]PRESUPUESTO!#REF!,[95]PRESUPUESTO!#REF!,[95]PRESUPUESTO!#REF!,[95]PRESUPUESTO!#REF!,[95]PRESUPUESTO!$A$287:$IV$287,[95]PRESUPUESTO!$A$292:$IV$294</definedName>
    <definedName name="Zapatas" localSheetId="2" hidden="1">{#N/A,#N/A,TRUE,"INGENIERIA";#N/A,#N/A,TRUE,"COMPRAS";#N/A,#N/A,TRUE,"DIRECCION";#N/A,#N/A,TRUE,"RESUMEN"}</definedName>
    <definedName name="Zapatas" localSheetId="3" hidden="1">{#N/A,#N/A,TRUE,"INGENIERIA";#N/A,#N/A,TRUE,"COMPRAS";#N/A,#N/A,TRUE,"DIRECCION";#N/A,#N/A,TRUE,"RESUMEN"}</definedName>
    <definedName name="Zapatas" localSheetId="6" hidden="1">{#N/A,#N/A,TRUE,"INGENIERIA";#N/A,#N/A,TRUE,"COMPRAS";#N/A,#N/A,TRUE,"DIRECCION";#N/A,#N/A,TRUE,"RESUMEN"}</definedName>
    <definedName name="Zapatas" localSheetId="7" hidden="1">{#N/A,#N/A,TRUE,"INGENIERIA";#N/A,#N/A,TRUE,"COMPRAS";#N/A,#N/A,TRUE,"DIRECCION";#N/A,#N/A,TRUE,"RESUMEN"}</definedName>
    <definedName name="Zapatas" localSheetId="8" hidden="1">{#N/A,#N/A,TRUE,"INGENIERIA";#N/A,#N/A,TRUE,"COMPRAS";#N/A,#N/A,TRUE,"DIRECCION";#N/A,#N/A,TRUE,"RESUMEN"}</definedName>
    <definedName name="Zapatas" hidden="1">{#N/A,#N/A,TRUE,"INGENIERIA";#N/A,#N/A,TRUE,"COMPRAS";#N/A,#N/A,TRUE,"DIRECCION";#N/A,#N/A,TRUE,"RESUMEN"}</definedName>
    <definedName name="ZD" hidden="1">{"Sin detalle",#N/A,FALSE,"Flujo (redondeado)";"Detallado",#N/A,FALSE,"Flujo (redondeado)"}</definedName>
    <definedName name="ZnGlenc" localSheetId="3">#REF!</definedName>
    <definedName name="ZnGlenc">#REF!</definedName>
    <definedName name="Zprecor" localSheetId="2">#REF!</definedName>
    <definedName name="Zprecor" localSheetId="3">#REF!</definedName>
    <definedName name="Zprecor">#REF!</definedName>
    <definedName name="zse" hidden="1">{#N/A,#N/A,FALSE,"SumG";#N/A,#N/A,FALSE,"ElecG";#N/A,#N/A,FALSE,"MechG";#N/A,#N/A,FALSE,"GeotG";#N/A,#N/A,FALSE,"PrcsG";#N/A,#N/A,FALSE,"TunnG";#N/A,#N/A,FALSE,"CivlG";#N/A,#N/A,FALSE,"NtwkG";#N/A,#N/A,FALSE,"EstgG";#N/A,#N/A,FALSE,"PEngG"}</definedName>
    <definedName name="ZXFG" hidden="1">{#N/A,#N/A,FALSE,"SumD";#N/A,#N/A,FALSE,"ElecD";#N/A,#N/A,FALSE,"MechD";#N/A,#N/A,FALSE,"GeotD";#N/A,#N/A,FALSE,"PrcsD";#N/A,#N/A,FALSE,"TunnD";#N/A,#N/A,FALSE,"CivlD";#N/A,#N/A,FALSE,"NtwkD";#N/A,#N/A,FALSE,"EstgD";#N/A,#N/A,FALSE,"PEngD"}</definedName>
    <definedName name="ZZ" hidden="1">{#N/A,#N/A,FALSE,"Matrix";#N/A,#N/A,FALSE,"Executive";#N/A,#N/A,FALSE,"Summary"}</definedName>
    <definedName name="zz_1" hidden="1">{#N/A,#N/A,FALSE,"COVER";#N/A,#N/A,FALSE,"RECAP";#N/A,#N/A,FALSE,"SANTA BARBARA NONMANUAL";#N/A,#N/A,FALSE,"CEQUIP";#N/A,#N/A,FALSE,"WRATE";#N/A,#N/A,FALSE,"INDIRECT";#N/A,#N/A,FALSE,"TRAIN";#N/A,#N/A,FALSE,"MANLOADED SCHEDULE"}</definedName>
    <definedName name="zzz" hidden="1">{#N/A,#N/A,FALSE,"masez (10)";#N/A,#N/A,FALSE,"masez (7)";#N/A,#N/A,FALSE,"masez (6)";#N/A,#N/A,FALSE,"masez (5)";#N/A,#N/A,FALSE,"masez (4)";#N/A,#N/A,FALSE,"masez (3)";#N/A,#N/A,FALSE,"masez (2)";#N/A,#N/A,FALSE,"GME";#N/A,#N/A,FALSE,"masez"}</definedName>
    <definedName name="zzz_1" hidden="1">{#N/A,#N/A,FALSE,"masez (10)";#N/A,#N/A,FALSE,"masez (7)";#N/A,#N/A,FALSE,"masez (6)";#N/A,#N/A,FALSE,"masez (5)";#N/A,#N/A,FALSE,"masez (4)";#N/A,#N/A,FALSE,"masez (3)";#N/A,#N/A,FALSE,"masez (2)";#N/A,#N/A,FALSE,"GME";#N/A,#N/A,FALSE,"masez"}</definedName>
    <definedName name="zzzz"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zzzz_1" hidden="1">{#N/A,#N/A,FALSE,"TEC 01";#N/A,#N/A,FALSE,"TEC 02";#N/A,#N/A,FALSE,"TEC 03";#N/A,#N/A,FALSE,"TEC 04";#N/A,#N/A,FALSE,"TEC 05";#N/A,#N/A,FALSE,"TEC 06";#N/A,#N/A,FALSE,"Form. Aseg. Calid.";#N/A,#N/A,FALSE,"TEC 07A";#N/A,#N/A,FALSE,"TEC 07B";#N/A,#N/A,FALSE,"TEC 07C";#N/A,#N/A,FALSE,"TEC 08";#N/A,#N/A,FALSE,"TEC 09";#N/A,#N/A,FALSE,"TEC 10";#N/A,#N/A,FALSE,"TEC 11";#N/A,#N/A,FALSE,"ECO 01";#N/A,#N/A,FALSE,"ECO 2";#N/A,#N/A,FALSE,"ECO 03";#N/A,#N/A,FALSE,"ECO-04";#N/A,#N/A,FALSE,"ECO-05";#N/A,#N/A,FALSE,"ECO-06";#N/A,#N/A,FALSE,"ECO-07";#N/A,#N/A,FALSE,"ECO-08"}</definedName>
    <definedName name="zzzzzz" hidden="1">{#N/A,#N/A,FALSE,"SumD";#N/A,#N/A,FALSE,"ElecD";#N/A,#N/A,FALSE,"MechD";#N/A,#N/A,FALSE,"GeotD";#N/A,#N/A,FALSE,"PrcsD";#N/A,#N/A,FALSE,"TunnD";#N/A,#N/A,FALSE,"CivlD";#N/A,#N/A,FALSE,"NtwkD";#N/A,#N/A,FALSE,"EstgD";#N/A,#N/A,FALSE,"PEngD"}</definedName>
    <definedName name="ZZZZZZZZ" localSheetId="2" hidden="1">{"Avaliação de Cargos (Class Mens Todas)",#N/A,FALSE,"BANCO DE DADOS MENSALISTAS";"Avaliação de Cargos (Class Mens Todas)",#N/A,FALSE,"BANCO DE DADOS MENSALISTAS"}</definedName>
    <definedName name="ZZZZZZZZ" localSheetId="3" hidden="1">{"Avaliação de Cargos (Class Mens Todas)",#N/A,FALSE,"BANCO DE DADOS MENSALISTAS";"Avaliação de Cargos (Class Mens Todas)",#N/A,FALSE,"BANCO DE DADOS MENSALISTAS"}</definedName>
    <definedName name="ZZZZZZZZ" hidden="1">{"Avaliação de Cargos (Class Mens Todas)",#N/A,FALSE,"BANCO DE DADOS MENSALISTAS";"Avaliação de Cargos (Class Mens Todas)",#N/A,FALSE,"BANCO DE DADOS MENSALISTAS"}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44" l="1"/>
  <c r="E12" i="42"/>
  <c r="C35" i="51" l="1"/>
  <c r="D35" i="51" s="1"/>
  <c r="E35" i="51" s="1"/>
  <c r="F35" i="51" s="1"/>
  <c r="G35" i="51" s="1"/>
  <c r="H35" i="51" s="1"/>
  <c r="I35" i="51" s="1"/>
  <c r="J35" i="51" s="1"/>
  <c r="K35" i="51" s="1"/>
  <c r="L35" i="51" s="1"/>
  <c r="M35" i="51" s="1"/>
  <c r="N35" i="51" s="1"/>
  <c r="O35" i="51" s="1"/>
  <c r="P35" i="51" s="1"/>
  <c r="Q35" i="51" s="1"/>
  <c r="R35" i="51" s="1"/>
  <c r="S35" i="51" s="1"/>
  <c r="T35" i="51" s="1"/>
  <c r="U35" i="51" s="1"/>
  <c r="V35" i="51" s="1"/>
  <c r="W35" i="51" s="1"/>
  <c r="X35" i="51" s="1"/>
  <c r="Y35" i="51" s="1"/>
  <c r="Y29" i="51"/>
  <c r="X29" i="51"/>
  <c r="W29" i="51"/>
  <c r="V29" i="51"/>
  <c r="U29" i="51"/>
  <c r="T29" i="51"/>
  <c r="S29" i="51"/>
  <c r="R29" i="51"/>
  <c r="Q29" i="51"/>
  <c r="P29" i="51"/>
  <c r="O29" i="51"/>
  <c r="N29" i="51"/>
  <c r="M29" i="51"/>
  <c r="L29" i="51"/>
  <c r="K29" i="51"/>
  <c r="J29" i="51"/>
  <c r="I29" i="51"/>
  <c r="H29" i="51"/>
  <c r="G29" i="51"/>
  <c r="F29" i="51"/>
  <c r="E29" i="51"/>
  <c r="D29" i="51"/>
  <c r="C29" i="51"/>
  <c r="C32" i="51" s="1"/>
  <c r="Y28" i="51"/>
  <c r="X28" i="51"/>
  <c r="W28" i="51"/>
  <c r="V28" i="51"/>
  <c r="U28" i="51"/>
  <c r="T28" i="51"/>
  <c r="S28" i="51"/>
  <c r="R28" i="51"/>
  <c r="Q28" i="51"/>
  <c r="P28" i="51"/>
  <c r="O28" i="51"/>
  <c r="N28" i="51"/>
  <c r="M28" i="51"/>
  <c r="L28" i="51"/>
  <c r="K28" i="51"/>
  <c r="J28" i="51"/>
  <c r="I28" i="51"/>
  <c r="H28" i="51"/>
  <c r="G28" i="51"/>
  <c r="F28" i="51"/>
  <c r="E28" i="51"/>
  <c r="D28" i="51"/>
  <c r="C28" i="51"/>
  <c r="C31" i="51" s="1"/>
  <c r="G134" i="50"/>
  <c r="BS133" i="50"/>
  <c r="BR133" i="50"/>
  <c r="FO132" i="50"/>
  <c r="FR132" i="50" s="1"/>
  <c r="DO132" i="50"/>
  <c r="BS132" i="50"/>
  <c r="AH132" i="50"/>
  <c r="AB132" i="50"/>
  <c r="Y132" i="50"/>
  <c r="R132" i="50"/>
  <c r="X132" i="50" s="1"/>
  <c r="Q132" i="50"/>
  <c r="P132" i="50"/>
  <c r="F132" i="50"/>
  <c r="FR131" i="50"/>
  <c r="FO131" i="50"/>
  <c r="DO131" i="50"/>
  <c r="BS131" i="50"/>
  <c r="AH131" i="50"/>
  <c r="AB131" i="50"/>
  <c r="Y131" i="50"/>
  <c r="R131" i="50"/>
  <c r="X131" i="50" s="1"/>
  <c r="Q131" i="50"/>
  <c r="P131" i="50"/>
  <c r="F131" i="50"/>
  <c r="FR130" i="50"/>
  <c r="FO130" i="50"/>
  <c r="DO130" i="50"/>
  <c r="BS130" i="50"/>
  <c r="AH130" i="50"/>
  <c r="AB130" i="50"/>
  <c r="Y130" i="50"/>
  <c r="R130" i="50"/>
  <c r="X130" i="50" s="1"/>
  <c r="Q130" i="50"/>
  <c r="P130" i="50"/>
  <c r="F130" i="50"/>
  <c r="FR128" i="50"/>
  <c r="FO128" i="50"/>
  <c r="DO128" i="50"/>
  <c r="BS128" i="50"/>
  <c r="AH128" i="50"/>
  <c r="AB128" i="50"/>
  <c r="Y128" i="50"/>
  <c r="R128" i="50"/>
  <c r="X128" i="50" s="1"/>
  <c r="Q128" i="50"/>
  <c r="P128" i="50"/>
  <c r="F128" i="50"/>
  <c r="FR126" i="50"/>
  <c r="FO126" i="50"/>
  <c r="DO126" i="50"/>
  <c r="BS126" i="50"/>
  <c r="AH126" i="50"/>
  <c r="AB126" i="50"/>
  <c r="Y126" i="50"/>
  <c r="R126" i="50"/>
  <c r="X126" i="50" s="1"/>
  <c r="Q126" i="50"/>
  <c r="P126" i="50"/>
  <c r="F126" i="50"/>
  <c r="FR124" i="50"/>
  <c r="FQ124" i="50"/>
  <c r="DO124" i="50"/>
  <c r="BS124" i="50"/>
  <c r="AH124" i="50"/>
  <c r="AB124" i="50"/>
  <c r="Y124" i="50"/>
  <c r="R124" i="50"/>
  <c r="X124" i="50" s="1"/>
  <c r="Q124" i="50"/>
  <c r="P124" i="50"/>
  <c r="F124" i="50"/>
  <c r="FO122" i="50"/>
  <c r="FR122" i="50" s="1"/>
  <c r="DO122" i="50"/>
  <c r="BS122" i="50"/>
  <c r="AH122" i="50"/>
  <c r="AB122" i="50"/>
  <c r="Y122" i="50"/>
  <c r="R122" i="50"/>
  <c r="X122" i="50" s="1"/>
  <c r="Q122" i="50"/>
  <c r="P122" i="50"/>
  <c r="F122" i="50"/>
  <c r="FR120" i="50"/>
  <c r="FO120" i="50"/>
  <c r="DO120" i="50"/>
  <c r="BS120" i="50"/>
  <c r="AH120" i="50"/>
  <c r="AB120" i="50"/>
  <c r="Y120" i="50"/>
  <c r="R120" i="50"/>
  <c r="X120" i="50" s="1"/>
  <c r="Q120" i="50"/>
  <c r="P120" i="50"/>
  <c r="F120" i="50"/>
  <c r="FR118" i="50"/>
  <c r="FO118" i="50"/>
  <c r="DO118" i="50"/>
  <c r="BS118" i="50"/>
  <c r="AH118" i="50"/>
  <c r="AB118" i="50"/>
  <c r="Y118" i="50"/>
  <c r="R118" i="50"/>
  <c r="X118" i="50" s="1"/>
  <c r="Q118" i="50"/>
  <c r="P118" i="50"/>
  <c r="F118" i="50"/>
  <c r="FR116" i="50"/>
  <c r="FO116" i="50"/>
  <c r="DO116" i="50"/>
  <c r="BS116" i="50"/>
  <c r="AH116" i="50"/>
  <c r="AB116" i="50"/>
  <c r="Y116" i="50"/>
  <c r="R116" i="50"/>
  <c r="X116" i="50" s="1"/>
  <c r="Q116" i="50"/>
  <c r="P116" i="50"/>
  <c r="F116" i="50"/>
  <c r="FR113" i="50"/>
  <c r="FO113" i="50"/>
  <c r="DO113" i="50"/>
  <c r="BS113" i="50"/>
  <c r="AH113" i="50"/>
  <c r="AB113" i="50"/>
  <c r="Y113" i="50"/>
  <c r="R113" i="50"/>
  <c r="X113" i="50" s="1"/>
  <c r="Q113" i="50"/>
  <c r="P113" i="50"/>
  <c r="F113" i="50"/>
  <c r="FO112" i="50"/>
  <c r="FR112" i="50" s="1"/>
  <c r="DO112" i="50"/>
  <c r="BS112" i="50"/>
  <c r="AH112" i="50"/>
  <c r="AB112" i="50"/>
  <c r="Y112" i="50"/>
  <c r="R112" i="50"/>
  <c r="X112" i="50" s="1"/>
  <c r="Q112" i="50"/>
  <c r="N112" i="50" s="1"/>
  <c r="P112" i="50"/>
  <c r="F112" i="50"/>
  <c r="FO110" i="50"/>
  <c r="FR110" i="50" s="1"/>
  <c r="DO110" i="50"/>
  <c r="BS110" i="50"/>
  <c r="AH110" i="50"/>
  <c r="AB110" i="50"/>
  <c r="Y110" i="50"/>
  <c r="R110" i="50"/>
  <c r="X110" i="50" s="1"/>
  <c r="Q110" i="50"/>
  <c r="P110" i="50"/>
  <c r="F110" i="50"/>
  <c r="FO108" i="50"/>
  <c r="FR108" i="50" s="1"/>
  <c r="DO108" i="50"/>
  <c r="BS108" i="50"/>
  <c r="AH108" i="50"/>
  <c r="AB108" i="50"/>
  <c r="Y108" i="50"/>
  <c r="R108" i="50"/>
  <c r="X108" i="50" s="1"/>
  <c r="Q108" i="50"/>
  <c r="P108" i="50"/>
  <c r="F108" i="50"/>
  <c r="FR107" i="50"/>
  <c r="FO107" i="50"/>
  <c r="DO107" i="50"/>
  <c r="BS107" i="50"/>
  <c r="AH107" i="50"/>
  <c r="AB107" i="50"/>
  <c r="Y107" i="50"/>
  <c r="R107" i="50"/>
  <c r="X107" i="50" s="1"/>
  <c r="Q107" i="50"/>
  <c r="P107" i="50"/>
  <c r="F107" i="50"/>
  <c r="FR106" i="50"/>
  <c r="FO106" i="50"/>
  <c r="DO106" i="50"/>
  <c r="BS106" i="50"/>
  <c r="AH106" i="50"/>
  <c r="AB106" i="50"/>
  <c r="Y106" i="50"/>
  <c r="R106" i="50"/>
  <c r="X106" i="50" s="1"/>
  <c r="Q106" i="50"/>
  <c r="P106" i="50"/>
  <c r="F106" i="50"/>
  <c r="FO105" i="50"/>
  <c r="FR105" i="50" s="1"/>
  <c r="DO105" i="50"/>
  <c r="BS105" i="50"/>
  <c r="AH105" i="50"/>
  <c r="AB105" i="50"/>
  <c r="Y105" i="50"/>
  <c r="R105" i="50"/>
  <c r="X105" i="50" s="1"/>
  <c r="Q105" i="50"/>
  <c r="P105" i="50"/>
  <c r="F105" i="50"/>
  <c r="FO104" i="50"/>
  <c r="FR104" i="50" s="1"/>
  <c r="DO104" i="50"/>
  <c r="BS104" i="50"/>
  <c r="AH104" i="50"/>
  <c r="AB104" i="50"/>
  <c r="Y104" i="50"/>
  <c r="R104" i="50"/>
  <c r="X104" i="50" s="1"/>
  <c r="Q104" i="50"/>
  <c r="P104" i="50"/>
  <c r="F104" i="50"/>
  <c r="FO102" i="50"/>
  <c r="FR102" i="50" s="1"/>
  <c r="DO102" i="50"/>
  <c r="BS102" i="50"/>
  <c r="AH102" i="50"/>
  <c r="AB102" i="50"/>
  <c r="Y102" i="50"/>
  <c r="X102" i="50"/>
  <c r="R102" i="50"/>
  <c r="Q102" i="50"/>
  <c r="P102" i="50"/>
  <c r="F102" i="50"/>
  <c r="FO101" i="50"/>
  <c r="FR101" i="50" s="1"/>
  <c r="DO101" i="50"/>
  <c r="BS101" i="50"/>
  <c r="AH101" i="50"/>
  <c r="AB101" i="50"/>
  <c r="Y101" i="50"/>
  <c r="R101" i="50"/>
  <c r="X101" i="50" s="1"/>
  <c r="Q101" i="50"/>
  <c r="P101" i="50"/>
  <c r="F101" i="50"/>
  <c r="FR100" i="50"/>
  <c r="FO100" i="50"/>
  <c r="DO100" i="50"/>
  <c r="BS100" i="50"/>
  <c r="AH100" i="50"/>
  <c r="AB100" i="50"/>
  <c r="Y100" i="50"/>
  <c r="R100" i="50"/>
  <c r="X100" i="50" s="1"/>
  <c r="Q100" i="50"/>
  <c r="P100" i="50"/>
  <c r="F100" i="50"/>
  <c r="FO99" i="50"/>
  <c r="FR99" i="50" s="1"/>
  <c r="DO99" i="50"/>
  <c r="BS99" i="50"/>
  <c r="AH99" i="50"/>
  <c r="AB99" i="50"/>
  <c r="Y99" i="50"/>
  <c r="R99" i="50"/>
  <c r="X99" i="50" s="1"/>
  <c r="Q99" i="50"/>
  <c r="P99" i="50"/>
  <c r="F99" i="50"/>
  <c r="FO98" i="50"/>
  <c r="FR98" i="50" s="1"/>
  <c r="DO98" i="50"/>
  <c r="BS98" i="50"/>
  <c r="AH98" i="50"/>
  <c r="AB98" i="50"/>
  <c r="Y98" i="50"/>
  <c r="R98" i="50"/>
  <c r="X98" i="50" s="1"/>
  <c r="Q98" i="50"/>
  <c r="P98" i="50"/>
  <c r="F98" i="50"/>
  <c r="FR96" i="50"/>
  <c r="FO96" i="50"/>
  <c r="DO96" i="50"/>
  <c r="BS96" i="50"/>
  <c r="AH96" i="50"/>
  <c r="AB96" i="50"/>
  <c r="Y96" i="50"/>
  <c r="R96" i="50"/>
  <c r="X96" i="50" s="1"/>
  <c r="Q96" i="50"/>
  <c r="P96" i="50"/>
  <c r="F96" i="50"/>
  <c r="FO95" i="50"/>
  <c r="FR95" i="50" s="1"/>
  <c r="DO95" i="50"/>
  <c r="BS95" i="50"/>
  <c r="AH95" i="50"/>
  <c r="AB95" i="50"/>
  <c r="Y95" i="50"/>
  <c r="X95" i="50"/>
  <c r="R95" i="50"/>
  <c r="Q95" i="50"/>
  <c r="P95" i="50"/>
  <c r="F95" i="50"/>
  <c r="FO94" i="50"/>
  <c r="FR94" i="50" s="1"/>
  <c r="DO94" i="50"/>
  <c r="BS94" i="50"/>
  <c r="AH94" i="50"/>
  <c r="AB94" i="50"/>
  <c r="Y94" i="50"/>
  <c r="R94" i="50"/>
  <c r="X94" i="50" s="1"/>
  <c r="Q94" i="50"/>
  <c r="P94" i="50"/>
  <c r="F94" i="50"/>
  <c r="FO93" i="50"/>
  <c r="FR93" i="50" s="1"/>
  <c r="DO93" i="50"/>
  <c r="BS93" i="50"/>
  <c r="AH93" i="50"/>
  <c r="AB93" i="50"/>
  <c r="Y93" i="50"/>
  <c r="X93" i="50"/>
  <c r="R93" i="50"/>
  <c r="Q93" i="50"/>
  <c r="P93" i="50"/>
  <c r="F93" i="50"/>
  <c r="FO92" i="50"/>
  <c r="FR92" i="50" s="1"/>
  <c r="DO92" i="50"/>
  <c r="BS92" i="50"/>
  <c r="AH92" i="50"/>
  <c r="AB92" i="50"/>
  <c r="Y92" i="50"/>
  <c r="R92" i="50"/>
  <c r="X92" i="50" s="1"/>
  <c r="Q92" i="50"/>
  <c r="P92" i="50"/>
  <c r="F92" i="50"/>
  <c r="FO91" i="50"/>
  <c r="FR91" i="50" s="1"/>
  <c r="DO91" i="50"/>
  <c r="BS91" i="50"/>
  <c r="AH91" i="50"/>
  <c r="AB91" i="50"/>
  <c r="Y91" i="50"/>
  <c r="R91" i="50"/>
  <c r="X91" i="50" s="1"/>
  <c r="Q91" i="50"/>
  <c r="P91" i="50"/>
  <c r="F91" i="50"/>
  <c r="FO90" i="50"/>
  <c r="FR90" i="50" s="1"/>
  <c r="DO90" i="50"/>
  <c r="BS90" i="50"/>
  <c r="AH90" i="50"/>
  <c r="AB90" i="50"/>
  <c r="Y90" i="50"/>
  <c r="R90" i="50"/>
  <c r="X90" i="50" s="1"/>
  <c r="Q90" i="50"/>
  <c r="P90" i="50"/>
  <c r="F90" i="50"/>
  <c r="FO89" i="50"/>
  <c r="FR89" i="50" s="1"/>
  <c r="DO89" i="50"/>
  <c r="BS89" i="50"/>
  <c r="AH89" i="50"/>
  <c r="AB89" i="50"/>
  <c r="Y89" i="50"/>
  <c r="R89" i="50"/>
  <c r="X89" i="50" s="1"/>
  <c r="Q89" i="50"/>
  <c r="P89" i="50"/>
  <c r="F89" i="50"/>
  <c r="FO88" i="50"/>
  <c r="FR88" i="50" s="1"/>
  <c r="DO88" i="50"/>
  <c r="BS88" i="50"/>
  <c r="AH88" i="50"/>
  <c r="AB88" i="50"/>
  <c r="Y88" i="50"/>
  <c r="R88" i="50"/>
  <c r="X88" i="50" s="1"/>
  <c r="Q88" i="50"/>
  <c r="P88" i="50"/>
  <c r="F88" i="50"/>
  <c r="FO87" i="50"/>
  <c r="FR87" i="50" s="1"/>
  <c r="DO87" i="50"/>
  <c r="BS87" i="50"/>
  <c r="AH87" i="50"/>
  <c r="AB87" i="50"/>
  <c r="Y87" i="50"/>
  <c r="X87" i="50"/>
  <c r="R87" i="50"/>
  <c r="Q87" i="50"/>
  <c r="P87" i="50"/>
  <c r="F87" i="50"/>
  <c r="FO86" i="50"/>
  <c r="FR86" i="50" s="1"/>
  <c r="DO86" i="50"/>
  <c r="BS86" i="50"/>
  <c r="AH86" i="50"/>
  <c r="AB86" i="50"/>
  <c r="Y86" i="50"/>
  <c r="R86" i="50"/>
  <c r="X86" i="50" s="1"/>
  <c r="Q86" i="50"/>
  <c r="P86" i="50"/>
  <c r="F86" i="50"/>
  <c r="FO85" i="50"/>
  <c r="FR85" i="50" s="1"/>
  <c r="DO85" i="50"/>
  <c r="BS85" i="50"/>
  <c r="AH85" i="50"/>
  <c r="AB85" i="50"/>
  <c r="Y85" i="50"/>
  <c r="R85" i="50"/>
  <c r="X85" i="50" s="1"/>
  <c r="Q85" i="50"/>
  <c r="P85" i="50"/>
  <c r="F85" i="50"/>
  <c r="FO84" i="50"/>
  <c r="FR84" i="50" s="1"/>
  <c r="DO84" i="50"/>
  <c r="BS84" i="50"/>
  <c r="AH84" i="50"/>
  <c r="AB84" i="50"/>
  <c r="Y84" i="50"/>
  <c r="X84" i="50"/>
  <c r="R84" i="50"/>
  <c r="Q84" i="50"/>
  <c r="P84" i="50"/>
  <c r="F84" i="50"/>
  <c r="FO83" i="50"/>
  <c r="FR83" i="50" s="1"/>
  <c r="DO83" i="50"/>
  <c r="BS83" i="50"/>
  <c r="AH83" i="50"/>
  <c r="AB83" i="50"/>
  <c r="Y83" i="50"/>
  <c r="R83" i="50"/>
  <c r="X83" i="50" s="1"/>
  <c r="Q83" i="50"/>
  <c r="P83" i="50"/>
  <c r="F83" i="50"/>
  <c r="FO82" i="50"/>
  <c r="FR82" i="50" s="1"/>
  <c r="DO82" i="50"/>
  <c r="BS82" i="50"/>
  <c r="AH82" i="50"/>
  <c r="AB82" i="50"/>
  <c r="Y82" i="50"/>
  <c r="X82" i="50"/>
  <c r="R82" i="50"/>
  <c r="Q82" i="50"/>
  <c r="P82" i="50"/>
  <c r="F82" i="50"/>
  <c r="FO81" i="50"/>
  <c r="FR81" i="50" s="1"/>
  <c r="DO81" i="50"/>
  <c r="BS81" i="50"/>
  <c r="AH81" i="50"/>
  <c r="AB81" i="50"/>
  <c r="Y81" i="50"/>
  <c r="R81" i="50"/>
  <c r="X81" i="50" s="1"/>
  <c r="Q81" i="50"/>
  <c r="P81" i="50"/>
  <c r="F81" i="50"/>
  <c r="FO79" i="50"/>
  <c r="FR79" i="50" s="1"/>
  <c r="DO79" i="50"/>
  <c r="BS79" i="50"/>
  <c r="AH79" i="50"/>
  <c r="AB79" i="50"/>
  <c r="Y79" i="50"/>
  <c r="X79" i="50"/>
  <c r="R79" i="50"/>
  <c r="Q79" i="50"/>
  <c r="P79" i="50"/>
  <c r="F79" i="50"/>
  <c r="FO78" i="50"/>
  <c r="FR78" i="50" s="1"/>
  <c r="DO78" i="50"/>
  <c r="BS78" i="50"/>
  <c r="AH78" i="50"/>
  <c r="AB78" i="50"/>
  <c r="Y78" i="50"/>
  <c r="X78" i="50"/>
  <c r="R78" i="50"/>
  <c r="Q78" i="50"/>
  <c r="P78" i="50"/>
  <c r="F78" i="50"/>
  <c r="FO77" i="50"/>
  <c r="FR77" i="50" s="1"/>
  <c r="DO77" i="50"/>
  <c r="BS77" i="50"/>
  <c r="AH77" i="50"/>
  <c r="AB77" i="50"/>
  <c r="Y77" i="50"/>
  <c r="X77" i="50"/>
  <c r="R77" i="50"/>
  <c r="Q77" i="50"/>
  <c r="P77" i="50"/>
  <c r="F77" i="50"/>
  <c r="FO76" i="50"/>
  <c r="FR76" i="50" s="1"/>
  <c r="DO76" i="50"/>
  <c r="BS76" i="50"/>
  <c r="AH76" i="50"/>
  <c r="AB76" i="50"/>
  <c r="Y76" i="50"/>
  <c r="R76" i="50"/>
  <c r="X76" i="50" s="1"/>
  <c r="Q76" i="50"/>
  <c r="P76" i="50"/>
  <c r="F76" i="50"/>
  <c r="FO75" i="50"/>
  <c r="FR75" i="50" s="1"/>
  <c r="DO75" i="50"/>
  <c r="BS75" i="50"/>
  <c r="AH75" i="50"/>
  <c r="AB75" i="50"/>
  <c r="Y75" i="50"/>
  <c r="R75" i="50"/>
  <c r="X75" i="50" s="1"/>
  <c r="Q75" i="50"/>
  <c r="P75" i="50"/>
  <c r="F75" i="50"/>
  <c r="FO74" i="50"/>
  <c r="FR74" i="50" s="1"/>
  <c r="DO74" i="50"/>
  <c r="BS74" i="50"/>
  <c r="AH74" i="50"/>
  <c r="AB74" i="50"/>
  <c r="Y74" i="50"/>
  <c r="R74" i="50"/>
  <c r="X74" i="50" s="1"/>
  <c r="Q74" i="50"/>
  <c r="P74" i="50"/>
  <c r="F74" i="50"/>
  <c r="FO73" i="50"/>
  <c r="FR73" i="50" s="1"/>
  <c r="DO73" i="50"/>
  <c r="BS73" i="50"/>
  <c r="AH73" i="50"/>
  <c r="AB73" i="50"/>
  <c r="Y73" i="50"/>
  <c r="R73" i="50"/>
  <c r="X73" i="50" s="1"/>
  <c r="Q73" i="50"/>
  <c r="P73" i="50"/>
  <c r="F73" i="50"/>
  <c r="FO72" i="50"/>
  <c r="FR72" i="50" s="1"/>
  <c r="DO72" i="50"/>
  <c r="BS72" i="50"/>
  <c r="AH72" i="50"/>
  <c r="AB72" i="50"/>
  <c r="Y72" i="50"/>
  <c r="R72" i="50"/>
  <c r="X72" i="50" s="1"/>
  <c r="Q72" i="50"/>
  <c r="P72" i="50"/>
  <c r="F72" i="50"/>
  <c r="FO71" i="50"/>
  <c r="FR71" i="50" s="1"/>
  <c r="DO71" i="50"/>
  <c r="BS71" i="50"/>
  <c r="AH71" i="50"/>
  <c r="AB71" i="50"/>
  <c r="Y71" i="50"/>
  <c r="R71" i="50"/>
  <c r="X71" i="50" s="1"/>
  <c r="Q71" i="50"/>
  <c r="P71" i="50"/>
  <c r="F71" i="50"/>
  <c r="FO70" i="50"/>
  <c r="FR70" i="50" s="1"/>
  <c r="DO70" i="50"/>
  <c r="BS70" i="50"/>
  <c r="AH70" i="50"/>
  <c r="AB70" i="50"/>
  <c r="Y70" i="50"/>
  <c r="R70" i="50"/>
  <c r="X70" i="50" s="1"/>
  <c r="Q70" i="50"/>
  <c r="P70" i="50"/>
  <c r="F70" i="50"/>
  <c r="FO68" i="50"/>
  <c r="FR68" i="50" s="1"/>
  <c r="DO68" i="50"/>
  <c r="BS68" i="50"/>
  <c r="AH68" i="50"/>
  <c r="AB68" i="50"/>
  <c r="Y68" i="50"/>
  <c r="R68" i="50"/>
  <c r="X68" i="50" s="1"/>
  <c r="Q68" i="50"/>
  <c r="P68" i="50"/>
  <c r="F68" i="50"/>
  <c r="FO67" i="50"/>
  <c r="FR67" i="50" s="1"/>
  <c r="DO67" i="50"/>
  <c r="BS67" i="50"/>
  <c r="AH67" i="50"/>
  <c r="AB67" i="50"/>
  <c r="Y67" i="50"/>
  <c r="R67" i="50"/>
  <c r="X67" i="50" s="1"/>
  <c r="Q67" i="50"/>
  <c r="P67" i="50"/>
  <c r="F67" i="50"/>
  <c r="FO66" i="50"/>
  <c r="FR66" i="50" s="1"/>
  <c r="DO66" i="50"/>
  <c r="BS66" i="50"/>
  <c r="AH66" i="50"/>
  <c r="AB66" i="50"/>
  <c r="Y66" i="50"/>
  <c r="R66" i="50"/>
  <c r="X66" i="50" s="1"/>
  <c r="Q66" i="50"/>
  <c r="P66" i="50"/>
  <c r="F66" i="50"/>
  <c r="FO65" i="50"/>
  <c r="FR65" i="50" s="1"/>
  <c r="DO65" i="50"/>
  <c r="BS65" i="50"/>
  <c r="AH65" i="50"/>
  <c r="AB65" i="50"/>
  <c r="Y65" i="50"/>
  <c r="X65" i="50"/>
  <c r="R65" i="50"/>
  <c r="Q65" i="50"/>
  <c r="P65" i="50"/>
  <c r="F65" i="50"/>
  <c r="FO64" i="50"/>
  <c r="FR64" i="50" s="1"/>
  <c r="DO64" i="50"/>
  <c r="BS64" i="50"/>
  <c r="AH64" i="50"/>
  <c r="AB64" i="50"/>
  <c r="Y64" i="50"/>
  <c r="R64" i="50"/>
  <c r="X64" i="50" s="1"/>
  <c r="Q64" i="50"/>
  <c r="P64" i="50"/>
  <c r="F64" i="50"/>
  <c r="FO63" i="50"/>
  <c r="FR63" i="50" s="1"/>
  <c r="DO63" i="50"/>
  <c r="BS63" i="50"/>
  <c r="AH63" i="50"/>
  <c r="AB63" i="50"/>
  <c r="Y63" i="50"/>
  <c r="X63" i="50"/>
  <c r="R63" i="50"/>
  <c r="Q63" i="50"/>
  <c r="P63" i="50"/>
  <c r="F63" i="50"/>
  <c r="FO62" i="50"/>
  <c r="FR62" i="50" s="1"/>
  <c r="DO62" i="50"/>
  <c r="BS62" i="50"/>
  <c r="AH62" i="50"/>
  <c r="AB62" i="50"/>
  <c r="Y62" i="50"/>
  <c r="R62" i="50"/>
  <c r="X62" i="50" s="1"/>
  <c r="Q62" i="50"/>
  <c r="P62" i="50"/>
  <c r="F62" i="50"/>
  <c r="FO61" i="50"/>
  <c r="FR61" i="50" s="1"/>
  <c r="DO61" i="50"/>
  <c r="BS61" i="50"/>
  <c r="AH61" i="50"/>
  <c r="AB61" i="50"/>
  <c r="Y61" i="50"/>
  <c r="R61" i="50"/>
  <c r="X61" i="50" s="1"/>
  <c r="Q61" i="50"/>
  <c r="P61" i="50"/>
  <c r="F61" i="50"/>
  <c r="FO60" i="50"/>
  <c r="FR60" i="50" s="1"/>
  <c r="DO60" i="50"/>
  <c r="BS60" i="50"/>
  <c r="AH60" i="50"/>
  <c r="AB60" i="50"/>
  <c r="Y60" i="50"/>
  <c r="R60" i="50"/>
  <c r="X60" i="50" s="1"/>
  <c r="Q60" i="50"/>
  <c r="P60" i="50"/>
  <c r="F60" i="50"/>
  <c r="FO59" i="50"/>
  <c r="FR59" i="50" s="1"/>
  <c r="DO59" i="50"/>
  <c r="BS59" i="50"/>
  <c r="AH59" i="50"/>
  <c r="AB59" i="50"/>
  <c r="Y59" i="50"/>
  <c r="R59" i="50"/>
  <c r="X59" i="50" s="1"/>
  <c r="Q59" i="50"/>
  <c r="P59" i="50"/>
  <c r="F59" i="50"/>
  <c r="FO58" i="50"/>
  <c r="FR58" i="50" s="1"/>
  <c r="DO58" i="50"/>
  <c r="BS58" i="50"/>
  <c r="AH58" i="50"/>
  <c r="AB58" i="50"/>
  <c r="Y58" i="50"/>
  <c r="R58" i="50"/>
  <c r="X58" i="50" s="1"/>
  <c r="Q58" i="50"/>
  <c r="P58" i="50"/>
  <c r="F58" i="50"/>
  <c r="FO57" i="50"/>
  <c r="FR57" i="50" s="1"/>
  <c r="DO57" i="50"/>
  <c r="BS57" i="50"/>
  <c r="AH57" i="50"/>
  <c r="AB57" i="50"/>
  <c r="Y57" i="50"/>
  <c r="R57" i="50"/>
  <c r="X57" i="50" s="1"/>
  <c r="Q57" i="50"/>
  <c r="P57" i="50"/>
  <c r="F57" i="50"/>
  <c r="FO56" i="50"/>
  <c r="FR56" i="50" s="1"/>
  <c r="DO56" i="50"/>
  <c r="BS56" i="50"/>
  <c r="AH56" i="50"/>
  <c r="AB56" i="50"/>
  <c r="Y56" i="50"/>
  <c r="R56" i="50"/>
  <c r="X56" i="50" s="1"/>
  <c r="Q56" i="50"/>
  <c r="P56" i="50"/>
  <c r="F56" i="50"/>
  <c r="FO54" i="50"/>
  <c r="DO54" i="50"/>
  <c r="BV54" i="50"/>
  <c r="CC54" i="50" s="1"/>
  <c r="CI54" i="50" s="1"/>
  <c r="CO54" i="50" s="1"/>
  <c r="CU54" i="50" s="1"/>
  <c r="DA54" i="50" s="1"/>
  <c r="DG54" i="50" s="1"/>
  <c r="DM54" i="50" s="1"/>
  <c r="BS54" i="50"/>
  <c r="AH54" i="50"/>
  <c r="AB54" i="50"/>
  <c r="Y54" i="50"/>
  <c r="AG54" i="50" s="1"/>
  <c r="AM54" i="50" s="1"/>
  <c r="AS54" i="50" s="1"/>
  <c r="AY54" i="50" s="1"/>
  <c r="BE54" i="50" s="1"/>
  <c r="BK54" i="50" s="1"/>
  <c r="BQ54" i="50" s="1"/>
  <c r="W54" i="50"/>
  <c r="R54" i="50"/>
  <c r="X54" i="50" s="1"/>
  <c r="Q54" i="50"/>
  <c r="P54" i="50"/>
  <c r="F54" i="50"/>
  <c r="FO53" i="50"/>
  <c r="DO53" i="50"/>
  <c r="BS53" i="50"/>
  <c r="AH53" i="50"/>
  <c r="AB53" i="50"/>
  <c r="Y53" i="50"/>
  <c r="AG53" i="50" s="1"/>
  <c r="W53" i="50"/>
  <c r="R53" i="50"/>
  <c r="X53" i="50" s="1"/>
  <c r="Q53" i="50"/>
  <c r="P53" i="50"/>
  <c r="F53" i="50"/>
  <c r="DR53" i="50" s="1"/>
  <c r="FO52" i="50"/>
  <c r="FR52" i="50" s="1"/>
  <c r="DO52" i="50"/>
  <c r="BS52" i="50"/>
  <c r="AH52" i="50"/>
  <c r="AB52" i="50"/>
  <c r="Y52" i="50"/>
  <c r="X52" i="50"/>
  <c r="R52" i="50"/>
  <c r="Q52" i="50"/>
  <c r="P52" i="50"/>
  <c r="F52" i="50"/>
  <c r="FR51" i="50"/>
  <c r="FO51" i="50"/>
  <c r="DO51" i="50"/>
  <c r="BS51" i="50"/>
  <c r="AH51" i="50"/>
  <c r="AB51" i="50"/>
  <c r="Y51" i="50"/>
  <c r="R51" i="50"/>
  <c r="X51" i="50" s="1"/>
  <c r="Q51" i="50"/>
  <c r="P51" i="50"/>
  <c r="F51" i="50"/>
  <c r="FO50" i="50"/>
  <c r="FR50" i="50" s="1"/>
  <c r="DO50" i="50"/>
  <c r="BS50" i="50"/>
  <c r="AH50" i="50"/>
  <c r="AB50" i="50"/>
  <c r="Y50" i="50"/>
  <c r="R50" i="50"/>
  <c r="X50" i="50" s="1"/>
  <c r="Q50" i="50"/>
  <c r="P50" i="50"/>
  <c r="F50" i="50"/>
  <c r="FO49" i="50"/>
  <c r="FR49" i="50" s="1"/>
  <c r="DO49" i="50"/>
  <c r="BS49" i="50"/>
  <c r="AH49" i="50"/>
  <c r="AB49" i="50"/>
  <c r="Y49" i="50"/>
  <c r="R49" i="50"/>
  <c r="X49" i="50" s="1"/>
  <c r="Q49" i="50"/>
  <c r="P49" i="50"/>
  <c r="F49" i="50"/>
  <c r="FO48" i="50"/>
  <c r="FR48" i="50" s="1"/>
  <c r="DO48" i="50"/>
  <c r="BS48" i="50"/>
  <c r="AH48" i="50"/>
  <c r="AB48" i="50"/>
  <c r="Y48" i="50"/>
  <c r="X48" i="50"/>
  <c r="R48" i="50"/>
  <c r="Q48" i="50"/>
  <c r="P48" i="50"/>
  <c r="F48" i="50"/>
  <c r="FO47" i="50"/>
  <c r="FR47" i="50" s="1"/>
  <c r="DO47" i="50"/>
  <c r="BS47" i="50"/>
  <c r="AH47" i="50"/>
  <c r="AB47" i="50"/>
  <c r="Y47" i="50"/>
  <c r="R47" i="50"/>
  <c r="X47" i="50" s="1"/>
  <c r="Q47" i="50"/>
  <c r="P47" i="50"/>
  <c r="F47" i="50"/>
  <c r="FO46" i="50"/>
  <c r="FR46" i="50" s="1"/>
  <c r="DO46" i="50"/>
  <c r="BS46" i="50"/>
  <c r="AH46" i="50"/>
  <c r="AB46" i="50"/>
  <c r="Y46" i="50"/>
  <c r="X46" i="50"/>
  <c r="R46" i="50"/>
  <c r="Q46" i="50"/>
  <c r="P46" i="50"/>
  <c r="F46" i="50"/>
  <c r="FO45" i="50"/>
  <c r="FR45" i="50" s="1"/>
  <c r="DO45" i="50"/>
  <c r="BS45" i="50"/>
  <c r="AH45" i="50"/>
  <c r="AB45" i="50"/>
  <c r="Y45" i="50"/>
  <c r="R45" i="50"/>
  <c r="X45" i="50" s="1"/>
  <c r="Q45" i="50"/>
  <c r="P45" i="50"/>
  <c r="F45" i="50"/>
  <c r="FO44" i="50"/>
  <c r="FR44" i="50" s="1"/>
  <c r="DO44" i="50"/>
  <c r="BS44" i="50"/>
  <c r="AH44" i="50"/>
  <c r="AB44" i="50"/>
  <c r="Y44" i="50"/>
  <c r="R44" i="50"/>
  <c r="X44" i="50" s="1"/>
  <c r="Q44" i="50"/>
  <c r="P44" i="50"/>
  <c r="F44" i="50"/>
  <c r="FO43" i="50"/>
  <c r="FR43" i="50" s="1"/>
  <c r="DO43" i="50"/>
  <c r="BS43" i="50"/>
  <c r="AH43" i="50"/>
  <c r="AB43" i="50"/>
  <c r="Y43" i="50"/>
  <c r="R43" i="50"/>
  <c r="X43" i="50" s="1"/>
  <c r="Q43" i="50"/>
  <c r="P43" i="50"/>
  <c r="F43" i="50"/>
  <c r="FR42" i="50"/>
  <c r="FO42" i="50"/>
  <c r="DO42" i="50"/>
  <c r="BS42" i="50"/>
  <c r="AH42" i="50"/>
  <c r="AB42" i="50"/>
  <c r="Y42" i="50"/>
  <c r="R42" i="50"/>
  <c r="X42" i="50" s="1"/>
  <c r="Q42" i="50"/>
  <c r="P42" i="50"/>
  <c r="F42" i="50"/>
  <c r="FO40" i="50"/>
  <c r="FR40" i="50" s="1"/>
  <c r="DO40" i="50"/>
  <c r="BS40" i="50"/>
  <c r="AH40" i="50"/>
  <c r="AB40" i="50"/>
  <c r="Y40" i="50"/>
  <c r="R40" i="50"/>
  <c r="X40" i="50" s="1"/>
  <c r="Q40" i="50"/>
  <c r="P40" i="50"/>
  <c r="F40" i="50"/>
  <c r="FR39" i="50"/>
  <c r="FO39" i="50"/>
  <c r="DO39" i="50"/>
  <c r="BS39" i="50"/>
  <c r="AH39" i="50"/>
  <c r="AB39" i="50"/>
  <c r="Y39" i="50"/>
  <c r="R39" i="50"/>
  <c r="X39" i="50" s="1"/>
  <c r="Q39" i="50"/>
  <c r="P39" i="50"/>
  <c r="F39" i="50"/>
  <c r="FO38" i="50"/>
  <c r="FR38" i="50" s="1"/>
  <c r="DO38" i="50"/>
  <c r="BS38" i="50"/>
  <c r="AH38" i="50"/>
  <c r="AB38" i="50"/>
  <c r="Y38" i="50"/>
  <c r="R38" i="50"/>
  <c r="X38" i="50" s="1"/>
  <c r="Q38" i="50"/>
  <c r="P38" i="50"/>
  <c r="F38" i="50"/>
  <c r="FR37" i="50"/>
  <c r="FO37" i="50"/>
  <c r="DO37" i="50"/>
  <c r="BS37" i="50"/>
  <c r="AH37" i="50"/>
  <c r="AB37" i="50"/>
  <c r="Y37" i="50"/>
  <c r="R37" i="50"/>
  <c r="X37" i="50" s="1"/>
  <c r="Q37" i="50"/>
  <c r="P37" i="50"/>
  <c r="F37" i="50"/>
  <c r="FO36" i="50"/>
  <c r="FR36" i="50" s="1"/>
  <c r="DO36" i="50"/>
  <c r="BS36" i="50"/>
  <c r="AH36" i="50"/>
  <c r="AB36" i="50"/>
  <c r="Y36" i="50"/>
  <c r="R36" i="50"/>
  <c r="X36" i="50" s="1"/>
  <c r="Q36" i="50"/>
  <c r="P36" i="50"/>
  <c r="F36" i="50"/>
  <c r="FO35" i="50"/>
  <c r="FR35" i="50" s="1"/>
  <c r="DO35" i="50"/>
  <c r="BS35" i="50"/>
  <c r="AH35" i="50"/>
  <c r="AB35" i="50"/>
  <c r="Y35" i="50"/>
  <c r="R35" i="50"/>
  <c r="X35" i="50" s="1"/>
  <c r="Q35" i="50"/>
  <c r="P35" i="50"/>
  <c r="F35" i="50"/>
  <c r="FO34" i="50"/>
  <c r="FR34" i="50" s="1"/>
  <c r="DO34" i="50"/>
  <c r="BS34" i="50"/>
  <c r="AH34" i="50"/>
  <c r="AB34" i="50"/>
  <c r="Y34" i="50"/>
  <c r="R34" i="50"/>
  <c r="X34" i="50" s="1"/>
  <c r="Q34" i="50"/>
  <c r="P34" i="50"/>
  <c r="F34" i="50"/>
  <c r="FO33" i="50"/>
  <c r="FR33" i="50" s="1"/>
  <c r="DO33" i="50"/>
  <c r="BS33" i="50"/>
  <c r="AH33" i="50"/>
  <c r="AB33" i="50"/>
  <c r="Y33" i="50"/>
  <c r="X33" i="50"/>
  <c r="R33" i="50"/>
  <c r="Q33" i="50"/>
  <c r="P33" i="50"/>
  <c r="F33" i="50"/>
  <c r="FO32" i="50"/>
  <c r="FR32" i="50" s="1"/>
  <c r="DO32" i="50"/>
  <c r="BS32" i="50"/>
  <c r="AH32" i="50"/>
  <c r="AB32" i="50"/>
  <c r="Y32" i="50"/>
  <c r="R32" i="50"/>
  <c r="X32" i="50" s="1"/>
  <c r="Q32" i="50"/>
  <c r="P32" i="50"/>
  <c r="F32" i="50"/>
  <c r="FO31" i="50"/>
  <c r="FR31" i="50" s="1"/>
  <c r="DO31" i="50"/>
  <c r="BS31" i="50"/>
  <c r="AH31" i="50"/>
  <c r="AB31" i="50"/>
  <c r="Y31" i="50"/>
  <c r="R31" i="50"/>
  <c r="X31" i="50" s="1"/>
  <c r="Q31" i="50"/>
  <c r="P31" i="50"/>
  <c r="F31" i="50"/>
  <c r="FO30" i="50"/>
  <c r="DO30" i="50"/>
  <c r="BS30" i="50"/>
  <c r="BV30" i="50" s="1"/>
  <c r="CC30" i="50" s="1"/>
  <c r="CI30" i="50" s="1"/>
  <c r="CO30" i="50" s="1"/>
  <c r="CU30" i="50" s="1"/>
  <c r="DA30" i="50" s="1"/>
  <c r="DG30" i="50" s="1"/>
  <c r="DM30" i="50" s="1"/>
  <c r="AH30" i="50"/>
  <c r="AB30" i="50"/>
  <c r="Y30" i="50"/>
  <c r="AG30" i="50" s="1"/>
  <c r="W30" i="50"/>
  <c r="R30" i="50"/>
  <c r="V30" i="50" s="1"/>
  <c r="Q30" i="50"/>
  <c r="P30" i="50"/>
  <c r="F30" i="50"/>
  <c r="FO28" i="50"/>
  <c r="FR28" i="50" s="1"/>
  <c r="DO28" i="50"/>
  <c r="BS28" i="50"/>
  <c r="AH28" i="50"/>
  <c r="AB28" i="50"/>
  <c r="Y28" i="50"/>
  <c r="R28" i="50"/>
  <c r="X28" i="50" s="1"/>
  <c r="Q28" i="50"/>
  <c r="P28" i="50"/>
  <c r="F28" i="50"/>
  <c r="FO27" i="50"/>
  <c r="FR27" i="50" s="1"/>
  <c r="DO27" i="50"/>
  <c r="BS27" i="50"/>
  <c r="AH27" i="50"/>
  <c r="AB27" i="50"/>
  <c r="Y27" i="50"/>
  <c r="R27" i="50"/>
  <c r="X27" i="50" s="1"/>
  <c r="Q27" i="50"/>
  <c r="P27" i="50"/>
  <c r="F27" i="50"/>
  <c r="FO26" i="50"/>
  <c r="FR26" i="50" s="1"/>
  <c r="DO26" i="50"/>
  <c r="BS26" i="50"/>
  <c r="AH26" i="50"/>
  <c r="AB26" i="50"/>
  <c r="Y26" i="50"/>
  <c r="R26" i="50"/>
  <c r="X26" i="50" s="1"/>
  <c r="Q26" i="50"/>
  <c r="P26" i="50"/>
  <c r="F26" i="50"/>
  <c r="FO25" i="50"/>
  <c r="FR25" i="50" s="1"/>
  <c r="DO25" i="50"/>
  <c r="BS25" i="50"/>
  <c r="AH25" i="50"/>
  <c r="AB25" i="50"/>
  <c r="Y25" i="50"/>
  <c r="R25" i="50"/>
  <c r="X25" i="50" s="1"/>
  <c r="Q25" i="50"/>
  <c r="P25" i="50"/>
  <c r="F25" i="50"/>
  <c r="FO24" i="50"/>
  <c r="FR24" i="50" s="1"/>
  <c r="DO24" i="50"/>
  <c r="BS24" i="50"/>
  <c r="AH24" i="50"/>
  <c r="AB24" i="50"/>
  <c r="Y24" i="50"/>
  <c r="R24" i="50"/>
  <c r="X24" i="50" s="1"/>
  <c r="Q24" i="50"/>
  <c r="P24" i="50"/>
  <c r="F24" i="50"/>
  <c r="FO23" i="50"/>
  <c r="FR23" i="50" s="1"/>
  <c r="DO23" i="50"/>
  <c r="BS23" i="50"/>
  <c r="AH23" i="50"/>
  <c r="AB23" i="50"/>
  <c r="Y23" i="50"/>
  <c r="R23" i="50"/>
  <c r="X23" i="50" s="1"/>
  <c r="Q23" i="50"/>
  <c r="P23" i="50"/>
  <c r="F23" i="50"/>
  <c r="FO22" i="50"/>
  <c r="FR22" i="50" s="1"/>
  <c r="DO22" i="50"/>
  <c r="BS22" i="50"/>
  <c r="AH22" i="50"/>
  <c r="AB22" i="50"/>
  <c r="Y22" i="50"/>
  <c r="R22" i="50"/>
  <c r="X22" i="50" s="1"/>
  <c r="Q22" i="50"/>
  <c r="P22" i="50"/>
  <c r="F22" i="50"/>
  <c r="FO21" i="50"/>
  <c r="FR21" i="50" s="1"/>
  <c r="DO21" i="50"/>
  <c r="BS21" i="50"/>
  <c r="AH21" i="50"/>
  <c r="AB21" i="50"/>
  <c r="Y21" i="50"/>
  <c r="R21" i="50"/>
  <c r="X21" i="50" s="1"/>
  <c r="Q21" i="50"/>
  <c r="P21" i="50"/>
  <c r="F21" i="50"/>
  <c r="FO20" i="50"/>
  <c r="FR20" i="50" s="1"/>
  <c r="DO20" i="50"/>
  <c r="BS20" i="50"/>
  <c r="AH20" i="50"/>
  <c r="AB20" i="50"/>
  <c r="Y20" i="50"/>
  <c r="R20" i="50"/>
  <c r="X20" i="50" s="1"/>
  <c r="Q20" i="50"/>
  <c r="P20" i="50"/>
  <c r="F20" i="50"/>
  <c r="FO19" i="50"/>
  <c r="FR19" i="50" s="1"/>
  <c r="DO19" i="50"/>
  <c r="BS19" i="50"/>
  <c r="AH19" i="50"/>
  <c r="AB19" i="50"/>
  <c r="Y19" i="50"/>
  <c r="R19" i="50"/>
  <c r="X19" i="50" s="1"/>
  <c r="Q19" i="50"/>
  <c r="P19" i="50"/>
  <c r="F19" i="50"/>
  <c r="FO18" i="50"/>
  <c r="FR18" i="50" s="1"/>
  <c r="DO18" i="50"/>
  <c r="BS18" i="50"/>
  <c r="AH18" i="50"/>
  <c r="AB18" i="50"/>
  <c r="Y18" i="50"/>
  <c r="R18" i="50"/>
  <c r="X18" i="50" s="1"/>
  <c r="Q18" i="50"/>
  <c r="P18" i="50"/>
  <c r="F18" i="50"/>
  <c r="FO17" i="50"/>
  <c r="FR17" i="50" s="1"/>
  <c r="DO17" i="50"/>
  <c r="BS17" i="50"/>
  <c r="AH17" i="50"/>
  <c r="AB17" i="50"/>
  <c r="Y17" i="50"/>
  <c r="R17" i="50"/>
  <c r="X17" i="50" s="1"/>
  <c r="Q17" i="50"/>
  <c r="P17" i="50"/>
  <c r="F17" i="50"/>
  <c r="FO16" i="50"/>
  <c r="FR16" i="50" s="1"/>
  <c r="DO16" i="50"/>
  <c r="BS16" i="50"/>
  <c r="AH16" i="50"/>
  <c r="AB16" i="50"/>
  <c r="Y16" i="50"/>
  <c r="R16" i="50"/>
  <c r="X16" i="50" s="1"/>
  <c r="Q16" i="50"/>
  <c r="P16" i="50"/>
  <c r="F16" i="50"/>
  <c r="FO15" i="50"/>
  <c r="DO15" i="50"/>
  <c r="DR15" i="50" s="1"/>
  <c r="BS15" i="50"/>
  <c r="BV15" i="50" s="1"/>
  <c r="AH15" i="50"/>
  <c r="AB15" i="50"/>
  <c r="Y15" i="50"/>
  <c r="AG15" i="50" s="1"/>
  <c r="AM15" i="50" s="1"/>
  <c r="AS15" i="50" s="1"/>
  <c r="AY15" i="50" s="1"/>
  <c r="BE15" i="50" s="1"/>
  <c r="BK15" i="50" s="1"/>
  <c r="BQ15" i="50" s="1"/>
  <c r="X15" i="50"/>
  <c r="W15" i="50"/>
  <c r="R15" i="50"/>
  <c r="Q15" i="50"/>
  <c r="P15" i="50"/>
  <c r="F15" i="50"/>
  <c r="FO13" i="50"/>
  <c r="FN13" i="50"/>
  <c r="DO13" i="50"/>
  <c r="DN13" i="50"/>
  <c r="BV13" i="50"/>
  <c r="CC13" i="50" s="1"/>
  <c r="CI13" i="50" s="1"/>
  <c r="BU13" i="50"/>
  <c r="CB13" i="50" s="1"/>
  <c r="CH13" i="50" s="1"/>
  <c r="CN13" i="50" s="1"/>
  <c r="CT13" i="50" s="1"/>
  <c r="CZ13" i="50" s="1"/>
  <c r="DF13" i="50" s="1"/>
  <c r="DL13" i="50" s="1"/>
  <c r="BS13" i="50"/>
  <c r="BF13" i="50"/>
  <c r="AM13" i="50"/>
  <c r="AS13" i="50" s="1"/>
  <c r="AG13" i="50"/>
  <c r="AB13" i="50"/>
  <c r="BR13" i="50" s="1"/>
  <c r="AA13" i="50"/>
  <c r="R13" i="50"/>
  <c r="Q13" i="50"/>
  <c r="P13" i="50"/>
  <c r="F13" i="50"/>
  <c r="FO12" i="50"/>
  <c r="FN12" i="50"/>
  <c r="DO12" i="50"/>
  <c r="DN12" i="50"/>
  <c r="BS12" i="50"/>
  <c r="BF12" i="50"/>
  <c r="BR12" i="50" s="1"/>
  <c r="BT12" i="50" s="1"/>
  <c r="Y12" i="50"/>
  <c r="BV12" i="50" s="1"/>
  <c r="X12" i="50"/>
  <c r="AF12" i="50" s="1"/>
  <c r="AL12" i="50" s="1"/>
  <c r="AR12" i="50" s="1"/>
  <c r="AX12" i="50" s="1"/>
  <c r="BD12" i="50" s="1"/>
  <c r="W12" i="50"/>
  <c r="V12" i="50"/>
  <c r="R12" i="50"/>
  <c r="Q12" i="50"/>
  <c r="P12" i="50"/>
  <c r="F12" i="50"/>
  <c r="E8" i="50"/>
  <c r="H8" i="50" s="1"/>
  <c r="D8" i="50"/>
  <c r="AN6" i="50"/>
  <c r="AT6" i="50" s="1"/>
  <c r="AZ6" i="50" s="1"/>
  <c r="BF6" i="50" s="1"/>
  <c r="BL6" i="50" s="1"/>
  <c r="BX6" i="50" s="1"/>
  <c r="CD6" i="50" s="1"/>
  <c r="CJ6" i="50" s="1"/>
  <c r="CP6" i="50" s="1"/>
  <c r="CV6" i="50" s="1"/>
  <c r="DB6" i="50" s="1"/>
  <c r="DH6" i="50" s="1"/>
  <c r="DX6" i="50" s="1"/>
  <c r="ED6" i="50" s="1"/>
  <c r="EJ6" i="50" s="1"/>
  <c r="EP6" i="50" s="1"/>
  <c r="EV6" i="50" s="1"/>
  <c r="FB6" i="50" s="1"/>
  <c r="FH6" i="50" s="1"/>
  <c r="AH6" i="50"/>
  <c r="R6" i="50"/>
  <c r="AN2" i="50"/>
  <c r="N131" i="50"/>
  <c r="N128" i="50"/>
  <c r="N120" i="50"/>
  <c r="N116" i="50"/>
  <c r="N132" i="50"/>
  <c r="N124" i="50"/>
  <c r="N130" i="50"/>
  <c r="N126" i="50"/>
  <c r="N122" i="50"/>
  <c r="N118" i="50"/>
  <c r="N106" i="50"/>
  <c r="N105" i="50"/>
  <c r="N95" i="50"/>
  <c r="N99" i="50"/>
  <c r="N93" i="50"/>
  <c r="N91" i="50"/>
  <c r="N89" i="50"/>
  <c r="N87" i="50"/>
  <c r="N85" i="50"/>
  <c r="N83" i="50"/>
  <c r="N81" i="50"/>
  <c r="N108" i="50"/>
  <c r="N96" i="50"/>
  <c r="N104" i="50"/>
  <c r="N94" i="50"/>
  <c r="N86" i="50"/>
  <c r="N84" i="50"/>
  <c r="N82" i="50"/>
  <c r="N76" i="50"/>
  <c r="N88" i="50"/>
  <c r="N77" i="50"/>
  <c r="N74" i="50"/>
  <c r="N68" i="50"/>
  <c r="N66" i="50"/>
  <c r="N64" i="50"/>
  <c r="N62" i="50"/>
  <c r="N60" i="50"/>
  <c r="N58" i="50"/>
  <c r="N79" i="50"/>
  <c r="FT54" i="50"/>
  <c r="N101" i="50"/>
  <c r="N90" i="50"/>
  <c r="N78" i="50"/>
  <c r="N92" i="50"/>
  <c r="N75" i="50"/>
  <c r="N73" i="50"/>
  <c r="N57" i="50"/>
  <c r="FT30" i="50"/>
  <c r="N70" i="50"/>
  <c r="N63" i="50"/>
  <c r="N53" i="50"/>
  <c r="N49" i="50"/>
  <c r="N47" i="50"/>
  <c r="N45" i="50"/>
  <c r="N43" i="50"/>
  <c r="N40" i="50"/>
  <c r="N54" i="50"/>
  <c r="N72" i="50"/>
  <c r="N65" i="50"/>
  <c r="N59" i="50"/>
  <c r="N71" i="50"/>
  <c r="N56" i="50"/>
  <c r="N67" i="50"/>
  <c r="N61" i="50"/>
  <c r="N51" i="50"/>
  <c r="N52" i="50"/>
  <c r="N44" i="50"/>
  <c r="N37" i="50"/>
  <c r="N28" i="50"/>
  <c r="N26" i="50"/>
  <c r="N24" i="50"/>
  <c r="N22" i="50"/>
  <c r="N20" i="50"/>
  <c r="N18" i="50"/>
  <c r="N16" i="50"/>
  <c r="N46" i="50"/>
  <c r="N38" i="50"/>
  <c r="N36" i="50"/>
  <c r="N35" i="50"/>
  <c r="N48" i="50"/>
  <c r="N33" i="50"/>
  <c r="FT15" i="50"/>
  <c r="FT13" i="50"/>
  <c r="N50" i="50"/>
  <c r="N42" i="50"/>
  <c r="N39" i="50"/>
  <c r="N32" i="50"/>
  <c r="N17" i="50"/>
  <c r="FP13" i="50"/>
  <c r="FP12" i="50"/>
  <c r="N34" i="50"/>
  <c r="N25" i="50"/>
  <c r="N21" i="50"/>
  <c r="N30" i="50"/>
  <c r="BT13" i="50"/>
  <c r="N13" i="50"/>
  <c r="N31" i="50"/>
  <c r="N15" i="50"/>
  <c r="FT12" i="50"/>
  <c r="DP12" i="50"/>
  <c r="Z13" i="50"/>
  <c r="N12" i="50"/>
  <c r="N27" i="50"/>
  <c r="N23" i="50"/>
  <c r="N19" i="50"/>
  <c r="T12" i="50"/>
  <c r="DT15" i="50" l="1"/>
  <c r="CC15" i="50"/>
  <c r="CI15" i="50" s="1"/>
  <c r="CO15" i="50" s="1"/>
  <c r="CU15" i="50" s="1"/>
  <c r="DA15" i="50" s="1"/>
  <c r="DG15" i="50" s="1"/>
  <c r="DM15" i="50" s="1"/>
  <c r="Z54" i="50"/>
  <c r="AA54" i="50"/>
  <c r="V53" i="50"/>
  <c r="T53" i="50" s="1"/>
  <c r="BJ12" i="50"/>
  <c r="BP12" i="50" s="1"/>
  <c r="AF13" i="50"/>
  <c r="DR30" i="50"/>
  <c r="AG12" i="50"/>
  <c r="DR13" i="50"/>
  <c r="V54" i="50"/>
  <c r="T54" i="50" s="1"/>
  <c r="D31" i="51"/>
  <c r="C36" i="51"/>
  <c r="D32" i="51"/>
  <c r="C37" i="51"/>
  <c r="C38" i="51" s="1"/>
  <c r="CO13" i="50"/>
  <c r="DT12" i="50"/>
  <c r="CC12" i="50"/>
  <c r="DW15" i="50"/>
  <c r="EC15" i="50"/>
  <c r="EI15" i="50" s="1"/>
  <c r="EO15" i="50" s="1"/>
  <c r="EU15" i="50" s="1"/>
  <c r="FA15" i="50" s="1"/>
  <c r="FG15" i="50" s="1"/>
  <c r="FM15" i="50" s="1"/>
  <c r="FR15" i="50"/>
  <c r="AY13" i="50"/>
  <c r="DQ13" i="50"/>
  <c r="FH142" i="50"/>
  <c r="DB142" i="50"/>
  <c r="AZ142" i="50"/>
  <c r="FB142" i="50"/>
  <c r="CV142" i="50"/>
  <c r="AT142" i="50"/>
  <c r="EV142" i="50"/>
  <c r="CP142" i="50"/>
  <c r="AN142" i="50"/>
  <c r="AH141" i="50"/>
  <c r="EP142" i="50"/>
  <c r="CJ142" i="50"/>
  <c r="AH142" i="50"/>
  <c r="AB141" i="50"/>
  <c r="EJ142" i="50"/>
  <c r="CD142" i="50"/>
  <c r="AB142" i="50"/>
  <c r="R141" i="50"/>
  <c r="ED142" i="50"/>
  <c r="BX142" i="50"/>
  <c r="R142" i="50"/>
  <c r="L142" i="50"/>
  <c r="DX142" i="50"/>
  <c r="DH142" i="50"/>
  <c r="BL142" i="50"/>
  <c r="L141" i="50"/>
  <c r="F135" i="50"/>
  <c r="BF142" i="50"/>
  <c r="AN131" i="50"/>
  <c r="AN128" i="50"/>
  <c r="AN122" i="50"/>
  <c r="AN118" i="50"/>
  <c r="AN113" i="50"/>
  <c r="AN110" i="50"/>
  <c r="AN112" i="50"/>
  <c r="AN120" i="50"/>
  <c r="AN116" i="50"/>
  <c r="AN107" i="50"/>
  <c r="AN105" i="50"/>
  <c r="AN102" i="50"/>
  <c r="AN100" i="50"/>
  <c r="AN98" i="50"/>
  <c r="AN95" i="50"/>
  <c r="AN93" i="50"/>
  <c r="AN91" i="50"/>
  <c r="AN89" i="50"/>
  <c r="AN87" i="50"/>
  <c r="AN132" i="50"/>
  <c r="AN124" i="50"/>
  <c r="AN130" i="50"/>
  <c r="AN126" i="50"/>
  <c r="AN106" i="50"/>
  <c r="AN104" i="50"/>
  <c r="AN101" i="50"/>
  <c r="AN99" i="50"/>
  <c r="AN96" i="50"/>
  <c r="AN85" i="50"/>
  <c r="AN83" i="50"/>
  <c r="AN81" i="50"/>
  <c r="AN78" i="50"/>
  <c r="AN90" i="50"/>
  <c r="AN88" i="50"/>
  <c r="AN92" i="50"/>
  <c r="AN108" i="50"/>
  <c r="AN86" i="50"/>
  <c r="AN84" i="50"/>
  <c r="AN82" i="50"/>
  <c r="AN76" i="50"/>
  <c r="AN94" i="50"/>
  <c r="AN56" i="50"/>
  <c r="AN77" i="50"/>
  <c r="AN74" i="50"/>
  <c r="AN68" i="50"/>
  <c r="AN66" i="50"/>
  <c r="AN64" i="50"/>
  <c r="AN62" i="50"/>
  <c r="AN60" i="50"/>
  <c r="AN58" i="50"/>
  <c r="AN79" i="50"/>
  <c r="AN72" i="50"/>
  <c r="AN71" i="50"/>
  <c r="AN53" i="50"/>
  <c r="AN70" i="50"/>
  <c r="AN67" i="50"/>
  <c r="AN65" i="50"/>
  <c r="AN63" i="50"/>
  <c r="AN61" i="50"/>
  <c r="AN59" i="50"/>
  <c r="AN57" i="50"/>
  <c r="AN54" i="50"/>
  <c r="AN75" i="50"/>
  <c r="AN73" i="50"/>
  <c r="AN49" i="50"/>
  <c r="AN47" i="50"/>
  <c r="AN45" i="50"/>
  <c r="AN43" i="50"/>
  <c r="AN40" i="50"/>
  <c r="AN50" i="50"/>
  <c r="AN48" i="50"/>
  <c r="AN46" i="50"/>
  <c r="AN44" i="50"/>
  <c r="AN42" i="50"/>
  <c r="AN39" i="50"/>
  <c r="AN37" i="50"/>
  <c r="AN35" i="50"/>
  <c r="AN33" i="50"/>
  <c r="AN51" i="50"/>
  <c r="AN52" i="50"/>
  <c r="AN32" i="50"/>
  <c r="AN30" i="50"/>
  <c r="AN28" i="50"/>
  <c r="AN26" i="50"/>
  <c r="AN24" i="50"/>
  <c r="AN22" i="50"/>
  <c r="AN20" i="50"/>
  <c r="AN18" i="50"/>
  <c r="AN16" i="50"/>
  <c r="AN38" i="50"/>
  <c r="AN36" i="50"/>
  <c r="AN31" i="50"/>
  <c r="AN34" i="50"/>
  <c r="AN27" i="50"/>
  <c r="AN25" i="50"/>
  <c r="AN23" i="50"/>
  <c r="AN21" i="50"/>
  <c r="AN19" i="50"/>
  <c r="AN17" i="50"/>
  <c r="AM12" i="50"/>
  <c r="AM30" i="50"/>
  <c r="AA15" i="50"/>
  <c r="AF15" i="50"/>
  <c r="AL15" i="50" s="1"/>
  <c r="DT13" i="50"/>
  <c r="FR13" i="50" s="1"/>
  <c r="AT2" i="50"/>
  <c r="AA12" i="50"/>
  <c r="DQ12" i="50"/>
  <c r="BU12" i="50"/>
  <c r="DR12" i="50"/>
  <c r="DS13" i="50"/>
  <c r="AN15" i="50"/>
  <c r="V15" i="50"/>
  <c r="T15" i="50" s="1"/>
  <c r="X30" i="50"/>
  <c r="DT30" i="50"/>
  <c r="AM53" i="50"/>
  <c r="BV53" i="50"/>
  <c r="CC53" i="50" s="1"/>
  <c r="CI53" i="50" s="1"/>
  <c r="CO53" i="50" s="1"/>
  <c r="CU53" i="50" s="1"/>
  <c r="DA53" i="50" s="1"/>
  <c r="DG53" i="50" s="1"/>
  <c r="DM53" i="50" s="1"/>
  <c r="DT54" i="50"/>
  <c r="DR54" i="50"/>
  <c r="AA53" i="50"/>
  <c r="AF53" i="50"/>
  <c r="AL53" i="50" s="1"/>
  <c r="DT53" i="50"/>
  <c r="FR53" i="50" s="1"/>
  <c r="AF54" i="50"/>
  <c r="AL54" i="50" s="1"/>
  <c r="N107" i="50"/>
  <c r="CF13" i="50"/>
  <c r="AD12" i="50"/>
  <c r="BW13" i="50"/>
  <c r="N102" i="50"/>
  <c r="N100" i="50"/>
  <c r="N113" i="50"/>
  <c r="BZ13" i="50"/>
  <c r="DP13" i="50"/>
  <c r="T30" i="50"/>
  <c r="Z15" i="50"/>
  <c r="Z53" i="50"/>
  <c r="N98" i="50"/>
  <c r="N110" i="50"/>
  <c r="Z12" i="50"/>
  <c r="AJ54" i="50"/>
  <c r="AD13" i="50" l="1"/>
  <c r="AL13" i="50"/>
  <c r="AD15" i="50"/>
  <c r="AN141" i="50"/>
  <c r="E32" i="51"/>
  <c r="D37" i="51"/>
  <c r="D36" i="51"/>
  <c r="E31" i="51"/>
  <c r="R138" i="50"/>
  <c r="R137" i="50"/>
  <c r="L138" i="50"/>
  <c r="L139" i="50" s="1"/>
  <c r="L137" i="50"/>
  <c r="DS12" i="50"/>
  <c r="CB12" i="50"/>
  <c r="CH12" i="50" s="1"/>
  <c r="CN12" i="50" s="1"/>
  <c r="CT12" i="50" s="1"/>
  <c r="CZ12" i="50" s="1"/>
  <c r="DF12" i="50" s="1"/>
  <c r="DL12" i="50" s="1"/>
  <c r="BE13" i="50"/>
  <c r="AR15" i="50"/>
  <c r="EC54" i="50"/>
  <c r="EI54" i="50" s="1"/>
  <c r="EO54" i="50" s="1"/>
  <c r="EU54" i="50" s="1"/>
  <c r="FA54" i="50" s="1"/>
  <c r="FG54" i="50" s="1"/>
  <c r="FM54" i="50" s="1"/>
  <c r="FR54" i="50"/>
  <c r="DW54" i="50"/>
  <c r="FR30" i="50"/>
  <c r="EC30" i="50"/>
  <c r="EI30" i="50" s="1"/>
  <c r="EO30" i="50" s="1"/>
  <c r="EU30" i="50" s="1"/>
  <c r="FA30" i="50" s="1"/>
  <c r="FG30" i="50" s="1"/>
  <c r="FM30" i="50" s="1"/>
  <c r="DW30" i="50"/>
  <c r="AS12" i="50"/>
  <c r="BU150" i="50"/>
  <c r="DX146" i="50"/>
  <c r="DX148" i="50" s="1"/>
  <c r="BL146" i="50"/>
  <c r="L146" i="50"/>
  <c r="DH146" i="50"/>
  <c r="BF146" i="50"/>
  <c r="FH146" i="50"/>
  <c r="DB146" i="50"/>
  <c r="AZ146" i="50"/>
  <c r="FB146" i="50"/>
  <c r="CV146" i="50"/>
  <c r="AT146" i="50"/>
  <c r="AN145" i="50"/>
  <c r="EV146" i="50"/>
  <c r="CP146" i="50"/>
  <c r="AN146" i="50"/>
  <c r="AH145" i="50"/>
  <c r="BR148" i="50"/>
  <c r="X148" i="50"/>
  <c r="EP146" i="50"/>
  <c r="CJ146" i="50"/>
  <c r="AH146" i="50"/>
  <c r="AB145" i="50"/>
  <c r="AB147" i="50" s="1"/>
  <c r="EJ146" i="50"/>
  <c r="ED146" i="50"/>
  <c r="FN148" i="50"/>
  <c r="CD146" i="50"/>
  <c r="R145" i="50"/>
  <c r="R147" i="50" s="1"/>
  <c r="BX146" i="50"/>
  <c r="BX148" i="50" s="1"/>
  <c r="L145" i="50"/>
  <c r="AB146" i="50"/>
  <c r="AB148" i="50" s="1"/>
  <c r="R146" i="50"/>
  <c r="R148" i="50" s="1"/>
  <c r="X147" i="50"/>
  <c r="DR8" i="50"/>
  <c r="DW8" i="50"/>
  <c r="CI12" i="50"/>
  <c r="EC13" i="50"/>
  <c r="DW13" i="50"/>
  <c r="AF30" i="50"/>
  <c r="AA30" i="50"/>
  <c r="AR54" i="50"/>
  <c r="AR53" i="50"/>
  <c r="EB13" i="50"/>
  <c r="EH13" i="50" s="1"/>
  <c r="EN13" i="50" s="1"/>
  <c r="ET13" i="50" s="1"/>
  <c r="EZ13" i="50" s="1"/>
  <c r="FF13" i="50" s="1"/>
  <c r="FL13" i="50" s="1"/>
  <c r="FQ13" i="50"/>
  <c r="FS13" i="50" s="1"/>
  <c r="DV13" i="50"/>
  <c r="AS30" i="50"/>
  <c r="AY30" i="50" s="1"/>
  <c r="BE30" i="50" s="1"/>
  <c r="BK30" i="50" s="1"/>
  <c r="BQ30" i="50" s="1"/>
  <c r="EC12" i="50"/>
  <c r="DW12" i="50"/>
  <c r="FR12" i="50"/>
  <c r="DW53" i="50"/>
  <c r="EC53" i="50"/>
  <c r="EI53" i="50" s="1"/>
  <c r="EO53" i="50" s="1"/>
  <c r="EU53" i="50" s="1"/>
  <c r="FA53" i="50" s="1"/>
  <c r="FG53" i="50" s="1"/>
  <c r="FM53" i="50" s="1"/>
  <c r="AS53" i="50"/>
  <c r="AY53" i="50" s="1"/>
  <c r="BE53" i="50" s="1"/>
  <c r="BK53" i="50" s="1"/>
  <c r="BQ53" i="50" s="1"/>
  <c r="AT131" i="50"/>
  <c r="AT128" i="50"/>
  <c r="AT122" i="50"/>
  <c r="AT118" i="50"/>
  <c r="AT132" i="50"/>
  <c r="AT130" i="50"/>
  <c r="AT126" i="50"/>
  <c r="AT112" i="50"/>
  <c r="AT120" i="50"/>
  <c r="AT116" i="50"/>
  <c r="AT108" i="50"/>
  <c r="AT124" i="50"/>
  <c r="AT113" i="50"/>
  <c r="AT106" i="50"/>
  <c r="AT104" i="50"/>
  <c r="AT101" i="50"/>
  <c r="AT99" i="50"/>
  <c r="AT96" i="50"/>
  <c r="AT94" i="50"/>
  <c r="AT92" i="50"/>
  <c r="AT102" i="50"/>
  <c r="AT110" i="50"/>
  <c r="AT85" i="50"/>
  <c r="AT83" i="50"/>
  <c r="AT81" i="50"/>
  <c r="AT78" i="50"/>
  <c r="AT76" i="50"/>
  <c r="AT74" i="50"/>
  <c r="AT72" i="50"/>
  <c r="AT105" i="50"/>
  <c r="AT95" i="50"/>
  <c r="AT100" i="50"/>
  <c r="AT90" i="50"/>
  <c r="AT88" i="50"/>
  <c r="AT107" i="50"/>
  <c r="AT93" i="50"/>
  <c r="AT91" i="50"/>
  <c r="AT89" i="50"/>
  <c r="AT87" i="50"/>
  <c r="AT86" i="50"/>
  <c r="AT84" i="50"/>
  <c r="AT82" i="50"/>
  <c r="AT79" i="50"/>
  <c r="AT77" i="50"/>
  <c r="AT75" i="50"/>
  <c r="AT73" i="50"/>
  <c r="AT98" i="50"/>
  <c r="AT56" i="50"/>
  <c r="AT68" i="50"/>
  <c r="AT66" i="50"/>
  <c r="AT64" i="50"/>
  <c r="AT62" i="50"/>
  <c r="AT60" i="50"/>
  <c r="AT58" i="50"/>
  <c r="AT53" i="50"/>
  <c r="AT54" i="50"/>
  <c r="AT71" i="50"/>
  <c r="AT70" i="50"/>
  <c r="AT67" i="50"/>
  <c r="AT65" i="50"/>
  <c r="AT63" i="50"/>
  <c r="AT61" i="50"/>
  <c r="AT59" i="50"/>
  <c r="AT57" i="50"/>
  <c r="AT49" i="50"/>
  <c r="AT47" i="50"/>
  <c r="AT45" i="50"/>
  <c r="AT43" i="50"/>
  <c r="AT40" i="50"/>
  <c r="AT38" i="50"/>
  <c r="AT36" i="50"/>
  <c r="AT34" i="50"/>
  <c r="AT32" i="50"/>
  <c r="AT50" i="50"/>
  <c r="AT48" i="50"/>
  <c r="AT46" i="50"/>
  <c r="AT44" i="50"/>
  <c r="AT42" i="50"/>
  <c r="AT39" i="50"/>
  <c r="AT37" i="50"/>
  <c r="AT35" i="50"/>
  <c r="AT33" i="50"/>
  <c r="AT31" i="50"/>
  <c r="AT51" i="50"/>
  <c r="AT52" i="50"/>
  <c r="AT28" i="50"/>
  <c r="AT26" i="50"/>
  <c r="AT24" i="50"/>
  <c r="AT22" i="50"/>
  <c r="AT20" i="50"/>
  <c r="AT18" i="50"/>
  <c r="AT16" i="50"/>
  <c r="AT27" i="50"/>
  <c r="AT25" i="50"/>
  <c r="AT23" i="50"/>
  <c r="AT21" i="50"/>
  <c r="AT19" i="50"/>
  <c r="AT17" i="50"/>
  <c r="AT30" i="50"/>
  <c r="AT15" i="50"/>
  <c r="AZ2" i="50"/>
  <c r="CU13" i="50"/>
  <c r="AD54" i="50"/>
  <c r="AJ15" i="50"/>
  <c r="AD53" i="50"/>
  <c r="CL13" i="50"/>
  <c r="AJ53" i="50"/>
  <c r="BW12" i="50"/>
  <c r="BZ12" i="50"/>
  <c r="DU13" i="50"/>
  <c r="AJ12" i="50"/>
  <c r="Z30" i="50"/>
  <c r="AP15" i="50"/>
  <c r="AX53" i="50" l="1"/>
  <c r="AT145" i="50"/>
  <c r="AH148" i="50"/>
  <c r="AN148" i="50" s="1"/>
  <c r="AT148" i="50" s="1"/>
  <c r="AZ148" i="50" s="1"/>
  <c r="BF148" i="50" s="1"/>
  <c r="BL148" i="50" s="1"/>
  <c r="AH147" i="50"/>
  <c r="AN147" i="50" s="1"/>
  <c r="D38" i="51"/>
  <c r="AR13" i="50"/>
  <c r="AJ13" i="50"/>
  <c r="R139" i="50"/>
  <c r="E36" i="51"/>
  <c r="F31" i="51"/>
  <c r="E37" i="51"/>
  <c r="E38" i="51" s="1"/>
  <c r="F32" i="51"/>
  <c r="BK13" i="50"/>
  <c r="EI13" i="50"/>
  <c r="ED148" i="50"/>
  <c r="EJ148" i="50" s="1"/>
  <c r="EP148" i="50" s="1"/>
  <c r="EV148" i="50" s="1"/>
  <c r="FB148" i="50" s="1"/>
  <c r="FH148" i="50" s="1"/>
  <c r="AY12" i="50"/>
  <c r="AZ122" i="50"/>
  <c r="AZ118" i="50"/>
  <c r="AZ113" i="50"/>
  <c r="AZ132" i="50"/>
  <c r="AZ130" i="50"/>
  <c r="AZ126" i="50"/>
  <c r="AZ120" i="50"/>
  <c r="AZ116" i="50"/>
  <c r="AZ108" i="50"/>
  <c r="AZ110" i="50"/>
  <c r="AZ107" i="50"/>
  <c r="AZ105" i="50"/>
  <c r="AZ102" i="50"/>
  <c r="AZ100" i="50"/>
  <c r="AZ98" i="50"/>
  <c r="AZ95" i="50"/>
  <c r="AZ93" i="50"/>
  <c r="AZ131" i="50"/>
  <c r="AZ124" i="50"/>
  <c r="AZ128" i="50"/>
  <c r="AZ106" i="50"/>
  <c r="AZ104" i="50"/>
  <c r="AZ112" i="50"/>
  <c r="AZ96" i="50"/>
  <c r="AZ85" i="50"/>
  <c r="AZ83" i="50"/>
  <c r="AZ81" i="50"/>
  <c r="AZ78" i="50"/>
  <c r="AZ76" i="50"/>
  <c r="AZ101" i="50"/>
  <c r="AZ90" i="50"/>
  <c r="AZ88" i="50"/>
  <c r="AZ91" i="50"/>
  <c r="AZ89" i="50"/>
  <c r="AZ87" i="50"/>
  <c r="AZ92" i="50"/>
  <c r="AZ86" i="50"/>
  <c r="AZ84" i="50"/>
  <c r="AZ82" i="50"/>
  <c r="AZ79" i="50"/>
  <c r="AZ77" i="50"/>
  <c r="AZ75" i="50"/>
  <c r="AZ99" i="50"/>
  <c r="AZ94" i="50"/>
  <c r="AZ68" i="50"/>
  <c r="AZ66" i="50"/>
  <c r="AZ64" i="50"/>
  <c r="AZ62" i="50"/>
  <c r="AZ60" i="50"/>
  <c r="AZ58" i="50"/>
  <c r="AZ74" i="50"/>
  <c r="AZ71" i="50"/>
  <c r="AZ72" i="50"/>
  <c r="AZ70" i="50"/>
  <c r="AZ67" i="50"/>
  <c r="AZ65" i="50"/>
  <c r="AZ63" i="50"/>
  <c r="AZ61" i="50"/>
  <c r="AZ59" i="50"/>
  <c r="AZ57" i="50"/>
  <c r="AZ53" i="50"/>
  <c r="AZ73" i="50"/>
  <c r="AZ54" i="50"/>
  <c r="AZ56" i="50"/>
  <c r="AZ50" i="50"/>
  <c r="AZ48" i="50"/>
  <c r="AZ46" i="50"/>
  <c r="AZ44" i="50"/>
  <c r="AZ42" i="50"/>
  <c r="AZ39" i="50"/>
  <c r="AZ51" i="50"/>
  <c r="AZ52" i="50"/>
  <c r="AZ49" i="50"/>
  <c r="AZ47" i="50"/>
  <c r="AZ45" i="50"/>
  <c r="AZ43" i="50"/>
  <c r="AZ40" i="50"/>
  <c r="AZ38" i="50"/>
  <c r="AZ28" i="50"/>
  <c r="AZ26" i="50"/>
  <c r="AZ24" i="50"/>
  <c r="AZ22" i="50"/>
  <c r="AZ20" i="50"/>
  <c r="AZ18" i="50"/>
  <c r="AZ16" i="50"/>
  <c r="AZ30" i="50"/>
  <c r="AZ37" i="50"/>
  <c r="AZ36" i="50"/>
  <c r="AZ31" i="50"/>
  <c r="AZ27" i="50"/>
  <c r="AZ25" i="50"/>
  <c r="AZ23" i="50"/>
  <c r="AZ21" i="50"/>
  <c r="AZ19" i="50"/>
  <c r="AZ17" i="50"/>
  <c r="AZ35" i="50"/>
  <c r="AZ34" i="50"/>
  <c r="AZ33" i="50"/>
  <c r="AZ32" i="50"/>
  <c r="BF2" i="50"/>
  <c r="AZ15" i="50"/>
  <c r="CO12" i="50"/>
  <c r="FQ12" i="50"/>
  <c r="EB12" i="50"/>
  <c r="EH12" i="50" s="1"/>
  <c r="EN12" i="50" s="1"/>
  <c r="ET12" i="50" s="1"/>
  <c r="EZ12" i="50" s="1"/>
  <c r="FF12" i="50" s="1"/>
  <c r="FL12" i="50" s="1"/>
  <c r="DV12" i="50"/>
  <c r="AT141" i="50"/>
  <c r="EI12" i="50"/>
  <c r="AL30" i="50"/>
  <c r="L147" i="50"/>
  <c r="L149" i="50"/>
  <c r="R149" i="50" s="1"/>
  <c r="CD148" i="50"/>
  <c r="CJ148" i="50" s="1"/>
  <c r="CP148" i="50" s="1"/>
  <c r="CV148" i="50" s="1"/>
  <c r="DB148" i="50" s="1"/>
  <c r="DH148" i="50" s="1"/>
  <c r="AT147" i="50"/>
  <c r="DA13" i="50"/>
  <c r="BD53" i="50"/>
  <c r="AX15" i="50"/>
  <c r="AX54" i="50"/>
  <c r="L150" i="50"/>
  <c r="L148" i="50"/>
  <c r="FS12" i="50"/>
  <c r="DZ13" i="50"/>
  <c r="DU12" i="50"/>
  <c r="AV54" i="50"/>
  <c r="AP53" i="50"/>
  <c r="CR13" i="50"/>
  <c r="AP12" i="50"/>
  <c r="AV53" i="50"/>
  <c r="CF12" i="50"/>
  <c r="AD30" i="50"/>
  <c r="AP54" i="50"/>
  <c r="AX13" i="50" l="1"/>
  <c r="AP13" i="50"/>
  <c r="BD54" i="50"/>
  <c r="DZ12" i="50"/>
  <c r="BD15" i="50"/>
  <c r="F37" i="51"/>
  <c r="G32" i="51"/>
  <c r="F36" i="51"/>
  <c r="G31" i="51"/>
  <c r="AB138" i="50"/>
  <c r="AB139" i="50" s="1"/>
  <c r="AB137" i="50"/>
  <c r="BE12" i="50"/>
  <c r="AR30" i="50"/>
  <c r="CU12" i="50"/>
  <c r="BF122" i="50"/>
  <c r="BF118" i="50"/>
  <c r="BF113" i="50"/>
  <c r="BF132" i="50"/>
  <c r="BF130" i="50"/>
  <c r="BF126" i="50"/>
  <c r="BF124" i="50"/>
  <c r="BF110" i="50"/>
  <c r="BF107" i="50"/>
  <c r="BF105" i="50"/>
  <c r="BF102" i="50"/>
  <c r="BF100" i="50"/>
  <c r="BF98" i="50"/>
  <c r="BF95" i="50"/>
  <c r="BF93" i="50"/>
  <c r="BF131" i="50"/>
  <c r="BF128" i="50"/>
  <c r="BF106" i="50"/>
  <c r="BF104" i="50"/>
  <c r="BF101" i="50"/>
  <c r="BF99" i="50"/>
  <c r="BF96" i="50"/>
  <c r="BF94" i="50"/>
  <c r="BF112" i="50"/>
  <c r="BF120" i="50"/>
  <c r="BF116" i="50"/>
  <c r="BF108" i="50"/>
  <c r="BF90" i="50"/>
  <c r="BF88" i="50"/>
  <c r="BF91" i="50"/>
  <c r="BF89" i="50"/>
  <c r="BF87" i="50"/>
  <c r="BF92" i="50"/>
  <c r="BF86" i="50"/>
  <c r="BF84" i="50"/>
  <c r="BF82" i="50"/>
  <c r="BF79" i="50"/>
  <c r="BF77" i="50"/>
  <c r="BF74" i="50"/>
  <c r="BF71" i="50"/>
  <c r="BF53" i="50"/>
  <c r="BJ53" i="50" s="1"/>
  <c r="BF52" i="50"/>
  <c r="BF50" i="50"/>
  <c r="BF85" i="50"/>
  <c r="BF72" i="50"/>
  <c r="BF54" i="50"/>
  <c r="BF70" i="50"/>
  <c r="BF67" i="50"/>
  <c r="BF65" i="50"/>
  <c r="BF63" i="50"/>
  <c r="BF61" i="50"/>
  <c r="BF59" i="50"/>
  <c r="BF57" i="50"/>
  <c r="BF83" i="50"/>
  <c r="BF73" i="50"/>
  <c r="BF51" i="50"/>
  <c r="BF81" i="50"/>
  <c r="BF78" i="50"/>
  <c r="BF75" i="50"/>
  <c r="BF56" i="50"/>
  <c r="BF76" i="50"/>
  <c r="BF68" i="50"/>
  <c r="BF66" i="50"/>
  <c r="BF64" i="50"/>
  <c r="BF62" i="50"/>
  <c r="BF60" i="50"/>
  <c r="BF58" i="50"/>
  <c r="BF48" i="50"/>
  <c r="BF46" i="50"/>
  <c r="BF44" i="50"/>
  <c r="BF42" i="50"/>
  <c r="BF49" i="50"/>
  <c r="BF47" i="50"/>
  <c r="BF45" i="50"/>
  <c r="BF43" i="50"/>
  <c r="BF39" i="50"/>
  <c r="BF37" i="50"/>
  <c r="BF36" i="50"/>
  <c r="BF31" i="50"/>
  <c r="BF38" i="50"/>
  <c r="BF27" i="50"/>
  <c r="BF25" i="50"/>
  <c r="BF23" i="50"/>
  <c r="BF21" i="50"/>
  <c r="BF19" i="50"/>
  <c r="BF35" i="50"/>
  <c r="BF34" i="50"/>
  <c r="BF33" i="50"/>
  <c r="BF32" i="50"/>
  <c r="BF30" i="50"/>
  <c r="BF40" i="50"/>
  <c r="BF28" i="50"/>
  <c r="BF26" i="50"/>
  <c r="BF24" i="50"/>
  <c r="BF22" i="50"/>
  <c r="BF20" i="50"/>
  <c r="BF18" i="50"/>
  <c r="BL2" i="50"/>
  <c r="BF16" i="50"/>
  <c r="BF17" i="50"/>
  <c r="BF15" i="50"/>
  <c r="EO12" i="50"/>
  <c r="BJ15" i="50"/>
  <c r="AZ141" i="50"/>
  <c r="AZ145" i="50"/>
  <c r="AZ147" i="50" s="1"/>
  <c r="EO13" i="50"/>
  <c r="BQ13" i="50"/>
  <c r="DG13" i="50"/>
  <c r="AB149" i="50"/>
  <c r="AH149" i="50" s="1"/>
  <c r="AN149" i="50" s="1"/>
  <c r="AT149" i="50" s="1"/>
  <c r="X149" i="50"/>
  <c r="L151" i="50"/>
  <c r="R150" i="50"/>
  <c r="AV15" i="50"/>
  <c r="CL12" i="50"/>
  <c r="BB15" i="50"/>
  <c r="BB54" i="50"/>
  <c r="CX13" i="50"/>
  <c r="AJ30" i="50"/>
  <c r="AV12" i="50"/>
  <c r="BB53" i="50"/>
  <c r="EF12" i="50"/>
  <c r="EF13" i="50"/>
  <c r="AZ149" i="50" l="1"/>
  <c r="BD13" i="50"/>
  <c r="AV13" i="50"/>
  <c r="G36" i="51"/>
  <c r="H31" i="51"/>
  <c r="G37" i="51"/>
  <c r="H32" i="51"/>
  <c r="F38" i="51"/>
  <c r="AH138" i="50"/>
  <c r="AH139" i="50" s="1"/>
  <c r="AH137" i="50"/>
  <c r="EU13" i="50"/>
  <c r="AX30" i="50"/>
  <c r="R151" i="50"/>
  <c r="AB150" i="50"/>
  <c r="X150" i="50"/>
  <c r="X151" i="50" s="1"/>
  <c r="EU12" i="50"/>
  <c r="BJ54" i="50"/>
  <c r="BF141" i="50"/>
  <c r="BF145" i="50"/>
  <c r="BF147" i="50" s="1"/>
  <c r="BR88" i="50"/>
  <c r="BK12" i="50"/>
  <c r="DM13" i="50"/>
  <c r="BL132" i="50"/>
  <c r="BR132" i="50" s="1"/>
  <c r="BL130" i="50"/>
  <c r="BR130" i="50" s="1"/>
  <c r="BL126" i="50"/>
  <c r="BR126" i="50" s="1"/>
  <c r="BL124" i="50"/>
  <c r="BR124" i="50" s="1"/>
  <c r="BL120" i="50"/>
  <c r="BL116" i="50"/>
  <c r="BL112" i="50"/>
  <c r="BR112" i="50" s="1"/>
  <c r="BL108" i="50"/>
  <c r="BR108" i="50" s="1"/>
  <c r="BL131" i="50"/>
  <c r="BR131" i="50" s="1"/>
  <c r="BL128" i="50"/>
  <c r="BR128" i="50" s="1"/>
  <c r="BL122" i="50"/>
  <c r="BL118" i="50"/>
  <c r="BR118" i="50" s="1"/>
  <c r="BL113" i="50"/>
  <c r="BR113" i="50" s="1"/>
  <c r="BL106" i="50"/>
  <c r="BR106" i="50" s="1"/>
  <c r="BL104" i="50"/>
  <c r="BR104" i="50" s="1"/>
  <c r="BL101" i="50"/>
  <c r="BR101" i="50" s="1"/>
  <c r="BL99" i="50"/>
  <c r="BR99" i="50" s="1"/>
  <c r="BL96" i="50"/>
  <c r="BR96" i="50" s="1"/>
  <c r="BL94" i="50"/>
  <c r="BR94" i="50" s="1"/>
  <c r="BL92" i="50"/>
  <c r="BR92" i="50" s="1"/>
  <c r="BL90" i="50"/>
  <c r="BR90" i="50" s="1"/>
  <c r="BL88" i="50"/>
  <c r="BL110" i="50"/>
  <c r="BR110" i="50" s="1"/>
  <c r="BL107" i="50"/>
  <c r="BL105" i="50"/>
  <c r="BR105" i="50" s="1"/>
  <c r="BL102" i="50"/>
  <c r="BR102" i="50" s="1"/>
  <c r="BL100" i="50"/>
  <c r="BR100" i="50" s="1"/>
  <c r="BL98" i="50"/>
  <c r="BR98" i="50" s="1"/>
  <c r="BL95" i="50"/>
  <c r="BR95" i="50" s="1"/>
  <c r="BL91" i="50"/>
  <c r="BR91" i="50" s="1"/>
  <c r="BL89" i="50"/>
  <c r="BR89" i="50" s="1"/>
  <c r="BL87" i="50"/>
  <c r="BR87" i="50" s="1"/>
  <c r="BL86" i="50"/>
  <c r="BR86" i="50" s="1"/>
  <c r="BL84" i="50"/>
  <c r="BR84" i="50" s="1"/>
  <c r="BL82" i="50"/>
  <c r="BR82" i="50" s="1"/>
  <c r="BL79" i="50"/>
  <c r="BR79" i="50" s="1"/>
  <c r="BL93" i="50"/>
  <c r="BR93" i="50" s="1"/>
  <c r="BL85" i="50"/>
  <c r="BR85" i="50" s="1"/>
  <c r="BL83" i="50"/>
  <c r="BR83" i="50" s="1"/>
  <c r="BL81" i="50"/>
  <c r="BL71" i="50"/>
  <c r="BR71" i="50" s="1"/>
  <c r="BL77" i="50"/>
  <c r="BR77" i="50" s="1"/>
  <c r="BL72" i="50"/>
  <c r="BR72" i="50" s="1"/>
  <c r="BL70" i="50"/>
  <c r="BR70" i="50" s="1"/>
  <c r="BL67" i="50"/>
  <c r="BR67" i="50" s="1"/>
  <c r="BL65" i="50"/>
  <c r="BL63" i="50"/>
  <c r="BR63" i="50" s="1"/>
  <c r="BL61" i="50"/>
  <c r="BR61" i="50" s="1"/>
  <c r="BL59" i="50"/>
  <c r="BR59" i="50" s="1"/>
  <c r="BL57" i="50"/>
  <c r="BR57" i="50" s="1"/>
  <c r="BL73" i="50"/>
  <c r="BR73" i="50" s="1"/>
  <c r="BL78" i="50"/>
  <c r="BR78" i="50" s="1"/>
  <c r="BL75" i="50"/>
  <c r="BR75" i="50" s="1"/>
  <c r="BL56" i="50"/>
  <c r="BL53" i="50"/>
  <c r="BP53" i="50" s="1"/>
  <c r="BL76" i="50"/>
  <c r="BR76" i="50" s="1"/>
  <c r="BL68" i="50"/>
  <c r="BR68" i="50" s="1"/>
  <c r="BL66" i="50"/>
  <c r="BR66" i="50" s="1"/>
  <c r="BL64" i="50"/>
  <c r="BR64" i="50" s="1"/>
  <c r="BL62" i="50"/>
  <c r="BR62" i="50" s="1"/>
  <c r="BL60" i="50"/>
  <c r="BL58" i="50"/>
  <c r="BR58" i="50" s="1"/>
  <c r="BL54" i="50"/>
  <c r="BL74" i="50"/>
  <c r="BR74" i="50" s="1"/>
  <c r="BL48" i="50"/>
  <c r="BR48" i="50" s="1"/>
  <c r="BL46" i="50"/>
  <c r="BR46" i="50" s="1"/>
  <c r="BL44" i="50"/>
  <c r="BR44" i="50" s="1"/>
  <c r="BL42" i="50"/>
  <c r="BR42" i="50" s="1"/>
  <c r="BL50" i="50"/>
  <c r="BR50" i="50" s="1"/>
  <c r="BL51" i="50"/>
  <c r="BR51" i="50" s="1"/>
  <c r="BL52" i="50"/>
  <c r="BR52" i="50" s="1"/>
  <c r="BL49" i="50"/>
  <c r="BR49" i="50" s="1"/>
  <c r="BL47" i="50"/>
  <c r="BL45" i="50"/>
  <c r="BR45" i="50" s="1"/>
  <c r="BL43" i="50"/>
  <c r="BR43" i="50" s="1"/>
  <c r="BL40" i="50"/>
  <c r="BR40" i="50" s="1"/>
  <c r="BL38" i="50"/>
  <c r="BR38" i="50" s="1"/>
  <c r="BL36" i="50"/>
  <c r="BR36" i="50" s="1"/>
  <c r="BL34" i="50"/>
  <c r="BR34" i="50" s="1"/>
  <c r="BL32" i="50"/>
  <c r="BR32" i="50" s="1"/>
  <c r="BL39" i="50"/>
  <c r="BR39" i="50" s="1"/>
  <c r="BL37" i="50"/>
  <c r="BR37" i="50" s="1"/>
  <c r="BL31" i="50"/>
  <c r="BR31" i="50" s="1"/>
  <c r="BL30" i="50"/>
  <c r="BR30" i="50" s="1"/>
  <c r="BL27" i="50"/>
  <c r="BR27" i="50" s="1"/>
  <c r="BL25" i="50"/>
  <c r="BR25" i="50" s="1"/>
  <c r="BL23" i="50"/>
  <c r="BR23" i="50" s="1"/>
  <c r="BL21" i="50"/>
  <c r="BR21" i="50" s="1"/>
  <c r="BL19" i="50"/>
  <c r="BR19" i="50" s="1"/>
  <c r="BL17" i="50"/>
  <c r="BR17" i="50" s="1"/>
  <c r="BL35" i="50"/>
  <c r="BR35" i="50" s="1"/>
  <c r="BL33" i="50"/>
  <c r="BR33" i="50" s="1"/>
  <c r="BL28" i="50"/>
  <c r="BR28" i="50" s="1"/>
  <c r="BL26" i="50"/>
  <c r="BR26" i="50" s="1"/>
  <c r="BL24" i="50"/>
  <c r="BR24" i="50" s="1"/>
  <c r="BL22" i="50"/>
  <c r="BR22" i="50" s="1"/>
  <c r="BL20" i="50"/>
  <c r="BR20" i="50" s="1"/>
  <c r="BL18" i="50"/>
  <c r="BR18" i="50" s="1"/>
  <c r="BL16" i="50"/>
  <c r="BR16" i="50" s="1"/>
  <c r="BX2" i="50"/>
  <c r="BL15" i="50"/>
  <c r="BR60" i="50"/>
  <c r="BR116" i="50"/>
  <c r="BR47" i="50"/>
  <c r="BR81" i="50"/>
  <c r="BR65" i="50"/>
  <c r="BR120" i="50"/>
  <c r="BR107" i="50"/>
  <c r="BR122" i="50"/>
  <c r="DA12" i="50"/>
  <c r="DJ13" i="50"/>
  <c r="EL13" i="50"/>
  <c r="AP30" i="50"/>
  <c r="EL12" i="50"/>
  <c r="BH53" i="50"/>
  <c r="BH54" i="50"/>
  <c r="BB12" i="50"/>
  <c r="CR12" i="50"/>
  <c r="BH15" i="50"/>
  <c r="DD13" i="50"/>
  <c r="BJ13" i="50" l="1"/>
  <c r="BB13" i="50"/>
  <c r="H37" i="51"/>
  <c r="I32" i="51"/>
  <c r="G38" i="51"/>
  <c r="I31" i="51"/>
  <c r="H36" i="51"/>
  <c r="AN137" i="50"/>
  <c r="AN138" i="50"/>
  <c r="AN139" i="50" s="1"/>
  <c r="DG12" i="50"/>
  <c r="BL141" i="50"/>
  <c r="BL145" i="50"/>
  <c r="BL147" i="50" s="1"/>
  <c r="BP54" i="50"/>
  <c r="AH150" i="50"/>
  <c r="AB151" i="50"/>
  <c r="BX124" i="50"/>
  <c r="BX120" i="50"/>
  <c r="BX116" i="50"/>
  <c r="BX112" i="50"/>
  <c r="BX131" i="50"/>
  <c r="BX128" i="50"/>
  <c r="BX122" i="50"/>
  <c r="BX106" i="50"/>
  <c r="BX104" i="50"/>
  <c r="BX101" i="50"/>
  <c r="BX99" i="50"/>
  <c r="BX96" i="50"/>
  <c r="BX94" i="50"/>
  <c r="BX92" i="50"/>
  <c r="BX132" i="50"/>
  <c r="BX130" i="50"/>
  <c r="BX126" i="50"/>
  <c r="BX110" i="50"/>
  <c r="BX108" i="50"/>
  <c r="BX107" i="50"/>
  <c r="BX105" i="50"/>
  <c r="BX102" i="50"/>
  <c r="BX100" i="50"/>
  <c r="BX98" i="50"/>
  <c r="BX95" i="50"/>
  <c r="BX93" i="50"/>
  <c r="BX118" i="50"/>
  <c r="BX113" i="50"/>
  <c r="BX85" i="50"/>
  <c r="BX83" i="50"/>
  <c r="BX81" i="50"/>
  <c r="BX78" i="50"/>
  <c r="BX91" i="50"/>
  <c r="BX90" i="50"/>
  <c r="BX89" i="50"/>
  <c r="BX88" i="50"/>
  <c r="BX87" i="50"/>
  <c r="BX51" i="50"/>
  <c r="BX79" i="50"/>
  <c r="BX73" i="50"/>
  <c r="BX86" i="50"/>
  <c r="BX75" i="50"/>
  <c r="BX68" i="50"/>
  <c r="BX66" i="50"/>
  <c r="BX64" i="50"/>
  <c r="BX62" i="50"/>
  <c r="BX60" i="50"/>
  <c r="BX58" i="50"/>
  <c r="BX56" i="50"/>
  <c r="BX76" i="50"/>
  <c r="BX54" i="50"/>
  <c r="BX84" i="50"/>
  <c r="BX74" i="50"/>
  <c r="BX52" i="50"/>
  <c r="BX50" i="50"/>
  <c r="BX71" i="50"/>
  <c r="BX82" i="50"/>
  <c r="BX77" i="50"/>
  <c r="BX72" i="50"/>
  <c r="BX70" i="50"/>
  <c r="BX67" i="50"/>
  <c r="BX65" i="50"/>
  <c r="BX63" i="50"/>
  <c r="BX61" i="50"/>
  <c r="BX59" i="50"/>
  <c r="BX57" i="50"/>
  <c r="BX49" i="50"/>
  <c r="BX47" i="50"/>
  <c r="BX45" i="50"/>
  <c r="BX43" i="50"/>
  <c r="BX40" i="50"/>
  <c r="BX53" i="50"/>
  <c r="BX48" i="50"/>
  <c r="BX46" i="50"/>
  <c r="BX44" i="50"/>
  <c r="BX36" i="50"/>
  <c r="BX30" i="50"/>
  <c r="BX42" i="50"/>
  <c r="BX38" i="50"/>
  <c r="BX35" i="50"/>
  <c r="BX34" i="50"/>
  <c r="BX33" i="50"/>
  <c r="BX28" i="50"/>
  <c r="BX26" i="50"/>
  <c r="BX24" i="50"/>
  <c r="BX22" i="50"/>
  <c r="BX20" i="50"/>
  <c r="BX32" i="50"/>
  <c r="BX15" i="50"/>
  <c r="BX39" i="50"/>
  <c r="BX37" i="50"/>
  <c r="BX31" i="50"/>
  <c r="BX27" i="50"/>
  <c r="BX25" i="50"/>
  <c r="BX23" i="50"/>
  <c r="BX21" i="50"/>
  <c r="BX19" i="50"/>
  <c r="BX16" i="50"/>
  <c r="BX17" i="50"/>
  <c r="BX18" i="50"/>
  <c r="CD2" i="50"/>
  <c r="BF149" i="50"/>
  <c r="BR54" i="50"/>
  <c r="BU30" i="50"/>
  <c r="BR53" i="50"/>
  <c r="BQ12" i="50"/>
  <c r="BR15" i="50"/>
  <c r="BP15" i="50"/>
  <c r="FA12" i="50"/>
  <c r="BD30" i="50"/>
  <c r="FA13" i="50"/>
  <c r="ER12" i="50"/>
  <c r="AV30" i="50"/>
  <c r="CX12" i="50"/>
  <c r="BT30" i="50"/>
  <c r="BN53" i="50"/>
  <c r="BH12" i="50"/>
  <c r="ER13" i="50"/>
  <c r="BN12" i="50"/>
  <c r="BN15" i="50"/>
  <c r="BN54" i="50"/>
  <c r="BL149" i="50" l="1"/>
  <c r="BP13" i="50"/>
  <c r="BN13" i="50" s="1"/>
  <c r="BH13" i="50"/>
  <c r="J31" i="51"/>
  <c r="I36" i="51"/>
  <c r="I37" i="51"/>
  <c r="I38" i="51" s="1"/>
  <c r="J32" i="51"/>
  <c r="H38" i="51"/>
  <c r="AT137" i="50"/>
  <c r="AT138" i="50"/>
  <c r="AT139" i="50" s="1"/>
  <c r="FG13" i="50"/>
  <c r="AH151" i="50"/>
  <c r="AN150" i="50"/>
  <c r="BU15" i="50"/>
  <c r="BR147" i="50"/>
  <c r="CD131" i="50"/>
  <c r="CD128" i="50"/>
  <c r="CD122" i="50"/>
  <c r="CD118" i="50"/>
  <c r="CD113" i="50"/>
  <c r="CD110" i="50"/>
  <c r="CD107" i="50"/>
  <c r="CD124" i="50"/>
  <c r="CD132" i="50"/>
  <c r="CD130" i="50"/>
  <c r="CD126" i="50"/>
  <c r="CD112" i="50"/>
  <c r="CD108" i="50"/>
  <c r="CD105" i="50"/>
  <c r="CD102" i="50"/>
  <c r="CD100" i="50"/>
  <c r="CD98" i="50"/>
  <c r="CD95" i="50"/>
  <c r="CD93" i="50"/>
  <c r="CD91" i="50"/>
  <c r="CD89" i="50"/>
  <c r="CD87" i="50"/>
  <c r="CD120" i="50"/>
  <c r="CD116" i="50"/>
  <c r="CD106" i="50"/>
  <c r="CD104" i="50"/>
  <c r="CD101" i="50"/>
  <c r="CD99" i="50"/>
  <c r="CD96" i="50"/>
  <c r="CD92" i="50"/>
  <c r="CD85" i="50"/>
  <c r="CD83" i="50"/>
  <c r="CD81" i="50"/>
  <c r="CD78" i="50"/>
  <c r="CD94" i="50"/>
  <c r="CD90" i="50"/>
  <c r="CD88" i="50"/>
  <c r="CD86" i="50"/>
  <c r="CD84" i="50"/>
  <c r="CD82" i="50"/>
  <c r="CD54" i="50"/>
  <c r="CD79" i="50"/>
  <c r="CD73" i="50"/>
  <c r="CD75" i="50"/>
  <c r="CD68" i="50"/>
  <c r="CD66" i="50"/>
  <c r="CD64" i="50"/>
  <c r="CD62" i="50"/>
  <c r="CD60" i="50"/>
  <c r="CD58" i="50"/>
  <c r="CD56" i="50"/>
  <c r="CD76" i="50"/>
  <c r="CD74" i="50"/>
  <c r="CD71" i="50"/>
  <c r="CD77" i="50"/>
  <c r="CD72" i="50"/>
  <c r="CD70" i="50"/>
  <c r="CD67" i="50"/>
  <c r="CD65" i="50"/>
  <c r="CD63" i="50"/>
  <c r="CD61" i="50"/>
  <c r="CD59" i="50"/>
  <c r="CD57" i="50"/>
  <c r="CD51" i="50"/>
  <c r="CD52" i="50"/>
  <c r="CD49" i="50"/>
  <c r="CD47" i="50"/>
  <c r="CD45" i="50"/>
  <c r="CD43" i="50"/>
  <c r="CD40" i="50"/>
  <c r="CD53" i="50"/>
  <c r="CD48" i="50"/>
  <c r="CD46" i="50"/>
  <c r="CD44" i="50"/>
  <c r="CD42" i="50"/>
  <c r="CD39" i="50"/>
  <c r="CD37" i="50"/>
  <c r="CD35" i="50"/>
  <c r="CD33" i="50"/>
  <c r="CD50" i="50"/>
  <c r="CD38" i="50"/>
  <c r="CD34" i="50"/>
  <c r="CD15" i="50"/>
  <c r="CD28" i="50"/>
  <c r="CD26" i="50"/>
  <c r="CD24" i="50"/>
  <c r="CD22" i="50"/>
  <c r="CD20" i="50"/>
  <c r="CD18" i="50"/>
  <c r="CD16" i="50"/>
  <c r="CD32" i="50"/>
  <c r="CD30" i="50"/>
  <c r="CD31" i="50"/>
  <c r="CD27" i="50"/>
  <c r="CD25" i="50"/>
  <c r="CD23" i="50"/>
  <c r="CD21" i="50"/>
  <c r="CD19" i="50"/>
  <c r="CD17" i="50"/>
  <c r="CD36" i="50"/>
  <c r="CJ2" i="50"/>
  <c r="BR149" i="50"/>
  <c r="BU53" i="50"/>
  <c r="BJ30" i="50"/>
  <c r="CB30" i="50"/>
  <c r="FG12" i="50"/>
  <c r="BX141" i="50"/>
  <c r="BX145" i="50"/>
  <c r="BX147" i="50" s="1"/>
  <c r="BU54" i="50"/>
  <c r="DM12" i="50"/>
  <c r="EX13" i="50"/>
  <c r="BW30" i="50"/>
  <c r="BT53" i="50"/>
  <c r="BB30" i="50"/>
  <c r="EX12" i="50"/>
  <c r="DD12" i="50"/>
  <c r="BT54" i="50"/>
  <c r="DJ12" i="50"/>
  <c r="BT15" i="50"/>
  <c r="CH30" i="50" l="1"/>
  <c r="K32" i="51"/>
  <c r="J37" i="51"/>
  <c r="K31" i="51"/>
  <c r="J36" i="51"/>
  <c r="BR138" i="50"/>
  <c r="BR137" i="50"/>
  <c r="AZ137" i="50"/>
  <c r="AZ138" i="50"/>
  <c r="AZ139" i="50" s="1"/>
  <c r="FM13" i="50"/>
  <c r="AN151" i="50"/>
  <c r="AT150" i="50"/>
  <c r="CB54" i="50"/>
  <c r="CB53" i="50"/>
  <c r="FM12" i="50"/>
  <c r="BP30" i="50"/>
  <c r="BN30" i="50" s="1"/>
  <c r="CJ131" i="50"/>
  <c r="CJ128" i="50"/>
  <c r="CJ122" i="50"/>
  <c r="CJ118" i="50"/>
  <c r="CJ132" i="50"/>
  <c r="CJ130" i="50"/>
  <c r="CJ126" i="50"/>
  <c r="CJ110" i="50"/>
  <c r="CJ107" i="50"/>
  <c r="CJ120" i="50"/>
  <c r="CJ116" i="50"/>
  <c r="CJ113" i="50"/>
  <c r="CJ106" i="50"/>
  <c r="CJ104" i="50"/>
  <c r="CJ101" i="50"/>
  <c r="CJ99" i="50"/>
  <c r="CJ96" i="50"/>
  <c r="CJ94" i="50"/>
  <c r="CJ92" i="50"/>
  <c r="CJ124" i="50"/>
  <c r="CJ105" i="50"/>
  <c r="CJ112" i="50"/>
  <c r="CJ100" i="50"/>
  <c r="CJ93" i="50"/>
  <c r="CJ85" i="50"/>
  <c r="CJ83" i="50"/>
  <c r="CJ81" i="50"/>
  <c r="CJ78" i="50"/>
  <c r="CJ76" i="50"/>
  <c r="CJ74" i="50"/>
  <c r="CJ72" i="50"/>
  <c r="CJ108" i="50"/>
  <c r="CJ98" i="50"/>
  <c r="CJ90" i="50"/>
  <c r="CJ88" i="50"/>
  <c r="CJ91" i="50"/>
  <c r="CJ89" i="50"/>
  <c r="CJ87" i="50"/>
  <c r="CJ86" i="50"/>
  <c r="CJ84" i="50"/>
  <c r="CJ82" i="50"/>
  <c r="CJ79" i="50"/>
  <c r="CJ77" i="50"/>
  <c r="CJ75" i="50"/>
  <c r="CJ73" i="50"/>
  <c r="CJ102" i="50"/>
  <c r="CJ68" i="50"/>
  <c r="CJ66" i="50"/>
  <c r="CJ64" i="50"/>
  <c r="CJ62" i="50"/>
  <c r="CJ60" i="50"/>
  <c r="CJ58" i="50"/>
  <c r="CJ56" i="50"/>
  <c r="CJ95" i="50"/>
  <c r="CJ71" i="50"/>
  <c r="CJ54" i="50"/>
  <c r="CJ70" i="50"/>
  <c r="CJ67" i="50"/>
  <c r="CJ65" i="50"/>
  <c r="CJ63" i="50"/>
  <c r="CJ61" i="50"/>
  <c r="CJ59" i="50"/>
  <c r="CJ57" i="50"/>
  <c r="CJ53" i="50"/>
  <c r="CJ52" i="50"/>
  <c r="CJ49" i="50"/>
  <c r="CJ47" i="50"/>
  <c r="CJ45" i="50"/>
  <c r="CJ43" i="50"/>
  <c r="CJ40" i="50"/>
  <c r="CJ38" i="50"/>
  <c r="CJ36" i="50"/>
  <c r="CJ34" i="50"/>
  <c r="CJ32" i="50"/>
  <c r="CJ48" i="50"/>
  <c r="CJ46" i="50"/>
  <c r="CJ44" i="50"/>
  <c r="CJ42" i="50"/>
  <c r="CJ39" i="50"/>
  <c r="CJ37" i="50"/>
  <c r="CJ35" i="50"/>
  <c r="CJ33" i="50"/>
  <c r="CJ31" i="50"/>
  <c r="CJ50" i="50"/>
  <c r="CJ51" i="50"/>
  <c r="CJ30" i="50"/>
  <c r="CN30" i="50" s="1"/>
  <c r="CJ28" i="50"/>
  <c r="CJ26" i="50"/>
  <c r="CJ24" i="50"/>
  <c r="CJ22" i="50"/>
  <c r="CJ20" i="50"/>
  <c r="CJ18" i="50"/>
  <c r="CJ16" i="50"/>
  <c r="CJ27" i="50"/>
  <c r="CJ25" i="50"/>
  <c r="CJ23" i="50"/>
  <c r="CJ21" i="50"/>
  <c r="CJ19" i="50"/>
  <c r="CJ17" i="50"/>
  <c r="CJ15" i="50"/>
  <c r="CP2" i="50"/>
  <c r="BX149" i="50"/>
  <c r="CD141" i="50"/>
  <c r="CD145" i="50"/>
  <c r="CD147" i="50" s="1"/>
  <c r="CB15" i="50"/>
  <c r="BU149" i="50"/>
  <c r="FD12" i="50"/>
  <c r="FJ13" i="50"/>
  <c r="BW54" i="50"/>
  <c r="FJ12" i="50"/>
  <c r="CF30" i="50"/>
  <c r="FD13" i="50"/>
  <c r="BZ30" i="50"/>
  <c r="BH30" i="50"/>
  <c r="BW53" i="50"/>
  <c r="BW15" i="50"/>
  <c r="L31" i="51" l="1"/>
  <c r="K36" i="51"/>
  <c r="J38" i="51"/>
  <c r="L32" i="51"/>
  <c r="K37" i="51"/>
  <c r="K38" i="51" s="1"/>
  <c r="BR139" i="50"/>
  <c r="BU138" i="50"/>
  <c r="BU137" i="50"/>
  <c r="BF138" i="50"/>
  <c r="BF139" i="50" s="1"/>
  <c r="BF137" i="50"/>
  <c r="BL138" i="50"/>
  <c r="BL139" i="50" s="1"/>
  <c r="BL137" i="50"/>
  <c r="CH15" i="50"/>
  <c r="CP122" i="50"/>
  <c r="CP118" i="50"/>
  <c r="CP113" i="50"/>
  <c r="CP132" i="50"/>
  <c r="CP130" i="50"/>
  <c r="CP126" i="50"/>
  <c r="CP112" i="50"/>
  <c r="CP108" i="50"/>
  <c r="CP105" i="50"/>
  <c r="CP102" i="50"/>
  <c r="CP100" i="50"/>
  <c r="CP98" i="50"/>
  <c r="CP95" i="50"/>
  <c r="CP93" i="50"/>
  <c r="CP120" i="50"/>
  <c r="CP116" i="50"/>
  <c r="CP106" i="50"/>
  <c r="CP104" i="50"/>
  <c r="CP131" i="50"/>
  <c r="CP124" i="50"/>
  <c r="CP128" i="50"/>
  <c r="CP85" i="50"/>
  <c r="CP83" i="50"/>
  <c r="CP81" i="50"/>
  <c r="CP78" i="50"/>
  <c r="CP76" i="50"/>
  <c r="CP107" i="50"/>
  <c r="CP99" i="50"/>
  <c r="CP94" i="50"/>
  <c r="CP90" i="50"/>
  <c r="CP88" i="50"/>
  <c r="CP91" i="50"/>
  <c r="CP89" i="50"/>
  <c r="CP87" i="50"/>
  <c r="CP86" i="50"/>
  <c r="CP84" i="50"/>
  <c r="CP82" i="50"/>
  <c r="CP79" i="50"/>
  <c r="CP77" i="50"/>
  <c r="CP75" i="50"/>
  <c r="CP96" i="50"/>
  <c r="CP73" i="50"/>
  <c r="CP68" i="50"/>
  <c r="CP66" i="50"/>
  <c r="CP64" i="50"/>
  <c r="CP62" i="50"/>
  <c r="CP60" i="50"/>
  <c r="CP58" i="50"/>
  <c r="CP56" i="50"/>
  <c r="CP54" i="50"/>
  <c r="CP92" i="50"/>
  <c r="CP74" i="50"/>
  <c r="CP71" i="50"/>
  <c r="CP70" i="50"/>
  <c r="CP67" i="50"/>
  <c r="CP65" i="50"/>
  <c r="CP63" i="50"/>
  <c r="CP61" i="50"/>
  <c r="CP59" i="50"/>
  <c r="CP57" i="50"/>
  <c r="CP110" i="50"/>
  <c r="CP72" i="50"/>
  <c r="CP101" i="50"/>
  <c r="CP48" i="50"/>
  <c r="CP46" i="50"/>
  <c r="CP44" i="50"/>
  <c r="CP42" i="50"/>
  <c r="CP39" i="50"/>
  <c r="CP50" i="50"/>
  <c r="CP53" i="50"/>
  <c r="CP51" i="50"/>
  <c r="CP52" i="50"/>
  <c r="CP49" i="50"/>
  <c r="CP47" i="50"/>
  <c r="CP45" i="50"/>
  <c r="CP43" i="50"/>
  <c r="CP40" i="50"/>
  <c r="CP38" i="50"/>
  <c r="CP35" i="50"/>
  <c r="CP34" i="50"/>
  <c r="CP28" i="50"/>
  <c r="CP26" i="50"/>
  <c r="CP24" i="50"/>
  <c r="CP22" i="50"/>
  <c r="CP20" i="50"/>
  <c r="CP18" i="50"/>
  <c r="CP16" i="50"/>
  <c r="CP15" i="50"/>
  <c r="CP33" i="50"/>
  <c r="CP32" i="50"/>
  <c r="CP30" i="50"/>
  <c r="CP27" i="50"/>
  <c r="CP25" i="50"/>
  <c r="CP23" i="50"/>
  <c r="CP21" i="50"/>
  <c r="CP19" i="50"/>
  <c r="CP17" i="50"/>
  <c r="CP31" i="50"/>
  <c r="CP37" i="50"/>
  <c r="CP36" i="50"/>
  <c r="CV2" i="50"/>
  <c r="CJ141" i="50"/>
  <c r="CJ145" i="50"/>
  <c r="CJ147" i="50" s="1"/>
  <c r="CH54" i="50"/>
  <c r="CH53" i="50"/>
  <c r="AT151" i="50"/>
  <c r="AZ150" i="50"/>
  <c r="CD149" i="50"/>
  <c r="BZ15" i="50"/>
  <c r="CL30" i="50"/>
  <c r="BZ54" i="50"/>
  <c r="BZ53" i="50"/>
  <c r="M32" i="51" l="1"/>
  <c r="L37" i="51"/>
  <c r="L36" i="51"/>
  <c r="M31" i="51"/>
  <c r="BX138" i="50"/>
  <c r="BX139" i="50" s="1"/>
  <c r="BX137" i="50"/>
  <c r="CN53" i="50"/>
  <c r="CV122" i="50"/>
  <c r="CV118" i="50"/>
  <c r="CV113" i="50"/>
  <c r="CV132" i="50"/>
  <c r="CV130" i="50"/>
  <c r="CV126" i="50"/>
  <c r="CV124" i="50"/>
  <c r="CV112" i="50"/>
  <c r="CV108" i="50"/>
  <c r="CV105" i="50"/>
  <c r="CV102" i="50"/>
  <c r="CV100" i="50"/>
  <c r="CV98" i="50"/>
  <c r="CV95" i="50"/>
  <c r="CV93" i="50"/>
  <c r="CV110" i="50"/>
  <c r="CV107" i="50"/>
  <c r="CV120" i="50"/>
  <c r="CV116" i="50"/>
  <c r="CV106" i="50"/>
  <c r="CV104" i="50"/>
  <c r="CV101" i="50"/>
  <c r="CV99" i="50"/>
  <c r="CV96" i="50"/>
  <c r="CV94" i="50"/>
  <c r="CV131" i="50"/>
  <c r="CV128" i="50"/>
  <c r="CV90" i="50"/>
  <c r="CV88" i="50"/>
  <c r="CV91" i="50"/>
  <c r="CV89" i="50"/>
  <c r="CV87" i="50"/>
  <c r="CV86" i="50"/>
  <c r="CV84" i="50"/>
  <c r="CV82" i="50"/>
  <c r="CV79" i="50"/>
  <c r="CV77" i="50"/>
  <c r="CV92" i="50"/>
  <c r="CV85" i="50"/>
  <c r="CV75" i="50"/>
  <c r="CV52" i="50"/>
  <c r="CV50" i="50"/>
  <c r="CV83" i="50"/>
  <c r="CV76" i="50"/>
  <c r="CV74" i="50"/>
  <c r="CV71" i="50"/>
  <c r="CV78" i="50"/>
  <c r="CV70" i="50"/>
  <c r="CV67" i="50"/>
  <c r="CV65" i="50"/>
  <c r="CV63" i="50"/>
  <c r="CV61" i="50"/>
  <c r="CV59" i="50"/>
  <c r="CV57" i="50"/>
  <c r="CV81" i="50"/>
  <c r="CV72" i="50"/>
  <c r="CV54" i="50"/>
  <c r="CV51" i="50"/>
  <c r="CV73" i="50"/>
  <c r="CV68" i="50"/>
  <c r="CV66" i="50"/>
  <c r="CV64" i="50"/>
  <c r="CV62" i="50"/>
  <c r="CV60" i="50"/>
  <c r="CV58" i="50"/>
  <c r="CV48" i="50"/>
  <c r="CV46" i="50"/>
  <c r="CV44" i="50"/>
  <c r="CV42" i="50"/>
  <c r="CV53" i="50"/>
  <c r="CV56" i="50"/>
  <c r="CV49" i="50"/>
  <c r="CV47" i="50"/>
  <c r="CV45" i="50"/>
  <c r="CV43" i="50"/>
  <c r="CV30" i="50"/>
  <c r="CV33" i="50"/>
  <c r="CV32" i="50"/>
  <c r="CV27" i="50"/>
  <c r="CV25" i="50"/>
  <c r="CV23" i="50"/>
  <c r="CV21" i="50"/>
  <c r="CV19" i="50"/>
  <c r="CV31" i="50"/>
  <c r="CV40" i="50"/>
  <c r="CV39" i="50"/>
  <c r="CV37" i="50"/>
  <c r="CV36" i="50"/>
  <c r="CV15" i="50"/>
  <c r="CV38" i="50"/>
  <c r="CV35" i="50"/>
  <c r="CV34" i="50"/>
  <c r="CV28" i="50"/>
  <c r="CV26" i="50"/>
  <c r="CV24" i="50"/>
  <c r="CV22" i="50"/>
  <c r="CV20" i="50"/>
  <c r="CV18" i="50"/>
  <c r="CV17" i="50"/>
  <c r="CV16" i="50"/>
  <c r="DB2" i="50"/>
  <c r="CN15" i="50"/>
  <c r="CT30" i="50"/>
  <c r="CZ30" i="50" s="1"/>
  <c r="AZ151" i="50"/>
  <c r="BF150" i="50"/>
  <c r="CN54" i="50"/>
  <c r="CJ149" i="50"/>
  <c r="CP141" i="50"/>
  <c r="CP145" i="50"/>
  <c r="CP147" i="50" s="1"/>
  <c r="BU139" i="50"/>
  <c r="CF53" i="50"/>
  <c r="CF15" i="50"/>
  <c r="CF54" i="50"/>
  <c r="M36" i="51" l="1"/>
  <c r="N31" i="51"/>
  <c r="L38" i="51"/>
  <c r="M37" i="51"/>
  <c r="M38" i="51" s="1"/>
  <c r="N32" i="51"/>
  <c r="CD137" i="50"/>
  <c r="CD138" i="50"/>
  <c r="CD139" i="50" s="1"/>
  <c r="DB132" i="50"/>
  <c r="DB130" i="50"/>
  <c r="DB126" i="50"/>
  <c r="DB124" i="50"/>
  <c r="DB120" i="50"/>
  <c r="DB116" i="50"/>
  <c r="DB112" i="50"/>
  <c r="DB108" i="50"/>
  <c r="DB110" i="50"/>
  <c r="DB107" i="50"/>
  <c r="DB106" i="50"/>
  <c r="DB104" i="50"/>
  <c r="DB101" i="50"/>
  <c r="DB99" i="50"/>
  <c r="DB96" i="50"/>
  <c r="DB94" i="50"/>
  <c r="DB92" i="50"/>
  <c r="DB90" i="50"/>
  <c r="DB88" i="50"/>
  <c r="DB131" i="50"/>
  <c r="DB128" i="50"/>
  <c r="DB118" i="50"/>
  <c r="DB113" i="50"/>
  <c r="DB122" i="50"/>
  <c r="DB105" i="50"/>
  <c r="DB102" i="50"/>
  <c r="DB100" i="50"/>
  <c r="DB98" i="50"/>
  <c r="DB95" i="50"/>
  <c r="DB93" i="50"/>
  <c r="DB91" i="50"/>
  <c r="DB89" i="50"/>
  <c r="DB87" i="50"/>
  <c r="DB86" i="50"/>
  <c r="DB84" i="50"/>
  <c r="DB82" i="50"/>
  <c r="DB79" i="50"/>
  <c r="DB85" i="50"/>
  <c r="DB83" i="50"/>
  <c r="DB81" i="50"/>
  <c r="DB75" i="50"/>
  <c r="DB54" i="50"/>
  <c r="DB76" i="50"/>
  <c r="DB74" i="50"/>
  <c r="DB71" i="50"/>
  <c r="DB78" i="50"/>
  <c r="DB70" i="50"/>
  <c r="DB67" i="50"/>
  <c r="DB65" i="50"/>
  <c r="DB63" i="50"/>
  <c r="DB61" i="50"/>
  <c r="DB59" i="50"/>
  <c r="DB57" i="50"/>
  <c r="DB72" i="50"/>
  <c r="DB77" i="50"/>
  <c r="DB73" i="50"/>
  <c r="DB68" i="50"/>
  <c r="DB66" i="50"/>
  <c r="DB64" i="50"/>
  <c r="DB62" i="50"/>
  <c r="DB60" i="50"/>
  <c r="DB58" i="50"/>
  <c r="DB56" i="50"/>
  <c r="DB48" i="50"/>
  <c r="DB46" i="50"/>
  <c r="DB44" i="50"/>
  <c r="DB42" i="50"/>
  <c r="DB53" i="50"/>
  <c r="DB50" i="50"/>
  <c r="DB51" i="50"/>
  <c r="DB49" i="50"/>
  <c r="DB47" i="50"/>
  <c r="DB45" i="50"/>
  <c r="DB43" i="50"/>
  <c r="DB40" i="50"/>
  <c r="DB38" i="50"/>
  <c r="DB36" i="50"/>
  <c r="DB34" i="50"/>
  <c r="DB32" i="50"/>
  <c r="DB52" i="50"/>
  <c r="DB33" i="50"/>
  <c r="DB15" i="50"/>
  <c r="DB27" i="50"/>
  <c r="DB25" i="50"/>
  <c r="DB23" i="50"/>
  <c r="DB21" i="50"/>
  <c r="DB19" i="50"/>
  <c r="DB17" i="50"/>
  <c r="DB31" i="50"/>
  <c r="DB39" i="50"/>
  <c r="DB37" i="50"/>
  <c r="DB30" i="50"/>
  <c r="DB35" i="50"/>
  <c r="DB28" i="50"/>
  <c r="DB26" i="50"/>
  <c r="DB24" i="50"/>
  <c r="DB22" i="50"/>
  <c r="DB20" i="50"/>
  <c r="DB18" i="50"/>
  <c r="DB16" i="50"/>
  <c r="DH2" i="50"/>
  <c r="CT53" i="50"/>
  <c r="CT54" i="50"/>
  <c r="CT15" i="50"/>
  <c r="CP149" i="50"/>
  <c r="BF151" i="50"/>
  <c r="BL150" i="50"/>
  <c r="DF30" i="50"/>
  <c r="CV141" i="50"/>
  <c r="E155" i="50" s="1"/>
  <c r="CV145" i="50"/>
  <c r="CV147" i="50" s="1"/>
  <c r="CL15" i="50"/>
  <c r="CR30" i="50"/>
  <c r="CL54" i="50"/>
  <c r="CX30" i="50"/>
  <c r="CL53" i="50"/>
  <c r="N37" i="51" l="1"/>
  <c r="O32" i="51"/>
  <c r="N36" i="51"/>
  <c r="O31" i="51"/>
  <c r="CJ137" i="50"/>
  <c r="CJ138" i="50"/>
  <c r="CJ139" i="50" s="1"/>
  <c r="DN75" i="50"/>
  <c r="DN110" i="50"/>
  <c r="CZ54" i="50"/>
  <c r="CV149" i="50"/>
  <c r="CZ53" i="50"/>
  <c r="DH132" i="50"/>
  <c r="DN132" i="50" s="1"/>
  <c r="DH130" i="50"/>
  <c r="DN130" i="50" s="1"/>
  <c r="DH126" i="50"/>
  <c r="DN126" i="50" s="1"/>
  <c r="DH124" i="50"/>
  <c r="DN124" i="50" s="1"/>
  <c r="DH120" i="50"/>
  <c r="DN120" i="50" s="1"/>
  <c r="DH116" i="50"/>
  <c r="DN116" i="50" s="1"/>
  <c r="DH131" i="50"/>
  <c r="DN131" i="50" s="1"/>
  <c r="DH128" i="50"/>
  <c r="DH118" i="50"/>
  <c r="DN118" i="50" s="1"/>
  <c r="DH113" i="50"/>
  <c r="DN113" i="50" s="1"/>
  <c r="DH122" i="50"/>
  <c r="DN122" i="50" s="1"/>
  <c r="DH105" i="50"/>
  <c r="DN105" i="50" s="1"/>
  <c r="DH102" i="50"/>
  <c r="DN102" i="50" s="1"/>
  <c r="DH100" i="50"/>
  <c r="DN100" i="50" s="1"/>
  <c r="DH98" i="50"/>
  <c r="DN98" i="50" s="1"/>
  <c r="DH95" i="50"/>
  <c r="DN95" i="50" s="1"/>
  <c r="DH93" i="50"/>
  <c r="DN93" i="50" s="1"/>
  <c r="DH112" i="50"/>
  <c r="DN112" i="50" s="1"/>
  <c r="DH110" i="50"/>
  <c r="DH108" i="50"/>
  <c r="DN108" i="50" s="1"/>
  <c r="DH107" i="50"/>
  <c r="DH106" i="50"/>
  <c r="DN106" i="50" s="1"/>
  <c r="DH99" i="50"/>
  <c r="DN99" i="50" s="1"/>
  <c r="DH94" i="50"/>
  <c r="DN94" i="50" s="1"/>
  <c r="DH91" i="50"/>
  <c r="DN91" i="50" s="1"/>
  <c r="DH90" i="50"/>
  <c r="DN90" i="50" s="1"/>
  <c r="DH89" i="50"/>
  <c r="DN89" i="50" s="1"/>
  <c r="DH88" i="50"/>
  <c r="DN88" i="50" s="1"/>
  <c r="DH87" i="50"/>
  <c r="DN87" i="50" s="1"/>
  <c r="DH86" i="50"/>
  <c r="DN86" i="50" s="1"/>
  <c r="DH84" i="50"/>
  <c r="DN84" i="50" s="1"/>
  <c r="DH82" i="50"/>
  <c r="DN82" i="50" s="1"/>
  <c r="DH79" i="50"/>
  <c r="DN79" i="50" s="1"/>
  <c r="DH77" i="50"/>
  <c r="DN77" i="50" s="1"/>
  <c r="DH75" i="50"/>
  <c r="DH73" i="50"/>
  <c r="DN73" i="50" s="1"/>
  <c r="DH71" i="50"/>
  <c r="DN71" i="50" s="1"/>
  <c r="DH96" i="50"/>
  <c r="DN96" i="50" s="1"/>
  <c r="DH92" i="50"/>
  <c r="DN92" i="50" s="1"/>
  <c r="DH85" i="50"/>
  <c r="DN85" i="50" s="1"/>
  <c r="DH83" i="50"/>
  <c r="DN83" i="50" s="1"/>
  <c r="DH81" i="50"/>
  <c r="DN81" i="50" s="1"/>
  <c r="DH78" i="50"/>
  <c r="DN78" i="50" s="1"/>
  <c r="DH76" i="50"/>
  <c r="DN76" i="50" s="1"/>
  <c r="DH74" i="50"/>
  <c r="DN74" i="50" s="1"/>
  <c r="DH72" i="50"/>
  <c r="DN72" i="50" s="1"/>
  <c r="DH101" i="50"/>
  <c r="DN101" i="50" s="1"/>
  <c r="DH70" i="50"/>
  <c r="DN70" i="50" s="1"/>
  <c r="DH67" i="50"/>
  <c r="DN67" i="50" s="1"/>
  <c r="DH65" i="50"/>
  <c r="DN65" i="50" s="1"/>
  <c r="DH63" i="50"/>
  <c r="DH61" i="50"/>
  <c r="DN61" i="50" s="1"/>
  <c r="DH59" i="50"/>
  <c r="DN59" i="50" s="1"/>
  <c r="DH57" i="50"/>
  <c r="DN57" i="50" s="1"/>
  <c r="DH54" i="50"/>
  <c r="DH68" i="50"/>
  <c r="DN68" i="50" s="1"/>
  <c r="DH66" i="50"/>
  <c r="DN66" i="50" s="1"/>
  <c r="DH64" i="50"/>
  <c r="DN64" i="50" s="1"/>
  <c r="DH62" i="50"/>
  <c r="DN62" i="50" s="1"/>
  <c r="DH60" i="50"/>
  <c r="DN60" i="50" s="1"/>
  <c r="DH58" i="50"/>
  <c r="DN58" i="50" s="1"/>
  <c r="DH56" i="50"/>
  <c r="DN56" i="50" s="1"/>
  <c r="DH104" i="50"/>
  <c r="DN104" i="50" s="1"/>
  <c r="DH53" i="50"/>
  <c r="DN53" i="50" s="1"/>
  <c r="DH48" i="50"/>
  <c r="DN48" i="50" s="1"/>
  <c r="DH46" i="50"/>
  <c r="DN46" i="50" s="1"/>
  <c r="DH44" i="50"/>
  <c r="DN44" i="50" s="1"/>
  <c r="DH42" i="50"/>
  <c r="DH39" i="50"/>
  <c r="DN39" i="50" s="1"/>
  <c r="DH37" i="50"/>
  <c r="DN37" i="50" s="1"/>
  <c r="DH35" i="50"/>
  <c r="DN35" i="50" s="1"/>
  <c r="DH33" i="50"/>
  <c r="DN33" i="50" s="1"/>
  <c r="DH31" i="50"/>
  <c r="DN31" i="50" s="1"/>
  <c r="DH50" i="50"/>
  <c r="DN50" i="50" s="1"/>
  <c r="DH51" i="50"/>
  <c r="DN51" i="50" s="1"/>
  <c r="DH49" i="50"/>
  <c r="DN49" i="50" s="1"/>
  <c r="DH47" i="50"/>
  <c r="DN47" i="50" s="1"/>
  <c r="DH45" i="50"/>
  <c r="DN45" i="50" s="1"/>
  <c r="DH43" i="50"/>
  <c r="DN43" i="50" s="1"/>
  <c r="DH40" i="50"/>
  <c r="DN40" i="50" s="1"/>
  <c r="DH38" i="50"/>
  <c r="DN38" i="50" s="1"/>
  <c r="DH36" i="50"/>
  <c r="DN36" i="50" s="1"/>
  <c r="DH34" i="50"/>
  <c r="DN34" i="50" s="1"/>
  <c r="DH32" i="50"/>
  <c r="DN32" i="50" s="1"/>
  <c r="DH52" i="50"/>
  <c r="DN52" i="50" s="1"/>
  <c r="DH30" i="50"/>
  <c r="DN30" i="50" s="1"/>
  <c r="DH27" i="50"/>
  <c r="DN27" i="50" s="1"/>
  <c r="DH25" i="50"/>
  <c r="DN25" i="50" s="1"/>
  <c r="DH23" i="50"/>
  <c r="DN23" i="50" s="1"/>
  <c r="DH21" i="50"/>
  <c r="DN21" i="50" s="1"/>
  <c r="DH19" i="50"/>
  <c r="DH17" i="50"/>
  <c r="DN17" i="50" s="1"/>
  <c r="DH28" i="50"/>
  <c r="DN28" i="50" s="1"/>
  <c r="DH26" i="50"/>
  <c r="DN26" i="50" s="1"/>
  <c r="DH24" i="50"/>
  <c r="DN24" i="50" s="1"/>
  <c r="DH22" i="50"/>
  <c r="DN22" i="50" s="1"/>
  <c r="DH20" i="50"/>
  <c r="DN20" i="50" s="1"/>
  <c r="DH18" i="50"/>
  <c r="DN18" i="50" s="1"/>
  <c r="DH16" i="50"/>
  <c r="DH15" i="50"/>
  <c r="DX2" i="50"/>
  <c r="DN128" i="50"/>
  <c r="DN19" i="50"/>
  <c r="DN16" i="50"/>
  <c r="DN42" i="50"/>
  <c r="DB141" i="50"/>
  <c r="DB145" i="50"/>
  <c r="DB147" i="50" s="1"/>
  <c r="DN63" i="50"/>
  <c r="DN107" i="50"/>
  <c r="BL151" i="50"/>
  <c r="BR151" i="50" s="1"/>
  <c r="BR150" i="50"/>
  <c r="BX150" i="50"/>
  <c r="CZ15" i="50"/>
  <c r="CR53" i="50"/>
  <c r="DD30" i="50"/>
  <c r="CR54" i="50"/>
  <c r="CR15" i="50"/>
  <c r="O36" i="51" l="1"/>
  <c r="P31" i="51"/>
  <c r="O37" i="51"/>
  <c r="O38" i="51" s="1"/>
  <c r="P32" i="51"/>
  <c r="N38" i="51"/>
  <c r="CP137" i="50"/>
  <c r="CP138" i="50"/>
  <c r="CP139" i="50" s="1"/>
  <c r="DQ30" i="50"/>
  <c r="DS30" i="50"/>
  <c r="DN54" i="50"/>
  <c r="DQ53" i="50"/>
  <c r="DS53" i="50"/>
  <c r="DX131" i="50"/>
  <c r="DX128" i="50"/>
  <c r="DX122" i="50"/>
  <c r="DX118" i="50"/>
  <c r="DX113" i="50"/>
  <c r="DX110" i="50"/>
  <c r="DX107" i="50"/>
  <c r="DX126" i="50"/>
  <c r="DX120" i="50"/>
  <c r="DX116" i="50"/>
  <c r="DX105" i="50"/>
  <c r="DX102" i="50"/>
  <c r="DX100" i="50"/>
  <c r="DX98" i="50"/>
  <c r="DX95" i="50"/>
  <c r="DX93" i="50"/>
  <c r="DX91" i="50"/>
  <c r="DX89" i="50"/>
  <c r="DX87" i="50"/>
  <c r="DX124" i="50"/>
  <c r="DX112" i="50"/>
  <c r="DX108" i="50"/>
  <c r="DX132" i="50"/>
  <c r="DX130" i="50"/>
  <c r="DX106" i="50"/>
  <c r="DX104" i="50"/>
  <c r="DX101" i="50"/>
  <c r="DX99" i="50"/>
  <c r="DX96" i="50"/>
  <c r="DX92" i="50"/>
  <c r="DX85" i="50"/>
  <c r="DX83" i="50"/>
  <c r="DX81" i="50"/>
  <c r="DX78" i="50"/>
  <c r="DX90" i="50"/>
  <c r="DX88" i="50"/>
  <c r="DX86" i="50"/>
  <c r="DX84" i="50"/>
  <c r="DX82" i="50"/>
  <c r="DX79" i="50"/>
  <c r="DX72" i="50"/>
  <c r="DX68" i="50"/>
  <c r="DX66" i="50"/>
  <c r="DX64" i="50"/>
  <c r="DX62" i="50"/>
  <c r="DX60" i="50"/>
  <c r="DX58" i="50"/>
  <c r="DX56" i="50"/>
  <c r="DX77" i="50"/>
  <c r="DX73" i="50"/>
  <c r="DX53" i="50"/>
  <c r="DX94" i="50"/>
  <c r="DX75" i="50"/>
  <c r="DX71" i="50"/>
  <c r="DX70" i="50"/>
  <c r="DX67" i="50"/>
  <c r="DX65" i="50"/>
  <c r="DX63" i="50"/>
  <c r="DX61" i="50"/>
  <c r="DX59" i="50"/>
  <c r="DX57" i="50"/>
  <c r="DX54" i="50"/>
  <c r="DX76" i="50"/>
  <c r="DX74" i="50"/>
  <c r="DX50" i="50"/>
  <c r="DX51" i="50"/>
  <c r="DX49" i="50"/>
  <c r="DX47" i="50"/>
  <c r="DX45" i="50"/>
  <c r="DX43" i="50"/>
  <c r="DX40" i="50"/>
  <c r="DX52" i="50"/>
  <c r="DX48" i="50"/>
  <c r="DX46" i="50"/>
  <c r="DX44" i="50"/>
  <c r="DX42" i="50"/>
  <c r="DX39" i="50"/>
  <c r="DX37" i="50"/>
  <c r="DX35" i="50"/>
  <c r="DX33" i="50"/>
  <c r="DX31" i="50"/>
  <c r="DX36" i="50"/>
  <c r="DX28" i="50"/>
  <c r="DX26" i="50"/>
  <c r="DX24" i="50"/>
  <c r="DX22" i="50"/>
  <c r="DX20" i="50"/>
  <c r="DX18" i="50"/>
  <c r="DX16" i="50"/>
  <c r="DX30" i="50"/>
  <c r="DX34" i="50"/>
  <c r="DX38" i="50"/>
  <c r="DX32" i="50"/>
  <c r="DX27" i="50"/>
  <c r="DX25" i="50"/>
  <c r="DX23" i="50"/>
  <c r="DX21" i="50"/>
  <c r="DX19" i="50"/>
  <c r="DX17" i="50"/>
  <c r="ED2" i="50"/>
  <c r="DX15" i="50"/>
  <c r="DB149" i="50"/>
  <c r="DH141" i="50"/>
  <c r="DH145" i="50"/>
  <c r="DH147" i="50" s="1"/>
  <c r="DN15" i="50"/>
  <c r="DL30" i="50"/>
  <c r="DF53" i="50"/>
  <c r="DF54" i="50"/>
  <c r="DF15" i="50"/>
  <c r="CD150" i="50"/>
  <c r="BX151" i="50"/>
  <c r="DP53" i="50"/>
  <c r="CX54" i="50"/>
  <c r="DP30" i="50"/>
  <c r="CX15" i="50"/>
  <c r="DJ30" i="50"/>
  <c r="CX53" i="50"/>
  <c r="P37" i="51" l="1"/>
  <c r="Q32" i="51"/>
  <c r="Q31" i="51"/>
  <c r="P36" i="51"/>
  <c r="CV138" i="50"/>
  <c r="CV139" i="50" s="1"/>
  <c r="CV137" i="50"/>
  <c r="DQ54" i="50"/>
  <c r="DS54" i="50"/>
  <c r="CD151" i="50"/>
  <c r="CJ150" i="50"/>
  <c r="ED131" i="50"/>
  <c r="ED128" i="50"/>
  <c r="ED122" i="50"/>
  <c r="ED118" i="50"/>
  <c r="ED113" i="50"/>
  <c r="ED132" i="50"/>
  <c r="ED130" i="50"/>
  <c r="ED126" i="50"/>
  <c r="ED124" i="50"/>
  <c r="ED112" i="50"/>
  <c r="ED108" i="50"/>
  <c r="ED110" i="50"/>
  <c r="ED107" i="50"/>
  <c r="ED106" i="50"/>
  <c r="ED104" i="50"/>
  <c r="ED101" i="50"/>
  <c r="ED99" i="50"/>
  <c r="ED96" i="50"/>
  <c r="ED94" i="50"/>
  <c r="ED92" i="50"/>
  <c r="ED120" i="50"/>
  <c r="ED116" i="50"/>
  <c r="ED98" i="50"/>
  <c r="ED85" i="50"/>
  <c r="ED83" i="50"/>
  <c r="ED81" i="50"/>
  <c r="ED78" i="50"/>
  <c r="ED76" i="50"/>
  <c r="ED74" i="50"/>
  <c r="ED72" i="50"/>
  <c r="ED70" i="50"/>
  <c r="ED102" i="50"/>
  <c r="ED95" i="50"/>
  <c r="ED93" i="50"/>
  <c r="ED90" i="50"/>
  <c r="ED88" i="50"/>
  <c r="ED86" i="50"/>
  <c r="ED84" i="50"/>
  <c r="ED82" i="50"/>
  <c r="ED79" i="50"/>
  <c r="ED77" i="50"/>
  <c r="ED75" i="50"/>
  <c r="ED73" i="50"/>
  <c r="ED105" i="50"/>
  <c r="ED100" i="50"/>
  <c r="ED91" i="50"/>
  <c r="ED89" i="50"/>
  <c r="ED87" i="50"/>
  <c r="ED68" i="50"/>
  <c r="ED66" i="50"/>
  <c r="ED64" i="50"/>
  <c r="ED62" i="50"/>
  <c r="ED60" i="50"/>
  <c r="ED58" i="50"/>
  <c r="ED56" i="50"/>
  <c r="ED53" i="50"/>
  <c r="ED54" i="50"/>
  <c r="ED71" i="50"/>
  <c r="ED67" i="50"/>
  <c r="ED65" i="50"/>
  <c r="ED63" i="50"/>
  <c r="ED61" i="50"/>
  <c r="ED59" i="50"/>
  <c r="ED57" i="50"/>
  <c r="ED51" i="50"/>
  <c r="ED49" i="50"/>
  <c r="ED47" i="50"/>
  <c r="ED45" i="50"/>
  <c r="ED43" i="50"/>
  <c r="ED40" i="50"/>
  <c r="ED38" i="50"/>
  <c r="ED36" i="50"/>
  <c r="ED34" i="50"/>
  <c r="ED32" i="50"/>
  <c r="ED52" i="50"/>
  <c r="ED48" i="50"/>
  <c r="ED46" i="50"/>
  <c r="ED44" i="50"/>
  <c r="ED42" i="50"/>
  <c r="ED39" i="50"/>
  <c r="ED37" i="50"/>
  <c r="ED35" i="50"/>
  <c r="ED33" i="50"/>
  <c r="ED31" i="50"/>
  <c r="ED50" i="50"/>
  <c r="ED28" i="50"/>
  <c r="ED26" i="50"/>
  <c r="ED24" i="50"/>
  <c r="ED22" i="50"/>
  <c r="ED20" i="50"/>
  <c r="ED18" i="50"/>
  <c r="ED16" i="50"/>
  <c r="ED27" i="50"/>
  <c r="ED25" i="50"/>
  <c r="ED23" i="50"/>
  <c r="ED21" i="50"/>
  <c r="ED19" i="50"/>
  <c r="ED17" i="50"/>
  <c r="ED30" i="50"/>
  <c r="ED15" i="50"/>
  <c r="EJ2" i="50"/>
  <c r="DX141" i="50"/>
  <c r="DX145" i="50"/>
  <c r="DX147" i="50" s="1"/>
  <c r="DL53" i="50"/>
  <c r="DQ15" i="50"/>
  <c r="DQ8" i="50"/>
  <c r="DS15" i="50"/>
  <c r="DV30" i="50"/>
  <c r="EB30" i="50"/>
  <c r="DH149" i="50"/>
  <c r="EB53" i="50"/>
  <c r="EH53" i="50" s="1"/>
  <c r="DV53" i="50"/>
  <c r="DL15" i="50"/>
  <c r="DL54" i="50"/>
  <c r="DP54" i="50"/>
  <c r="DJ54" i="50"/>
  <c r="DP15" i="50"/>
  <c r="DJ53" i="50"/>
  <c r="DD15" i="50"/>
  <c r="DD53" i="50"/>
  <c r="DD54" i="50"/>
  <c r="DU30" i="50"/>
  <c r="DJ15" i="50"/>
  <c r="DU53" i="50"/>
  <c r="EH30" i="50" l="1"/>
  <c r="R31" i="51"/>
  <c r="Q36" i="51"/>
  <c r="R32" i="51"/>
  <c r="Q37" i="51"/>
  <c r="Q38" i="51" s="1"/>
  <c r="P38" i="51"/>
  <c r="DH138" i="50"/>
  <c r="DH139" i="50" s="1"/>
  <c r="DH137" i="50"/>
  <c r="DB138" i="50"/>
  <c r="DB139" i="50" s="1"/>
  <c r="DB137" i="50"/>
  <c r="DN137" i="50"/>
  <c r="DN138" i="50"/>
  <c r="ED141" i="50"/>
  <c r="ED145" i="50"/>
  <c r="ED147" i="50" s="1"/>
  <c r="DX149" i="50"/>
  <c r="DV15" i="50"/>
  <c r="EB15" i="50"/>
  <c r="DV8" i="50"/>
  <c r="CJ151" i="50"/>
  <c r="CP150" i="50"/>
  <c r="DV54" i="50"/>
  <c r="EB54" i="50"/>
  <c r="EJ122" i="50"/>
  <c r="EJ118" i="50"/>
  <c r="EJ113" i="50"/>
  <c r="EJ132" i="50"/>
  <c r="EJ130" i="50"/>
  <c r="EJ126" i="50"/>
  <c r="EJ105" i="50"/>
  <c r="EJ102" i="50"/>
  <c r="EJ100" i="50"/>
  <c r="EJ98" i="50"/>
  <c r="EJ95" i="50"/>
  <c r="EJ93" i="50"/>
  <c r="EJ131" i="50"/>
  <c r="EJ124" i="50"/>
  <c r="EJ112" i="50"/>
  <c r="EJ128" i="50"/>
  <c r="EJ110" i="50"/>
  <c r="EJ107" i="50"/>
  <c r="EJ106" i="50"/>
  <c r="EJ104" i="50"/>
  <c r="EJ120" i="50"/>
  <c r="EJ116" i="50"/>
  <c r="EJ85" i="50"/>
  <c r="EJ83" i="50"/>
  <c r="EJ81" i="50"/>
  <c r="EJ78" i="50"/>
  <c r="EJ76" i="50"/>
  <c r="EJ92" i="50"/>
  <c r="EJ108" i="50"/>
  <c r="EJ96" i="50"/>
  <c r="EJ101" i="50"/>
  <c r="EJ90" i="50"/>
  <c r="EJ88" i="50"/>
  <c r="EJ86" i="50"/>
  <c r="EJ84" i="50"/>
  <c r="EJ82" i="50"/>
  <c r="EJ79" i="50"/>
  <c r="EJ77" i="50"/>
  <c r="EJ75" i="50"/>
  <c r="EJ91" i="50"/>
  <c r="EJ89" i="50"/>
  <c r="EJ87" i="50"/>
  <c r="EJ94" i="50"/>
  <c r="EJ68" i="50"/>
  <c r="EJ66" i="50"/>
  <c r="EJ64" i="50"/>
  <c r="EJ62" i="50"/>
  <c r="EJ60" i="50"/>
  <c r="EJ58" i="50"/>
  <c r="EJ56" i="50"/>
  <c r="EJ73" i="50"/>
  <c r="EJ71" i="50"/>
  <c r="EJ67" i="50"/>
  <c r="EJ65" i="50"/>
  <c r="EJ63" i="50"/>
  <c r="EJ61" i="50"/>
  <c r="EJ59" i="50"/>
  <c r="EJ57" i="50"/>
  <c r="EJ70" i="50"/>
  <c r="EJ53" i="50"/>
  <c r="EN53" i="50" s="1"/>
  <c r="EJ99" i="50"/>
  <c r="EJ74" i="50"/>
  <c r="EJ54" i="50"/>
  <c r="EJ72" i="50"/>
  <c r="EJ52" i="50"/>
  <c r="EJ48" i="50"/>
  <c r="EJ46" i="50"/>
  <c r="EJ44" i="50"/>
  <c r="EJ42" i="50"/>
  <c r="EJ39" i="50"/>
  <c r="EJ50" i="50"/>
  <c r="EJ51" i="50"/>
  <c r="EJ49" i="50"/>
  <c r="EJ47" i="50"/>
  <c r="EJ45" i="50"/>
  <c r="EJ43" i="50"/>
  <c r="EJ40" i="50"/>
  <c r="EJ38" i="50"/>
  <c r="EJ28" i="50"/>
  <c r="EJ26" i="50"/>
  <c r="EJ24" i="50"/>
  <c r="EJ22" i="50"/>
  <c r="EJ20" i="50"/>
  <c r="EJ18" i="50"/>
  <c r="EJ16" i="50"/>
  <c r="EJ36" i="50"/>
  <c r="EJ37" i="50"/>
  <c r="EJ35" i="50"/>
  <c r="EJ34" i="50"/>
  <c r="EJ30" i="50"/>
  <c r="EN30" i="50" s="1"/>
  <c r="EJ27" i="50"/>
  <c r="EJ25" i="50"/>
  <c r="EJ23" i="50"/>
  <c r="EJ21" i="50"/>
  <c r="EJ19" i="50"/>
  <c r="EJ17" i="50"/>
  <c r="EJ33" i="50"/>
  <c r="EJ32" i="50"/>
  <c r="EJ31" i="50"/>
  <c r="EJ15" i="50"/>
  <c r="EP2" i="50"/>
  <c r="DZ53" i="50"/>
  <c r="DZ30" i="50"/>
  <c r="EF53" i="50"/>
  <c r="EF30" i="50"/>
  <c r="DU15" i="50"/>
  <c r="DU54" i="50"/>
  <c r="S32" i="51" l="1"/>
  <c r="R37" i="51"/>
  <c r="S31" i="51"/>
  <c r="R36" i="51"/>
  <c r="DS138" i="50"/>
  <c r="DS137" i="50"/>
  <c r="EP122" i="50"/>
  <c r="EP118" i="50"/>
  <c r="EP113" i="50"/>
  <c r="EP132" i="50"/>
  <c r="EP130" i="50"/>
  <c r="EP126" i="50"/>
  <c r="EP124" i="50"/>
  <c r="EP105" i="50"/>
  <c r="EP102" i="50"/>
  <c r="EP100" i="50"/>
  <c r="EP98" i="50"/>
  <c r="EP95" i="50"/>
  <c r="EP93" i="50"/>
  <c r="EP131" i="50"/>
  <c r="EP112" i="50"/>
  <c r="EP108" i="50"/>
  <c r="EP128" i="50"/>
  <c r="EP106" i="50"/>
  <c r="EP104" i="50"/>
  <c r="EP101" i="50"/>
  <c r="EP99" i="50"/>
  <c r="EP96" i="50"/>
  <c r="EP94" i="50"/>
  <c r="EP120" i="50"/>
  <c r="EP116" i="50"/>
  <c r="EP107" i="50"/>
  <c r="EP92" i="50"/>
  <c r="EP90" i="50"/>
  <c r="EP88" i="50"/>
  <c r="EP86" i="50"/>
  <c r="EP84" i="50"/>
  <c r="EP82" i="50"/>
  <c r="EP79" i="50"/>
  <c r="EP77" i="50"/>
  <c r="EP91" i="50"/>
  <c r="EP89" i="50"/>
  <c r="EP87" i="50"/>
  <c r="EP110" i="50"/>
  <c r="EP83" i="50"/>
  <c r="EP78" i="50"/>
  <c r="EP73" i="50"/>
  <c r="EP53" i="50"/>
  <c r="EP52" i="50"/>
  <c r="EP50" i="50"/>
  <c r="EP81" i="50"/>
  <c r="EP54" i="50"/>
  <c r="EP71" i="50"/>
  <c r="EP67" i="50"/>
  <c r="EP65" i="50"/>
  <c r="EP63" i="50"/>
  <c r="EP61" i="50"/>
  <c r="EP59" i="50"/>
  <c r="EP57" i="50"/>
  <c r="EP70" i="50"/>
  <c r="EP75" i="50"/>
  <c r="EP74" i="50"/>
  <c r="EP51" i="50"/>
  <c r="EP85" i="50"/>
  <c r="EP76" i="50"/>
  <c r="EP72" i="50"/>
  <c r="EP68" i="50"/>
  <c r="EP66" i="50"/>
  <c r="EP64" i="50"/>
  <c r="EP62" i="50"/>
  <c r="EP60" i="50"/>
  <c r="EP58" i="50"/>
  <c r="EP48" i="50"/>
  <c r="EP46" i="50"/>
  <c r="EP44" i="50"/>
  <c r="EP42" i="50"/>
  <c r="EP56" i="50"/>
  <c r="EP49" i="50"/>
  <c r="EP47" i="50"/>
  <c r="EP45" i="50"/>
  <c r="EP43" i="50"/>
  <c r="EP36" i="50"/>
  <c r="EP30" i="50"/>
  <c r="EP37" i="50"/>
  <c r="EP39" i="50"/>
  <c r="EP35" i="50"/>
  <c r="EP34" i="50"/>
  <c r="EP40" i="50"/>
  <c r="EP27" i="50"/>
  <c r="EP25" i="50"/>
  <c r="EP23" i="50"/>
  <c r="EP21" i="50"/>
  <c r="EP19" i="50"/>
  <c r="EP38" i="50"/>
  <c r="EP33" i="50"/>
  <c r="EP32" i="50"/>
  <c r="EP31" i="50"/>
  <c r="EP28" i="50"/>
  <c r="EP26" i="50"/>
  <c r="EP24" i="50"/>
  <c r="EP22" i="50"/>
  <c r="EP20" i="50"/>
  <c r="EP18" i="50"/>
  <c r="EP15" i="50"/>
  <c r="EP17" i="50"/>
  <c r="EV2" i="50"/>
  <c r="EP16" i="50"/>
  <c r="EJ141" i="50"/>
  <c r="EJ145" i="50"/>
  <c r="EJ147" i="50" s="1"/>
  <c r="EH15" i="50"/>
  <c r="DN139" i="50"/>
  <c r="ET53" i="50"/>
  <c r="CP151" i="50"/>
  <c r="CV150" i="50"/>
  <c r="ET30" i="50"/>
  <c r="EH54" i="50"/>
  <c r="ED149" i="50"/>
  <c r="DZ54" i="50"/>
  <c r="EL30" i="50"/>
  <c r="EL53" i="50"/>
  <c r="DZ15" i="50"/>
  <c r="T31" i="51" l="1"/>
  <c r="S36" i="51"/>
  <c r="R38" i="51"/>
  <c r="T32" i="51"/>
  <c r="S37" i="51"/>
  <c r="S38" i="51" s="1"/>
  <c r="DX137" i="50"/>
  <c r="DX138" i="50"/>
  <c r="DX139" i="50" s="1"/>
  <c r="CV151" i="50"/>
  <c r="DB150" i="50"/>
  <c r="EJ149" i="50"/>
  <c r="EV132" i="50"/>
  <c r="EV130" i="50"/>
  <c r="EV126" i="50"/>
  <c r="EV124" i="50"/>
  <c r="EV120" i="50"/>
  <c r="EV116" i="50"/>
  <c r="EV112" i="50"/>
  <c r="EV108" i="50"/>
  <c r="EV131" i="50"/>
  <c r="EV128" i="50"/>
  <c r="EV118" i="50"/>
  <c r="EV113" i="50"/>
  <c r="EV110" i="50"/>
  <c r="EV107" i="50"/>
  <c r="EV122" i="50"/>
  <c r="EV106" i="50"/>
  <c r="EV104" i="50"/>
  <c r="EV101" i="50"/>
  <c r="EV99" i="50"/>
  <c r="EV96" i="50"/>
  <c r="EV94" i="50"/>
  <c r="EV92" i="50"/>
  <c r="EV90" i="50"/>
  <c r="EV88" i="50"/>
  <c r="EV86" i="50"/>
  <c r="EV105" i="50"/>
  <c r="EV102" i="50"/>
  <c r="EV100" i="50"/>
  <c r="EV98" i="50"/>
  <c r="EV95" i="50"/>
  <c r="EV84" i="50"/>
  <c r="EV82" i="50"/>
  <c r="EV79" i="50"/>
  <c r="EV91" i="50"/>
  <c r="EV89" i="50"/>
  <c r="EV87" i="50"/>
  <c r="EV93" i="50"/>
  <c r="EV85" i="50"/>
  <c r="EV83" i="50"/>
  <c r="EV81" i="50"/>
  <c r="EV73" i="50"/>
  <c r="EV77" i="50"/>
  <c r="EV71" i="50"/>
  <c r="EV67" i="50"/>
  <c r="EV65" i="50"/>
  <c r="EV63" i="50"/>
  <c r="EV61" i="50"/>
  <c r="EV59" i="50"/>
  <c r="EV57" i="50"/>
  <c r="EV70" i="50"/>
  <c r="EV75" i="50"/>
  <c r="EV74" i="50"/>
  <c r="EV76" i="50"/>
  <c r="EV72" i="50"/>
  <c r="EV53" i="50"/>
  <c r="EZ53" i="50" s="1"/>
  <c r="EV68" i="50"/>
  <c r="EV66" i="50"/>
  <c r="EV64" i="50"/>
  <c r="EV62" i="50"/>
  <c r="EV60" i="50"/>
  <c r="EV58" i="50"/>
  <c r="EV56" i="50"/>
  <c r="EV54" i="50"/>
  <c r="EV78" i="50"/>
  <c r="EV48" i="50"/>
  <c r="EV46" i="50"/>
  <c r="EV44" i="50"/>
  <c r="EV42" i="50"/>
  <c r="EV39" i="50"/>
  <c r="EV50" i="50"/>
  <c r="EV49" i="50"/>
  <c r="EV47" i="50"/>
  <c r="EV45" i="50"/>
  <c r="EV43" i="50"/>
  <c r="EV40" i="50"/>
  <c r="EV38" i="50"/>
  <c r="EV36" i="50"/>
  <c r="EV34" i="50"/>
  <c r="EV32" i="50"/>
  <c r="EV51" i="50"/>
  <c r="EV52" i="50"/>
  <c r="EV37" i="50"/>
  <c r="EV35" i="50"/>
  <c r="EV27" i="50"/>
  <c r="EV25" i="50"/>
  <c r="EV23" i="50"/>
  <c r="EV21" i="50"/>
  <c r="EV19" i="50"/>
  <c r="EV17" i="50"/>
  <c r="EV33" i="50"/>
  <c r="EV31" i="50"/>
  <c r="EV30" i="50"/>
  <c r="EZ30" i="50" s="1"/>
  <c r="EV28" i="50"/>
  <c r="EV26" i="50"/>
  <c r="EV24" i="50"/>
  <c r="EV22" i="50"/>
  <c r="EV20" i="50"/>
  <c r="EV18" i="50"/>
  <c r="EV16" i="50"/>
  <c r="EV15" i="50"/>
  <c r="FB2" i="50"/>
  <c r="EN54" i="50"/>
  <c r="EN15" i="50"/>
  <c r="EP141" i="50"/>
  <c r="EP145" i="50"/>
  <c r="EP147" i="50" s="1"/>
  <c r="DS139" i="50"/>
  <c r="ER53" i="50"/>
  <c r="ER30" i="50"/>
  <c r="EF54" i="50"/>
  <c r="EF15" i="50"/>
  <c r="U32" i="51" l="1"/>
  <c r="T37" i="51"/>
  <c r="T36" i="51"/>
  <c r="U31" i="51"/>
  <c r="ED137" i="50"/>
  <c r="ED138" i="50"/>
  <c r="ED139" i="50" s="1"/>
  <c r="ET15" i="50"/>
  <c r="DB151" i="50"/>
  <c r="DH150" i="50"/>
  <c r="ET54" i="50"/>
  <c r="FB132" i="50"/>
  <c r="FB130" i="50"/>
  <c r="FB126" i="50"/>
  <c r="FB124" i="50"/>
  <c r="FB120" i="50"/>
  <c r="FB116" i="50"/>
  <c r="FB131" i="50"/>
  <c r="FB128" i="50"/>
  <c r="FB118" i="50"/>
  <c r="FB113" i="50"/>
  <c r="FB112" i="50"/>
  <c r="FB110" i="50"/>
  <c r="FB108" i="50"/>
  <c r="FB107" i="50"/>
  <c r="FB122" i="50"/>
  <c r="FB105" i="50"/>
  <c r="FB102" i="50"/>
  <c r="FB100" i="50"/>
  <c r="FB98" i="50"/>
  <c r="FB95" i="50"/>
  <c r="FB93" i="50"/>
  <c r="FB91" i="50"/>
  <c r="FB96" i="50"/>
  <c r="FB84" i="50"/>
  <c r="FB82" i="50"/>
  <c r="FB79" i="50"/>
  <c r="FB77" i="50"/>
  <c r="FB75" i="50"/>
  <c r="FB73" i="50"/>
  <c r="FB71" i="50"/>
  <c r="FB90" i="50"/>
  <c r="FB89" i="50"/>
  <c r="FB88" i="50"/>
  <c r="FB87" i="50"/>
  <c r="FB86" i="50"/>
  <c r="FB101" i="50"/>
  <c r="FB104" i="50"/>
  <c r="FB94" i="50"/>
  <c r="FB85" i="50"/>
  <c r="FB83" i="50"/>
  <c r="FB81" i="50"/>
  <c r="FB78" i="50"/>
  <c r="FB76" i="50"/>
  <c r="FB74" i="50"/>
  <c r="FB72" i="50"/>
  <c r="FB99" i="50"/>
  <c r="FB67" i="50"/>
  <c r="FB65" i="50"/>
  <c r="FB63" i="50"/>
  <c r="FB61" i="50"/>
  <c r="FB59" i="50"/>
  <c r="FB57" i="50"/>
  <c r="FB53" i="50"/>
  <c r="FF53" i="50" s="1"/>
  <c r="FB70" i="50"/>
  <c r="FB54" i="50"/>
  <c r="FB68" i="50"/>
  <c r="FB66" i="50"/>
  <c r="FB64" i="50"/>
  <c r="FB62" i="50"/>
  <c r="FB60" i="50"/>
  <c r="FB58" i="50"/>
  <c r="FB56" i="50"/>
  <c r="FB106" i="50"/>
  <c r="FB92" i="50"/>
  <c r="FB48" i="50"/>
  <c r="FB46" i="50"/>
  <c r="FB44" i="50"/>
  <c r="FB42" i="50"/>
  <c r="FB39" i="50"/>
  <c r="FB37" i="50"/>
  <c r="FB35" i="50"/>
  <c r="FB33" i="50"/>
  <c r="FB31" i="50"/>
  <c r="FB50" i="50"/>
  <c r="FB49" i="50"/>
  <c r="FB47" i="50"/>
  <c r="FB45" i="50"/>
  <c r="FB43" i="50"/>
  <c r="FB40" i="50"/>
  <c r="FB38" i="50"/>
  <c r="FB36" i="50"/>
  <c r="FB34" i="50"/>
  <c r="FB32" i="50"/>
  <c r="FB51" i="50"/>
  <c r="FB52" i="50"/>
  <c r="FB30" i="50"/>
  <c r="FB27" i="50"/>
  <c r="FB25" i="50"/>
  <c r="FB23" i="50"/>
  <c r="FB21" i="50"/>
  <c r="FB19" i="50"/>
  <c r="FB17" i="50"/>
  <c r="FB28" i="50"/>
  <c r="FB26" i="50"/>
  <c r="FB24" i="50"/>
  <c r="FB22" i="50"/>
  <c r="FB20" i="50"/>
  <c r="FB18" i="50"/>
  <c r="FB16" i="50"/>
  <c r="FB15" i="50"/>
  <c r="FH2" i="50"/>
  <c r="EP149" i="50"/>
  <c r="EV141" i="50"/>
  <c r="EV145" i="50"/>
  <c r="EV147" i="50" s="1"/>
  <c r="EL15" i="50"/>
  <c r="EX53" i="50"/>
  <c r="EL54" i="50"/>
  <c r="EX30" i="50"/>
  <c r="U36" i="51" l="1"/>
  <c r="V31" i="51"/>
  <c r="T38" i="51"/>
  <c r="U37" i="51"/>
  <c r="U38" i="51" s="1"/>
  <c r="V32" i="51"/>
  <c r="EJ137" i="50"/>
  <c r="EJ138" i="50"/>
  <c r="EJ139" i="50" s="1"/>
  <c r="FN59" i="50"/>
  <c r="FQ59" i="50" s="1"/>
  <c r="EV149" i="50"/>
  <c r="FH124" i="50"/>
  <c r="FH120" i="50"/>
  <c r="FH116" i="50"/>
  <c r="FN116" i="50" s="1"/>
  <c r="FQ116" i="50" s="1"/>
  <c r="FH131" i="50"/>
  <c r="FN131" i="50" s="1"/>
  <c r="FQ131" i="50" s="1"/>
  <c r="FH128" i="50"/>
  <c r="FN128" i="50" s="1"/>
  <c r="FQ128" i="50" s="1"/>
  <c r="FH122" i="50"/>
  <c r="FN122" i="50" s="1"/>
  <c r="FQ122" i="50" s="1"/>
  <c r="FH106" i="50"/>
  <c r="FN106" i="50" s="1"/>
  <c r="FQ106" i="50" s="1"/>
  <c r="FH104" i="50"/>
  <c r="FN104" i="50" s="1"/>
  <c r="FQ104" i="50" s="1"/>
  <c r="FH101" i="50"/>
  <c r="FN101" i="50" s="1"/>
  <c r="FQ101" i="50" s="1"/>
  <c r="FH99" i="50"/>
  <c r="FN99" i="50" s="1"/>
  <c r="FQ99" i="50" s="1"/>
  <c r="FH96" i="50"/>
  <c r="FN96" i="50" s="1"/>
  <c r="FQ96" i="50" s="1"/>
  <c r="FH94" i="50"/>
  <c r="FN94" i="50" s="1"/>
  <c r="FQ94" i="50" s="1"/>
  <c r="FH92" i="50"/>
  <c r="FN92" i="50" s="1"/>
  <c r="FQ92" i="50" s="1"/>
  <c r="FH132" i="50"/>
  <c r="FN132" i="50" s="1"/>
  <c r="FQ132" i="50" s="1"/>
  <c r="FH105" i="50"/>
  <c r="FN105" i="50" s="1"/>
  <c r="FQ105" i="50" s="1"/>
  <c r="FH102" i="50"/>
  <c r="FN102" i="50" s="1"/>
  <c r="FQ102" i="50" s="1"/>
  <c r="FH130" i="50"/>
  <c r="FN130" i="50" s="1"/>
  <c r="FQ130" i="50" s="1"/>
  <c r="FH126" i="50"/>
  <c r="FN126" i="50" s="1"/>
  <c r="FQ126" i="50" s="1"/>
  <c r="FH118" i="50"/>
  <c r="FH113" i="50"/>
  <c r="FN113" i="50" s="1"/>
  <c r="FQ113" i="50" s="1"/>
  <c r="FH112" i="50"/>
  <c r="FN112" i="50" s="1"/>
  <c r="FQ112" i="50" s="1"/>
  <c r="FH110" i="50"/>
  <c r="FN110" i="50" s="1"/>
  <c r="FQ110" i="50" s="1"/>
  <c r="FH108" i="50"/>
  <c r="FN108" i="50" s="1"/>
  <c r="FQ108" i="50" s="1"/>
  <c r="FH107" i="50"/>
  <c r="FN107" i="50" s="1"/>
  <c r="FQ107" i="50" s="1"/>
  <c r="FH98" i="50"/>
  <c r="FN98" i="50" s="1"/>
  <c r="FQ98" i="50" s="1"/>
  <c r="FH84" i="50"/>
  <c r="FN84" i="50" s="1"/>
  <c r="FQ84" i="50" s="1"/>
  <c r="FH82" i="50"/>
  <c r="FN82" i="50" s="1"/>
  <c r="FQ82" i="50" s="1"/>
  <c r="FH79" i="50"/>
  <c r="FN79" i="50" s="1"/>
  <c r="FQ79" i="50" s="1"/>
  <c r="FH77" i="50"/>
  <c r="FN77" i="50" s="1"/>
  <c r="FQ77" i="50" s="1"/>
  <c r="FH75" i="50"/>
  <c r="FN75" i="50" s="1"/>
  <c r="FQ75" i="50" s="1"/>
  <c r="FH90" i="50"/>
  <c r="FN90" i="50" s="1"/>
  <c r="FQ90" i="50" s="1"/>
  <c r="FH89" i="50"/>
  <c r="FN89" i="50" s="1"/>
  <c r="FQ89" i="50" s="1"/>
  <c r="FH88" i="50"/>
  <c r="FN88" i="50" s="1"/>
  <c r="FQ88" i="50" s="1"/>
  <c r="FH87" i="50"/>
  <c r="FN87" i="50" s="1"/>
  <c r="FQ87" i="50" s="1"/>
  <c r="FH86" i="50"/>
  <c r="FH91" i="50"/>
  <c r="FN91" i="50" s="1"/>
  <c r="FQ91" i="50" s="1"/>
  <c r="FH95" i="50"/>
  <c r="FN95" i="50" s="1"/>
  <c r="FQ95" i="50" s="1"/>
  <c r="FH93" i="50"/>
  <c r="FN93" i="50" s="1"/>
  <c r="FQ93" i="50" s="1"/>
  <c r="FH85" i="50"/>
  <c r="FN85" i="50" s="1"/>
  <c r="FQ85" i="50" s="1"/>
  <c r="FH83" i="50"/>
  <c r="FN83" i="50" s="1"/>
  <c r="FQ83" i="50" s="1"/>
  <c r="FH81" i="50"/>
  <c r="FN81" i="50" s="1"/>
  <c r="FQ81" i="50" s="1"/>
  <c r="FH78" i="50"/>
  <c r="FN78" i="50" s="1"/>
  <c r="FQ78" i="50" s="1"/>
  <c r="FH76" i="50"/>
  <c r="FH74" i="50"/>
  <c r="FN74" i="50" s="1"/>
  <c r="FQ74" i="50" s="1"/>
  <c r="FH100" i="50"/>
  <c r="FN100" i="50" s="1"/>
  <c r="FQ100" i="50" s="1"/>
  <c r="FH67" i="50"/>
  <c r="FN67" i="50" s="1"/>
  <c r="FQ67" i="50" s="1"/>
  <c r="FH65" i="50"/>
  <c r="FN65" i="50" s="1"/>
  <c r="FQ65" i="50" s="1"/>
  <c r="FH63" i="50"/>
  <c r="FN63" i="50" s="1"/>
  <c r="FQ63" i="50" s="1"/>
  <c r="FH61" i="50"/>
  <c r="FN61" i="50" s="1"/>
  <c r="FQ61" i="50" s="1"/>
  <c r="FH59" i="50"/>
  <c r="FH57" i="50"/>
  <c r="FN57" i="50" s="1"/>
  <c r="FQ57" i="50" s="1"/>
  <c r="FH71" i="50"/>
  <c r="FN71" i="50" s="1"/>
  <c r="FQ71" i="50" s="1"/>
  <c r="FH70" i="50"/>
  <c r="FN70" i="50" s="1"/>
  <c r="FQ70" i="50" s="1"/>
  <c r="FH72" i="50"/>
  <c r="FN72" i="50" s="1"/>
  <c r="FQ72" i="50" s="1"/>
  <c r="FH68" i="50"/>
  <c r="FN68" i="50" s="1"/>
  <c r="FQ68" i="50" s="1"/>
  <c r="FH66" i="50"/>
  <c r="FN66" i="50" s="1"/>
  <c r="FQ66" i="50" s="1"/>
  <c r="FH64" i="50"/>
  <c r="FN64" i="50" s="1"/>
  <c r="FQ64" i="50" s="1"/>
  <c r="FH62" i="50"/>
  <c r="FN62" i="50" s="1"/>
  <c r="FQ62" i="50" s="1"/>
  <c r="FH60" i="50"/>
  <c r="FN60" i="50" s="1"/>
  <c r="FQ60" i="50" s="1"/>
  <c r="FH58" i="50"/>
  <c r="FN58" i="50" s="1"/>
  <c r="FQ58" i="50" s="1"/>
  <c r="FH56" i="50"/>
  <c r="FN56" i="50" s="1"/>
  <c r="FQ56" i="50" s="1"/>
  <c r="FH53" i="50"/>
  <c r="FN53" i="50" s="1"/>
  <c r="FH54" i="50"/>
  <c r="FH52" i="50"/>
  <c r="FN52" i="50" s="1"/>
  <c r="FQ52" i="50" s="1"/>
  <c r="FH73" i="50"/>
  <c r="FN73" i="50" s="1"/>
  <c r="FQ73" i="50" s="1"/>
  <c r="FH50" i="50"/>
  <c r="FN50" i="50" s="1"/>
  <c r="FQ50" i="50" s="1"/>
  <c r="FH49" i="50"/>
  <c r="FN49" i="50" s="1"/>
  <c r="FQ49" i="50" s="1"/>
  <c r="FH47" i="50"/>
  <c r="FN47" i="50" s="1"/>
  <c r="FQ47" i="50" s="1"/>
  <c r="FH45" i="50"/>
  <c r="FN45" i="50" s="1"/>
  <c r="FQ45" i="50" s="1"/>
  <c r="FH43" i="50"/>
  <c r="FN43" i="50" s="1"/>
  <c r="FQ43" i="50" s="1"/>
  <c r="FH40" i="50"/>
  <c r="FN40" i="50" s="1"/>
  <c r="FQ40" i="50" s="1"/>
  <c r="FH38" i="50"/>
  <c r="FN38" i="50" s="1"/>
  <c r="FQ38" i="50" s="1"/>
  <c r="FH51" i="50"/>
  <c r="FN51" i="50" s="1"/>
  <c r="FQ51" i="50" s="1"/>
  <c r="FH48" i="50"/>
  <c r="FN48" i="50" s="1"/>
  <c r="FQ48" i="50" s="1"/>
  <c r="FH46" i="50"/>
  <c r="FN46" i="50" s="1"/>
  <c r="FQ46" i="50" s="1"/>
  <c r="FH44" i="50"/>
  <c r="FN44" i="50" s="1"/>
  <c r="FQ44" i="50" s="1"/>
  <c r="FH42" i="50"/>
  <c r="FN42" i="50" s="1"/>
  <c r="FQ42" i="50" s="1"/>
  <c r="FH39" i="50"/>
  <c r="FN39" i="50" s="1"/>
  <c r="FQ39" i="50" s="1"/>
  <c r="FH37" i="50"/>
  <c r="FN37" i="50" s="1"/>
  <c r="FQ37" i="50" s="1"/>
  <c r="FH35" i="50"/>
  <c r="FN35" i="50" s="1"/>
  <c r="FQ35" i="50" s="1"/>
  <c r="FH27" i="50"/>
  <c r="FN27" i="50" s="1"/>
  <c r="FQ27" i="50" s="1"/>
  <c r="FH25" i="50"/>
  <c r="FN25" i="50" s="1"/>
  <c r="FQ25" i="50" s="1"/>
  <c r="FH23" i="50"/>
  <c r="FN23" i="50" s="1"/>
  <c r="FQ23" i="50" s="1"/>
  <c r="FH21" i="50"/>
  <c r="FN21" i="50" s="1"/>
  <c r="FQ21" i="50" s="1"/>
  <c r="FH19" i="50"/>
  <c r="FN19" i="50" s="1"/>
  <c r="FQ19" i="50" s="1"/>
  <c r="FH17" i="50"/>
  <c r="FN17" i="50" s="1"/>
  <c r="FQ17" i="50" s="1"/>
  <c r="FH34" i="50"/>
  <c r="FN34" i="50" s="1"/>
  <c r="FQ34" i="50" s="1"/>
  <c r="FH33" i="50"/>
  <c r="FN33" i="50" s="1"/>
  <c r="FQ33" i="50" s="1"/>
  <c r="FH32" i="50"/>
  <c r="FN32" i="50" s="1"/>
  <c r="FQ32" i="50" s="1"/>
  <c r="FH31" i="50"/>
  <c r="FN31" i="50" s="1"/>
  <c r="FQ31" i="50" s="1"/>
  <c r="FH28" i="50"/>
  <c r="FN28" i="50" s="1"/>
  <c r="FQ28" i="50" s="1"/>
  <c r="FH26" i="50"/>
  <c r="FN26" i="50" s="1"/>
  <c r="FQ26" i="50" s="1"/>
  <c r="FH24" i="50"/>
  <c r="FN24" i="50" s="1"/>
  <c r="FQ24" i="50" s="1"/>
  <c r="FH22" i="50"/>
  <c r="FN22" i="50" s="1"/>
  <c r="FQ22" i="50" s="1"/>
  <c r="FH20" i="50"/>
  <c r="FN20" i="50" s="1"/>
  <c r="FQ20" i="50" s="1"/>
  <c r="FH18" i="50"/>
  <c r="FN18" i="50" s="1"/>
  <c r="FQ18" i="50" s="1"/>
  <c r="FH16" i="50"/>
  <c r="FN16" i="50" s="1"/>
  <c r="FQ16" i="50" s="1"/>
  <c r="FH30" i="50"/>
  <c r="FH36" i="50"/>
  <c r="FN36" i="50" s="1"/>
  <c r="FQ36" i="50" s="1"/>
  <c r="FH15" i="50"/>
  <c r="FN120" i="50"/>
  <c r="FQ120" i="50" s="1"/>
  <c r="EZ54" i="50"/>
  <c r="DH151" i="50"/>
  <c r="DX150" i="50"/>
  <c r="FB141" i="50"/>
  <c r="FB145" i="50"/>
  <c r="FB147" i="50" s="1"/>
  <c r="FN76" i="50"/>
  <c r="FQ76" i="50" s="1"/>
  <c r="FN86" i="50"/>
  <c r="FQ86" i="50" s="1"/>
  <c r="FF30" i="50"/>
  <c r="FL30" i="50" s="1"/>
  <c r="FN54" i="50"/>
  <c r="EZ15" i="50"/>
  <c r="FN118" i="50"/>
  <c r="FQ118" i="50" s="1"/>
  <c r="ER15" i="50"/>
  <c r="ER54" i="50"/>
  <c r="FD53" i="50"/>
  <c r="V37" i="51" l="1"/>
  <c r="W32" i="51"/>
  <c r="V36" i="51"/>
  <c r="W31" i="51"/>
  <c r="EP138" i="50"/>
  <c r="EP139" i="50" s="1"/>
  <c r="EP137" i="50"/>
  <c r="FQ53" i="50"/>
  <c r="FH141" i="50"/>
  <c r="FH145" i="50"/>
  <c r="FH147" i="50" s="1"/>
  <c r="FQ54" i="50"/>
  <c r="DX151" i="50"/>
  <c r="ED150" i="50"/>
  <c r="FF15" i="50"/>
  <c r="FN30" i="50"/>
  <c r="FN15" i="50"/>
  <c r="FB149" i="50"/>
  <c r="FF54" i="50"/>
  <c r="FL53" i="50"/>
  <c r="FP54" i="50"/>
  <c r="EX54" i="50"/>
  <c r="FD30" i="50"/>
  <c r="FJ53" i="50"/>
  <c r="FP53" i="50"/>
  <c r="FJ30" i="50"/>
  <c r="FS53" i="50"/>
  <c r="EX15" i="50"/>
  <c r="FS54" i="50"/>
  <c r="W36" i="51" l="1"/>
  <c r="X31" i="51"/>
  <c r="W37" i="51"/>
  <c r="X32" i="51"/>
  <c r="V38" i="51"/>
  <c r="EV138" i="50"/>
  <c r="EV139" i="50" s="1"/>
  <c r="EV137" i="50"/>
  <c r="FQ30" i="50"/>
  <c r="FS30" i="50" s="1"/>
  <c r="FN147" i="50"/>
  <c r="FQ15" i="50"/>
  <c r="FL15" i="50"/>
  <c r="ED151" i="50"/>
  <c r="EJ150" i="50"/>
  <c r="FL54" i="50"/>
  <c r="FJ54" i="50" s="1"/>
  <c r="FH149" i="50"/>
  <c r="FP30" i="50"/>
  <c r="FD54" i="50"/>
  <c r="FD15" i="50"/>
  <c r="FP15" i="50"/>
  <c r="FS15" i="50"/>
  <c r="FJ15" i="50"/>
  <c r="W38" i="51" l="1"/>
  <c r="X37" i="51"/>
  <c r="Y32" i="51"/>
  <c r="Y37" i="51" s="1"/>
  <c r="X36" i="51"/>
  <c r="Y31" i="51"/>
  <c r="Y36" i="51" s="1"/>
  <c r="FH138" i="50"/>
  <c r="FH139" i="50" s="1"/>
  <c r="FH137" i="50"/>
  <c r="FB138" i="50"/>
  <c r="FB139" i="50" s="1"/>
  <c r="FB137" i="50"/>
  <c r="EJ151" i="50"/>
  <c r="EP150" i="50"/>
  <c r="Y38" i="51" l="1"/>
  <c r="X38" i="51"/>
  <c r="EP151" i="50"/>
  <c r="EV150" i="50"/>
  <c r="EV151" i="50" l="1"/>
  <c r="FB150" i="50"/>
  <c r="FB151" i="50" l="1"/>
  <c r="FH150" i="50"/>
  <c r="FH151" i="50" s="1"/>
  <c r="D4" i="2" l="1"/>
  <c r="K35" i="2" l="1"/>
  <c r="K33" i="2"/>
  <c r="K30" i="2"/>
  <c r="K37" i="2" l="1"/>
  <c r="K36" i="2"/>
  <c r="D6" i="46"/>
  <c r="D5" i="46"/>
  <c r="D8" i="45" l="1"/>
  <c r="D7" i="45"/>
  <c r="C6" i="44"/>
  <c r="C5" i="44"/>
  <c r="C6" i="42"/>
  <c r="C9" i="42" s="1"/>
  <c r="C5" i="42"/>
  <c r="D7" i="29"/>
  <c r="E7" i="29"/>
  <c r="F7" i="29"/>
  <c r="G7" i="29"/>
  <c r="H7" i="29"/>
  <c r="I7" i="29"/>
  <c r="J7" i="29"/>
  <c r="B7" i="29"/>
  <c r="C7" i="29"/>
  <c r="C28" i="2" l="1"/>
  <c r="K34" i="2" l="1"/>
  <c r="K31" i="2"/>
  <c r="C14" i="29" l="1"/>
  <c r="D14" i="29" s="1"/>
  <c r="E14" i="29" s="1"/>
  <c r="F14" i="29" s="1"/>
  <c r="G14" i="29" s="1"/>
  <c r="H14" i="29" s="1"/>
  <c r="I14" i="29" s="1"/>
  <c r="J14" i="29" s="1"/>
  <c r="K14" i="29" s="1"/>
  <c r="C5" i="29" l="1"/>
  <c r="D5" i="29" l="1"/>
  <c r="E5" i="29" s="1"/>
  <c r="F5" i="29" s="1"/>
  <c r="G5" i="29" s="1"/>
  <c r="H5" i="29" s="1"/>
  <c r="I5" i="29" s="1"/>
  <c r="J5" i="29" s="1"/>
  <c r="K5" i="29" s="1"/>
</calcChain>
</file>

<file path=xl/sharedStrings.xml><?xml version="1.0" encoding="utf-8"?>
<sst xmlns="http://schemas.openxmlformats.org/spreadsheetml/2006/main" count="657" uniqueCount="280">
  <si>
    <t>PROJECT:</t>
  </si>
  <si>
    <t>MCP</t>
  </si>
  <si>
    <t>CONTRACTOR / TYPE:</t>
  </si>
  <si>
    <t>1.-  CIVIL WORKS</t>
  </si>
  <si>
    <t>2.-  MECHANICAL WORKS</t>
  </si>
  <si>
    <t>3.-  ELECTRICAL WORKS</t>
  </si>
  <si>
    <t>Actual</t>
  </si>
  <si>
    <t>ITEM</t>
  </si>
  <si>
    <t>DESCRIPCION</t>
  </si>
  <si>
    <t>X</t>
  </si>
  <si>
    <t>MANAGEMENT (OWNER / EPCM)</t>
  </si>
  <si>
    <t>Project Name:</t>
  </si>
  <si>
    <t>FECHA</t>
  </si>
  <si>
    <t>HH</t>
  </si>
  <si>
    <t>Project Code:</t>
  </si>
  <si>
    <t>ManPOWER</t>
  </si>
  <si>
    <t>Scheduled LB0</t>
  </si>
  <si>
    <t>INDICE</t>
  </si>
  <si>
    <t>Código Proyecto:</t>
  </si>
  <si>
    <t>Nombre Proyecto:</t>
  </si>
  <si>
    <t>Revisado por:</t>
  </si>
  <si>
    <t>Resumen</t>
  </si>
  <si>
    <t>Curva S</t>
  </si>
  <si>
    <t>PANEL FOTOGRÁFICO</t>
  </si>
  <si>
    <t>Planilla de Metrados</t>
  </si>
  <si>
    <t>Histograma de Personal y Equipos</t>
  </si>
  <si>
    <t>Panel Fotográfico</t>
  </si>
  <si>
    <t>Log de Valorizaciones</t>
  </si>
  <si>
    <t>Nº EDP</t>
  </si>
  <si>
    <t>Valorización N°01</t>
  </si>
  <si>
    <t>Valorización N°02</t>
  </si>
  <si>
    <t>N° DE VALORIZACIÓN</t>
  </si>
  <si>
    <t>ESTADO</t>
  </si>
  <si>
    <t>Aprobado</t>
  </si>
  <si>
    <t>LOG DE VALORIZACIONES</t>
  </si>
  <si>
    <t>LOG DE ADICIONALES</t>
  </si>
  <si>
    <t>COMENTARIO</t>
  </si>
  <si>
    <t>RESUMEN DEL PROYECTO</t>
  </si>
  <si>
    <t>Name</t>
  </si>
  <si>
    <t>Email</t>
  </si>
  <si>
    <t>Phone</t>
  </si>
  <si>
    <t>INFORME DE CIERRE - CONTROL DE PROYECTOS</t>
  </si>
  <si>
    <t>1.- DATOS DEL PROYECTO</t>
  </si>
  <si>
    <t>CONTACTOS</t>
  </si>
  <si>
    <t>2.- DESCRIPCION DEL ALCANCE DEL PROYECTO:</t>
  </si>
  <si>
    <t>3.- HITOS</t>
  </si>
  <si>
    <t>ID</t>
  </si>
  <si>
    <t>DESCRIPCION DE LOS ENTREGABLES</t>
  </si>
  <si>
    <t>INICIO</t>
  </si>
  <si>
    <t>FIN</t>
  </si>
  <si>
    <t>FECHAS LINEA BASE VIGENTE</t>
  </si>
  <si>
    <t>FECHAS REALES</t>
  </si>
  <si>
    <t>DESVIACIÓN</t>
  </si>
  <si>
    <t>Rev. N°:</t>
  </si>
  <si>
    <t>Contratista:</t>
  </si>
  <si>
    <t>Residente de Obra:</t>
  </si>
  <si>
    <t>EQUIPOS</t>
  </si>
  <si>
    <t>Und</t>
  </si>
  <si>
    <t>Cantidad</t>
  </si>
  <si>
    <t>LECCIONES APRENDIDAS</t>
  </si>
  <si>
    <t>LECCIONES APRENDIDAS EN EL DESARROLLO DEL PROYECTO</t>
  </si>
  <si>
    <t>Área / Disciplina</t>
  </si>
  <si>
    <t>Descripción del evento</t>
  </si>
  <si>
    <t>Causa</t>
  </si>
  <si>
    <t>Impacto</t>
  </si>
  <si>
    <t>Acción Tomada</t>
  </si>
  <si>
    <t>Resultado Obtenido</t>
  </si>
  <si>
    <t>LECCIÓN APRENDIDA</t>
  </si>
  <si>
    <t>Lecciones Aprendidas</t>
  </si>
  <si>
    <t>Reprogramación de fechas de actividades</t>
  </si>
  <si>
    <t>Retraso de avances por suministro de materiales faltantes o demora de la busqueda de las mismas.</t>
  </si>
  <si>
    <t>Procura</t>
  </si>
  <si>
    <t>Acelerar la busquedade materiales y tener fechas reales de suministros.</t>
  </si>
  <si>
    <t>Elaboración de log de materiales pendientes.</t>
  </si>
  <si>
    <t>Demora en la busqueda de materiales</t>
  </si>
  <si>
    <t>Construcción</t>
  </si>
  <si>
    <t>-</t>
  </si>
  <si>
    <t>Seguimiento y control de los avances del Lookahead por universo de HH</t>
  </si>
  <si>
    <t>Control de construcción por duración y metrados</t>
  </si>
  <si>
    <t>Mapeos de errores anticipados.</t>
  </si>
  <si>
    <t>Contar con OC detalladas y Packing List.</t>
  </si>
  <si>
    <t>Variaciones en porcentajes de control de proyecto</t>
  </si>
  <si>
    <t>Control de avances por guardías</t>
  </si>
  <si>
    <t>Mejora del control de proyecto a evaluaciones por guardia</t>
  </si>
  <si>
    <t>Manejar el control de proyectos por universo de HH para avances acumulados.</t>
  </si>
  <si>
    <t>Entrega de Áreas de Trabajo</t>
  </si>
  <si>
    <t>Fin de Proyecto</t>
  </si>
  <si>
    <t>Inicio de Desmovilización</t>
  </si>
  <si>
    <t>SEMANAL</t>
  </si>
  <si>
    <t>ACUMULADO</t>
  </si>
  <si>
    <t>UND</t>
  </si>
  <si>
    <t>m3</t>
  </si>
  <si>
    <t>und</t>
  </si>
  <si>
    <t>A</t>
  </si>
  <si>
    <t>Elaborado por:</t>
  </si>
  <si>
    <t>FECHAS LINEA BASE 0</t>
  </si>
  <si>
    <t>m</t>
  </si>
  <si>
    <t>Pendiente</t>
  </si>
  <si>
    <t>En revision por Contratos</t>
  </si>
  <si>
    <t>LUCY CASTRO JULIAN</t>
  </si>
  <si>
    <t>CASTRO CONTRATISTAS INGENIEROS</t>
  </si>
  <si>
    <t>Adilson Isique</t>
  </si>
  <si>
    <t>a.isique@castro-contratistas.com</t>
  </si>
  <si>
    <t>Gerente General</t>
  </si>
  <si>
    <t>Lucy Castro Julian</t>
  </si>
  <si>
    <t>catycastro@castro-contratistas.com</t>
  </si>
  <si>
    <t>CASTRO CONTRATISTAS INGENIEROS S.A.C.</t>
  </si>
  <si>
    <t xml:space="preserve">SERVICIO DE TRABAJOS CIVIL-ESTRUCTURALES MISCELÁNEOS EN ÁREAS  2460 Y 12615 DEL PROYECTO DE EXPANSIÓN TOROMOCHO - TEPOS703 </t>
  </si>
  <si>
    <t>TEPOS703</t>
  </si>
  <si>
    <t>MONTO
(S/)
(sin IGV)</t>
  </si>
  <si>
    <t>ACUMULADO SIN IGV
(S/)</t>
  </si>
  <si>
    <t>Desmontaje de estructuras existentes, grating y barandas</t>
  </si>
  <si>
    <t>kg</t>
  </si>
  <si>
    <t>Excavación localizada en material granular</t>
  </si>
  <si>
    <t>Eliminación de material excedente de excavaciones hasta punto designado por MCP</t>
  </si>
  <si>
    <t>Relleno compactado con material propio</t>
  </si>
  <si>
    <t>Concreto f'c= 100 kg/cm2</t>
  </si>
  <si>
    <t xml:space="preserve">Encofrado y desencofrado </t>
  </si>
  <si>
    <t>m2</t>
  </si>
  <si>
    <t>Suministro, habilitación e instalación de acero de refuerzo ASTM A615</t>
  </si>
  <si>
    <t>Concreto f'c=300 kg/cm2</t>
  </si>
  <si>
    <t>Pernos de anclaje y embebidos ASTM A36</t>
  </si>
  <si>
    <t>Kg</t>
  </si>
  <si>
    <t>Grout cementicio</t>
  </si>
  <si>
    <t>LT</t>
  </si>
  <si>
    <t>Estructuras nuevas ASTM A36</t>
  </si>
  <si>
    <t>Grating nuevo 1-1/4"x1/8"</t>
  </si>
  <si>
    <t>Barandas estándar nuevas</t>
  </si>
  <si>
    <t>Peldaños prefabricados nuevos</t>
  </si>
  <si>
    <t>ÁREA 2410 - ESCALERA DE GATO ZONA BOMBA 2460 -PP-104</t>
  </si>
  <si>
    <t>Escarificado supercial en concreto</t>
  </si>
  <si>
    <t>Aplicación de puente de adherencia Sikadur 32</t>
  </si>
  <si>
    <t>Perforación de agujeros y colocación de dowels 1/2" con sistema Hilti Ht-RE 500</t>
  </si>
  <si>
    <t>ÁREA 2410 - ACCESO N°1 A VÁLVULAS</t>
  </si>
  <si>
    <t>ÁREA 2410 - ACCESO N°2 A VÁLVULAS</t>
  </si>
  <si>
    <t>ÁREA 2410 - ACCESO N°3 A VÁLVULAS</t>
  </si>
  <si>
    <t>Perforación de agujeros y colocación de dowels 5/8" con sistema Hilti Hit-RE 500</t>
  </si>
  <si>
    <t>ÁREA 2410 - MISCELÁNEOS</t>
  </si>
  <si>
    <t>Perforación de agujeros y colocación de dowels 1/2" con sistema Hilti Hit-RE 500</t>
  </si>
  <si>
    <t>Junta con poliestireno expandido y sellador superficial Sikaflex 1-A</t>
  </si>
  <si>
    <t>ÁREA 2410 - ACCESO A FILTRO 5</t>
  </si>
  <si>
    <t>Corte de losa y placa colaborante existentes con disco diamantado</t>
  </si>
  <si>
    <t>Resame de aceros expuestos con mortero cementicio</t>
  </si>
  <si>
    <t>ÁREA 2410 - ACCESO A FILTRO 4</t>
  </si>
  <si>
    <t>ÁREA 2615 - BARANDA PERIMETRAL POZA CONTENCIÓN TANQUE 2615-TK-702</t>
  </si>
  <si>
    <t>ÁREA 2615 - VIGA MONORRIEL 7.5 T</t>
  </si>
  <si>
    <t>Reubicación de luminaria ubicada en eje 3.2</t>
  </si>
  <si>
    <t>GBL</t>
  </si>
  <si>
    <t>SUMINISTRO E INSTALACION DE GUARDA METALICA</t>
  </si>
  <si>
    <t>Guarda Metalica para escalera de Gato , H= 4.35 m</t>
  </si>
  <si>
    <t>SUMINISTRO E INSTALACION DE REMOVIBLES DENTRO DE PLATAFORMA DE SILOS</t>
  </si>
  <si>
    <t xml:space="preserve">Barandas removibles </t>
  </si>
  <si>
    <t>SUMINISTRO E INSTALACIÓN DE BARANDA 50 M EN POZA DE TK – 701</t>
  </si>
  <si>
    <t xml:space="preserve">Baranda Laterales </t>
  </si>
  <si>
    <t>ML</t>
  </si>
  <si>
    <t>FIJACION DE PELDAÑOS DE ESCALERA ACCESO A TK – 701 CON BARANDAS</t>
  </si>
  <si>
    <t>Fijacion de peldaños con barandas a TK – 701</t>
  </si>
  <si>
    <t>FIJACION DE PELDAÑOS DE ESCALERA ACCESO A TK – 702 CON BARANDAS</t>
  </si>
  <si>
    <t>Fijacion de peldaños con barandas a TK – 702</t>
  </si>
  <si>
    <t>SUMINISTRO E INSTALACIÓN DE ABRAZADERA PARA TUBERIA</t>
  </si>
  <si>
    <t xml:space="preserve">SUMINISTRO E INSTALACIÓN DE VOLARDOS </t>
  </si>
  <si>
    <t>SUMINISTRO E INSTALACIÓN DE PLATAFORMA DE ACCESO DE VALVULAS DE TK – 702</t>
  </si>
  <si>
    <t xml:space="preserve">Plataforma de acceso ( Incluye barandas y grating) </t>
  </si>
  <si>
    <t>Grating dentado 1500 x 2550 mm</t>
  </si>
  <si>
    <t>M2</t>
  </si>
  <si>
    <t>Inicio de Montaje</t>
  </si>
  <si>
    <t>Recepcion de OS</t>
  </si>
  <si>
    <t>Levantamiento de Informacion</t>
  </si>
  <si>
    <t>Inicio de Movilizacion a Ora</t>
  </si>
  <si>
    <t xml:space="preserve">Abrazadera Para Tuberia Ø8" (2 und) y Ø3" (1 und) </t>
  </si>
  <si>
    <t>Bolardos H=1 m , Tuberia Ø6"Sch 40, llenado de concreto.</t>
  </si>
  <si>
    <t>Fabricaciones Instalaciones CCI</t>
  </si>
  <si>
    <t>|</t>
  </si>
  <si>
    <t>JULIO</t>
  </si>
  <si>
    <t>AGOSTO</t>
  </si>
  <si>
    <t>ENERO</t>
  </si>
  <si>
    <t xml:space="preserve">EJECUCIÓN DE TRABAJOS </t>
  </si>
  <si>
    <t>SEMANA 0</t>
  </si>
  <si>
    <t>SEMANA 1</t>
  </si>
  <si>
    <t>SEMANA 2</t>
  </si>
  <si>
    <t>SEMANA 3</t>
  </si>
  <si>
    <t>GERENCIA DE CONSTRUCCIÓN Y PROYECTOS MCP</t>
  </si>
  <si>
    <t>Ratio</t>
  </si>
  <si>
    <t>DURACIÓN</t>
  </si>
  <si>
    <t>METRADO</t>
  </si>
  <si>
    <t>UNIDAD</t>
  </si>
  <si>
    <t>Metrado Prog Diario</t>
  </si>
  <si>
    <t>Metrado Real Diario</t>
  </si>
  <si>
    <t>Verif Cumpl</t>
  </si>
  <si>
    <t xml:space="preserve"> Causas de Incumplimiento</t>
  </si>
  <si>
    <t>Acum. Prog.</t>
  </si>
  <si>
    <t xml:space="preserve">Acum. Real </t>
  </si>
  <si>
    <t>Met Prog Sem</t>
  </si>
  <si>
    <t>Met Real Sem</t>
  </si>
  <si>
    <t>%cump Sem</t>
  </si>
  <si>
    <t>Met Prog Acum</t>
  </si>
  <si>
    <t>Met Real Acum</t>
  </si>
  <si>
    <t>%Prog Sem</t>
  </si>
  <si>
    <t>%Real Sem</t>
  </si>
  <si>
    <t>%Prog Acum</t>
  </si>
  <si>
    <t>%Real Acum</t>
  </si>
  <si>
    <t xml:space="preserve"> EXPANSION TOROMOCHO OS - 703</t>
  </si>
  <si>
    <t xml:space="preserve">TRABAJOS PRELIMINARES </t>
  </si>
  <si>
    <t>Todos</t>
  </si>
  <si>
    <t>MOVILIZACION Y FACILIDADES DE INGRESO</t>
  </si>
  <si>
    <t>GL.</t>
  </si>
  <si>
    <t>Instalaciones temporales</t>
  </si>
  <si>
    <t>AREA 2410- ESCALERA DE ACCESO ZONA TANQUE 2460 - TK 106</t>
  </si>
  <si>
    <t>kg.</t>
  </si>
  <si>
    <t xml:space="preserve">Excavacion localizada en material granular </t>
  </si>
  <si>
    <t>Eliminacion de material exedente de excavaciones hasta punto designado por MCP</t>
  </si>
  <si>
    <t>2615-06-003</t>
  </si>
  <si>
    <t>Reforzamiento topes de puente grúa</t>
  </si>
  <si>
    <t>Pintado de muro area trenes, tipo Karson con resina alquídica</t>
  </si>
  <si>
    <t xml:space="preserve"> Estructuras nuevas ASTM A36 - Viga monoriel</t>
  </si>
  <si>
    <t>TRABAJOS COMPLEMENTARIOS TEP-OS-703</t>
  </si>
  <si>
    <t>SUMINISTRO E INSTALACION DE GUARDA METALICA - SILOS  05 - 06 - 07</t>
  </si>
  <si>
    <t>Barandas removibles</t>
  </si>
  <si>
    <t>SUMINISTRO E INSTALACIÓN DE BARANDA 50 M EN POZA DE TK – 701  POZA DE TK-701</t>
  </si>
  <si>
    <t>Barandas Laterales</t>
  </si>
  <si>
    <t>SUMINISTRO E INSTALACIÓN DE ABRAZADERA PARA TUBERIA - DESCARGA TK-101</t>
  </si>
  <si>
    <t>SUMINISTRO E INSTALACIÓN DE VOLARDOS  - DIFERENTES AREAS</t>
  </si>
  <si>
    <t>TOTAL HH PROYECTO</t>
  </si>
  <si>
    <t>Act. Prog</t>
  </si>
  <si>
    <t>Act. Real</t>
  </si>
  <si>
    <t>PPC</t>
  </si>
  <si>
    <t>HH Programadas</t>
  </si>
  <si>
    <t>HH Ganadas</t>
  </si>
  <si>
    <t>Diario</t>
  </si>
  <si>
    <t>Avance Diario Prog</t>
  </si>
  <si>
    <t>Avance Diario Real</t>
  </si>
  <si>
    <t>Semanal</t>
  </si>
  <si>
    <t>Avance Semanal Prog</t>
  </si>
  <si>
    <t>Avance Semanal Real</t>
  </si>
  <si>
    <t>Acumulado</t>
  </si>
  <si>
    <t>Avance Acum Prog</t>
  </si>
  <si>
    <t>Avance Acum Real</t>
  </si>
  <si>
    <t>Desviación</t>
  </si>
  <si>
    <t>Prog</t>
  </si>
  <si>
    <t>Real</t>
  </si>
  <si>
    <t>GERENCIA DE CONSTRUCCIÓN Y PROYECTOS - MCP</t>
  </si>
  <si>
    <t>HH TOTALES</t>
  </si>
  <si>
    <t>Acum</t>
  </si>
  <si>
    <t>LAH</t>
  </si>
  <si>
    <t>ACUM</t>
  </si>
  <si>
    <t>% Programado</t>
  </si>
  <si>
    <t>% Real</t>
  </si>
  <si>
    <t>Desv Lookahead</t>
  </si>
  <si>
    <r>
      <t xml:space="preserve">
TRABAJOS REALIZADOS DEL 31 DE JULIO AL 20 DE AGOSTO
EN EL ÁREA 2410 TK-702, TK-701 LECHADA DE  CAL, ACCESO A FILTROS, TK-106.
</t>
    </r>
    <r>
      <rPr>
        <b/>
        <sz val="15"/>
        <rFont val="Arial"/>
        <family val="2"/>
      </rPr>
      <t xml:space="preserve">Actividades Previas:
</t>
    </r>
    <r>
      <rPr>
        <sz val="15"/>
        <rFont val="Arial"/>
        <family val="2"/>
      </rPr>
      <t xml:space="preserve">Movilizacion del Personal, Equipos, Herramientos y elementos Fabricados
Entrega del Area de Trabajo.
</t>
    </r>
    <r>
      <rPr>
        <b/>
        <sz val="15"/>
        <rFont val="Arial"/>
        <family val="2"/>
      </rPr>
      <t>Inicio de Montaje de Estructuras</t>
    </r>
    <r>
      <rPr>
        <sz val="15"/>
        <rFont val="Arial"/>
        <family val="2"/>
      </rPr>
      <t xml:space="preserve">
º   ÁREA 2410 - ESCALERA DE ACCESO ZONA TANQUE 2460 -TK-106
    Movimiento de Tierra; Concreto Simple; concreto Armado y Montaje de Estructuras
º   ÁREA 2410 - ESCALERA DE GATO ZONA BOMBA 2460 -PP-104
    Movimiento de Tierra; Concreto Simple; concreto Armado y Montaje de Estructuras
º   ÁREA 2410 - ACCESO N°1 A VÁLVULAS
    Movimiento de Tierra; Concreto Simple; concreto Armado y Montaje de Estructuras
º   ÁREA 2410 - ACCESO N°2 A VÁLVULAS
   Movimiento de Tierra; Concreto Simple; concreto Armado y Montaje de Estructuras
º  ÁREA 2410 - ACCESO N°3 A VÁLVULAS
   Concreto Armado y Estructuras
º  ÁREA 2410 - MISCELÁNEOS
    Concreto Armado, Estructuras, Pintado de Muros
º  ÁREA 2410 - ACCESO A FILTRO 5
    Concreto Armado y Estructuras
º   ÁREA 2410 - ACCESO A FILTRO 4
    Concreto Armado y Estructuras
º   ÁREA 2615 - BARANDA PERIMETRAL POZA CONTENCIÓN TANQUE 2615-TK-702
     Estructuras
º   ÁREA 2615 - VIGA MONORRIEL 7.5 T
    Electricidad y Estructuras.
º   OTROS ADICIONALES
</t>
    </r>
    <r>
      <rPr>
        <b/>
        <sz val="15"/>
        <rFont val="Arial"/>
        <family val="2"/>
      </rPr>
      <t/>
    </r>
  </si>
  <si>
    <t>ESCARIADO Y ENCOFRADO DE PEDESTALES PARA ESCALERA DE GATO ZONA BOMBA ACCESO A VALVULA TK- 106</t>
  </si>
  <si>
    <t>ESCAVACION MANUAL DE TERRRENO PARA EL MONTAJE DE ESTRUCTURAS ACCESO A TK-106</t>
  </si>
  <si>
    <t xml:space="preserve">
INSTALACION DE BOLARDOS</t>
  </si>
  <si>
    <t>MONTAJE DE ESCALERA Y PLATAFORMA DE ACCESO A TK-106 / MONTAJE DE ESCALERA DE GATO ACCESO A VALVULAS TK-106.</t>
  </si>
  <si>
    <t xml:space="preserve">COMPACTADO DE TERRENO EN FILTROS, ACCESO A VALVULAS 1 Y 2 </t>
  </si>
  <si>
    <t xml:space="preserve"> ELIMINACIÓN DE MATERIAL EXCEDENTE DE ESCAVACIONES</t>
  </si>
  <si>
    <t>Setiembre 2021</t>
  </si>
  <si>
    <t>Precio Unit
S/
(sin IGV)</t>
  </si>
  <si>
    <t xml:space="preserve">Adicionales </t>
  </si>
  <si>
    <t>Cambios de Ingenieria y liberacion de areas sin liberar.</t>
  </si>
  <si>
    <t>error de ingenieria y mala programacion</t>
  </si>
  <si>
    <t>incumplimiento de actividades.</t>
  </si>
  <si>
    <t>Reprogramacion de Actividades</t>
  </si>
  <si>
    <t xml:space="preserve">Solicitar liberaciones formalmente </t>
  </si>
  <si>
    <t>DIRECTOS PROGRAMADOS</t>
  </si>
  <si>
    <t>INDIRECTOS PROGRAMADOS</t>
  </si>
  <si>
    <t>DIRECTOS ACTUAL</t>
  </si>
  <si>
    <t>INDIRECTO ACTUAL</t>
  </si>
  <si>
    <t>CANT. DE PERSONAL</t>
  </si>
  <si>
    <t>DIAS LABORADOS</t>
  </si>
  <si>
    <t>PROYECTO:</t>
  </si>
  <si>
    <t>HISTOGRAMA DE MANO DE OBRA Y EQUIPOS</t>
  </si>
  <si>
    <t>EQUIPOS DE PROYECCION</t>
  </si>
  <si>
    <t>CAMION GRUA DE 7 TONS.</t>
  </si>
  <si>
    <t>CAMIONETA 4 X 4</t>
  </si>
  <si>
    <t>PERMANENCIA PROGRAMADA</t>
  </si>
  <si>
    <t>PERMANENCIA ACTUAL</t>
  </si>
  <si>
    <t>EQUIPOS DE CONST. CIVIL</t>
  </si>
  <si>
    <t>ANDAMIOS MULTIDIRECCIONALES</t>
  </si>
  <si>
    <t>HERRAMIENTAS MANUALES</t>
  </si>
  <si>
    <t>ADILSON ISIQUE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</si>
</sst>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1">
    <numFmt numFmtId="41" formatCode="_-* #,##0_-;\-* #,##0_-;_-* &quot;-&quot;_-;_-@_-"/>
    <numFmt numFmtId="43" formatCode="_-* #,##0.00_-;\-* #,##0.00_-;_-* &quot;-&quot;??_-;_-@_-"/>
    <numFmt numFmtId="164" formatCode="&quot;$&quot;#,##0_);\(&quot;$&quot;#,##0\)"/>
    <numFmt numFmtId="165" formatCode="&quot;$&quot;#,##0_);[Red]\(&quot;$&quot;#,##0\)"/>
    <numFmt numFmtId="166" formatCode="&quot;$&quot;#,##0.00_);[Red]\(&quot;$&quot;#,##0.00\)"/>
    <numFmt numFmtId="167" formatCode="_(&quot;$&quot;* #,##0_);_(&quot;$&quot;* \(#,##0\);_(&quot;$&quot;* &quot;-&quot;_);_(@_)"/>
    <numFmt numFmtId="168" formatCode="_(* #,##0_);_(* \(#,##0\);_(* &quot;-&quot;_);_(@_)"/>
    <numFmt numFmtId="169" formatCode="_(&quot;$&quot;* #,##0.00_);_(&quot;$&quot;* \(#,##0.00\);_(&quot;$&quot;* &quot;-&quot;??_);_(@_)"/>
    <numFmt numFmtId="170" formatCode="_(* #,##0.00_);_(* \(#,##0.00\);_(* &quot;-&quot;??_);_(@_)"/>
    <numFmt numFmtId="171" formatCode="_ * #,##0_ ;_ * \-#,##0_ ;_ * &quot;-&quot;_ ;_ @_ "/>
    <numFmt numFmtId="172" formatCode="_ &quot;S/.&quot;\ * #,##0.00_ ;_ &quot;S/.&quot;\ * \-#,##0.00_ ;_ &quot;S/.&quot;\ * &quot;-&quot;??_ ;_ @_ "/>
    <numFmt numFmtId="173" formatCode="_ * #,##0.00_ ;_ * \-#,##0.00_ ;_ * &quot;-&quot;??_ ;_ @_ "/>
    <numFmt numFmtId="174" formatCode="&quot;$&quot;#,##0;\-&quot;$&quot;#,##0"/>
    <numFmt numFmtId="175" formatCode="&quot;$&quot;#,##0;[Red]\-&quot;$&quot;#,##0"/>
    <numFmt numFmtId="176" formatCode="&quot;$&quot;#,##0.00;\-&quot;$&quot;#,##0.00"/>
    <numFmt numFmtId="177" formatCode="&quot;$&quot;#,##0.00;[Red]\-&quot;$&quot;#,##0.00"/>
    <numFmt numFmtId="178" formatCode="_-&quot;$&quot;* #,##0_-;\-&quot;$&quot;* #,##0_-;_-&quot;$&quot;* &quot;-&quot;_-;_-@_-"/>
    <numFmt numFmtId="179" formatCode="_-&quot;$&quot;* #,##0.00_-;\-&quot;$&quot;* #,##0.00_-;_-&quot;$&quot;* &quot;-&quot;??_-;_-@_-"/>
    <numFmt numFmtId="180" formatCode="[$-409]d\-mmm;@"/>
    <numFmt numFmtId="181" formatCode="[$-409]d\-mmm\-yy;@"/>
    <numFmt numFmtId="182" formatCode="_ * #,##0_ ;_ * \-#,##0_ ;_ * &quot;-&quot;??_ ;_ @_ "/>
    <numFmt numFmtId="183" formatCode="_(\ #,##0_)\ ;[Red]\(#,##0\)\ ;_(\ &quot;-&quot;_)\ ;_(@_)\ "/>
    <numFmt numFmtId="184" formatCode="0.0%"/>
    <numFmt numFmtId="185" formatCode="hh:mm\ \a\.m\./\p\.m\._)"/>
    <numFmt numFmtId="186" formatCode="0000"/>
    <numFmt numFmtId="187" formatCode="000000"/>
    <numFmt numFmtId="188" formatCode="0_)"/>
    <numFmt numFmtId="189" formatCode="#,##0.0_);\(#,##0.0\)"/>
    <numFmt numFmtId="190" formatCode="#,##0."/>
    <numFmt numFmtId="191" formatCode="#,##0;;"/>
    <numFmt numFmtId="192" formatCode="\$#.00"/>
    <numFmt numFmtId="193" formatCode="\$#."/>
    <numFmt numFmtId="194" formatCode="m/d/yy\ h:mm"/>
    <numFmt numFmtId="195" formatCode="#,##0_);\(#,##0\);;"/>
    <numFmt numFmtId="196" formatCode="_(&quot;B&quot;* #,##0_);_(&quot;B&quot;* \(#,##0\);_(&quot;B&quot;* &quot;-&quot;_);_(@_)"/>
    <numFmt numFmtId="197" formatCode="#.##000"/>
    <numFmt numFmtId="198" formatCode="[$S/.-280A]\ #,##0.00"/>
    <numFmt numFmtId="199" formatCode="#,##0.0"/>
    <numFmt numFmtId="200" formatCode="_-* #,##0\ _F_B_-;\-* #,##0\ _F_B_-;_-* &quot;-&quot;\ _F_B_-;_-@_-"/>
    <numFmt numFmtId="201" formatCode="_-* #,##0.00\ _F_B_-;\-* #,##0.00\ _F_B_-;_-* &quot;-&quot;??\ _F_B_-;_-@_-"/>
    <numFmt numFmtId="202" formatCode="0.0"/>
    <numFmt numFmtId="203" formatCode="#,###"/>
    <numFmt numFmtId="204" formatCode="#.#,;[Red]\(#.#,\)"/>
    <numFmt numFmtId="205" formatCode="_(* #,##0_);_(* \(#,##0\);_(* &quot;-&quot;??_);_(@_)"/>
    <numFmt numFmtId="206" formatCode="_-* #,##0.00\ _P_t_s_-;\-* #,##0.00\ _P_t_s_-;_-* &quot;-&quot;??\ _P_t_s_-;_-@_-"/>
    <numFmt numFmtId="207" formatCode="&quot;$&quot;#,##0.00"/>
    <numFmt numFmtId="208" formatCode="&quot;S/.&quot;\ #,##0_);\(&quot;S/.&quot;\ #,##0\)"/>
    <numFmt numFmtId="209" formatCode="#,"/>
    <numFmt numFmtId="210" formatCode="_-* #,##0\ _F_-;\-* #,##0\ _F_-;_-* &quot;-&quot;\ _F_-;_-@_-"/>
    <numFmt numFmtId="211" formatCode="_-* #,##0.00\ _F_-;\-* #,##0.00\ _F_-;_-* &quot;-&quot;??\ _F_-;_-@_-"/>
    <numFmt numFmtId="212" formatCode="&quot;S/.&quot;\ #,##0_);[Red]\(&quot;S/.&quot;\ #,##0\)"/>
    <numFmt numFmtId="213" formatCode="_-&quot;€&quot;\ * #,##0.00_-;\-&quot;€&quot;\ * #,##0.00_-;_-&quot;€&quot;\ * &quot;-&quot;??_-;_-@_-"/>
    <numFmt numFmtId="214" formatCode="_-* #,##0\ &quot;F&quot;_-;\-* #,##0\ &quot;F&quot;_-;_-* &quot;-&quot;\ &quot;F&quot;_-;_-@_-"/>
    <numFmt numFmtId="215" formatCode="#,##0.000"/>
    <numFmt numFmtId="216" formatCode="0%_);[Red]\(0%\)"/>
    <numFmt numFmtId="217" formatCode="mmm\.\ d\ \'yy\ \a\t\ h:mm"/>
    <numFmt numFmtId="218" formatCode="_-* #,##0.00\ &quot;F&quot;_-;\-* #,##0.00\ &quot;F&quot;_-;_-* &quot;-&quot;??\ &quot;F&quot;_-;_-@_-"/>
    <numFmt numFmtId="219" formatCode="#,##0.00000"/>
    <numFmt numFmtId="220" formatCode="\$#,#00"/>
    <numFmt numFmtId="221" formatCode="\$#,"/>
    <numFmt numFmtId="222" formatCode="_-&quot;£&quot;* #,##0_-;\-&quot;£&quot;* #,##0_-;_-&quot;£&quot;* &quot;-&quot;_-;_-@_-"/>
    <numFmt numFmtId="223" formatCode="###\-####\-##__"/>
    <numFmt numFmtId="224" formatCode="%#.00"/>
    <numFmt numFmtId="225" formatCode="dd\-mmm\-yy_)"/>
    <numFmt numFmtId="226" formatCode="0.0;&quot;DFLT&quot;;;&quot;err&quot;"/>
    <numFmt numFmtId="227" formatCode="#,###.00__"/>
    <numFmt numFmtId="228" formatCode="#.##0,"/>
    <numFmt numFmtId="229" formatCode="mm/dd/yy"/>
    <numFmt numFmtId="230" formatCode="0.0000%"/>
    <numFmt numFmtId="231" formatCode="m/d/yy\ h:mm:&quot;S&quot;&quot;S&quot;"/>
    <numFmt numFmtId="232" formatCode="\(#,##0\);;"/>
    <numFmt numFmtId="233" formatCode="_-* #,##0\ _k_r_-;\-* #,##0\ _k_r_-;_-* &quot;-&quot;\ _k_r_-;_-@_-"/>
    <numFmt numFmtId="234" formatCode="_-* #,##0\ &quot;FB&quot;_-;\-* #,##0\ &quot;FB&quot;_-;_-* &quot;-&quot;\ &quot;FB&quot;_-;_-@_-"/>
    <numFmt numFmtId="235" formatCode="_-&quot;£&quot;* #,##0.00_-;\-&quot;£&quot;* #,##0.00_-;_-&quot;£&quot;* &quot;-&quot;??_-;_-@_-"/>
    <numFmt numFmtId="236" formatCode="#,###,##0"/>
    <numFmt numFmtId="237" formatCode="#,###,###,##0"/>
    <numFmt numFmtId="238" formatCode="#,##0.000000"/>
    <numFmt numFmtId="239" formatCode="_(* #,##0\ &quot;pta&quot;_);_(* \(#,##0\ &quot;pta&quot;\);_(* &quot;-&quot;??\ &quot;pta&quot;_);_(@_)"/>
    <numFmt numFmtId="240" formatCode="&quot;\&quot;#,##0.00;[Red]&quot;\&quot;\-#,##0.00"/>
    <numFmt numFmtId="241" formatCode="&quot;\&quot;#,##0;[Red]&quot;\&quot;\-#,##0"/>
    <numFmt numFmtId="242" formatCode="_([$€]\ * #,##0.00_);_([$€]\ * \(#,##0.00\);_([$€]\ * &quot;-&quot;??_);_(@_)"/>
    <numFmt numFmtId="243" formatCode="_([$$-409]* #,##0.00_);_([$$-409]* \(#,##0.00\);_([$$-409]* &quot;-&quot;??_);_(@_)"/>
    <numFmt numFmtId="244" formatCode="0.0&quot;.-&quot;"/>
    <numFmt numFmtId="245" formatCode="0.00_)"/>
    <numFmt numFmtId="246" formatCode="&quot;$&quot;\ #,##0.00"/>
    <numFmt numFmtId="247" formatCode="_ [$€]* #,##0.00_ ;_ [$€]* \-#,##0.00_ ;_ [$€]* &quot;-&quot;??_ ;_ @_ "/>
    <numFmt numFmtId="248" formatCode="_-[$€-2]* #,##0.00_-;\-[$€-2]* #,##0.00_-;_-[$€-2]* &quot;-&quot;??_-"/>
    <numFmt numFmtId="249" formatCode="_([$€-2]\ * #,##0.00_);_([$€-2]\ * \(#,##0.00\);_([$€-2]\ * &quot;-&quot;??_)"/>
    <numFmt numFmtId="250" formatCode="#.00"/>
    <numFmt numFmtId="251" formatCode="#,#00"/>
    <numFmt numFmtId="252" formatCode="_(&quot;RD$&quot;* #,##0.00_);_(&quot;RD$&quot;* \(#,##0.00\);_(&quot;RD$&quot;* &quot;-&quot;??_);_(@_)"/>
    <numFmt numFmtId="253" formatCode="_-* #,##0.00\ _$_-;\-* #,##0.00\ _$_-;_-* &quot;-&quot;??\ _$_-;_-@_-"/>
    <numFmt numFmtId="254" formatCode="0_);[Red]\(0\)"/>
    <numFmt numFmtId="255" formatCode="0.00_);\(0.00\)"/>
    <numFmt numFmtId="256" formatCode="0&quot;.-&quot;"/>
    <numFmt numFmtId="257" formatCode="_ &quot;S.&quot;\ * #,##0.00_ ;_ &quot;S.&quot;\ * \-#,##0.00_ ;_ &quot;S.&quot;\ * &quot;-&quot;??_ ;_ @_ "/>
    <numFmt numFmtId="258" formatCode="_-[$€]* #,##0.00_-;\-[$€]* #,##0.00_-;_-[$€]* &quot;-&quot;??_-;_-@_-"/>
    <numFmt numFmtId="259" formatCode="&quot;\&quot;#,##0.00;[Red]&quot;\&quot;&quot;\&quot;&quot;\&quot;&quot;\&quot;&quot;\&quot;&quot;\&quot;&quot;\&quot;&quot;\&quot;&quot;\&quot;&quot;\&quot;&quot;\&quot;&quot;\&quot;&quot;\&quot;&quot;\&quot;&quot;\&quot;&quot;\&quot;&quot;\&quot;&quot;\&quot;&quot;\&quot;&quot;\&quot;&quot;\&quot;\-&quot;\&quot;#,##0.00"/>
    <numFmt numFmtId="260" formatCode="&quot;L.&quot;\ #,##0;[Red]\-&quot;L.&quot;\ #,##0"/>
    <numFmt numFmtId="261" formatCode="_-* #,##0_-;&quot;\&quot;&quot;\&quot;&quot;\&quot;&quot;\&quot;&quot;\&quot;&quot;\&quot;&quot;\&quot;&quot;\&quot;&quot;\&quot;&quot;\&quot;&quot;\&quot;&quot;\&quot;&quot;\&quot;&quot;\&quot;&quot;\&quot;&quot;\&quot;&quot;\&quot;&quot;\&quot;&quot;\&quot;&quot;\&quot;&quot;\&quot;\-* #,##0_-;_-* &quot;-&quot;_-;_-@_-"/>
    <numFmt numFmtId="262" formatCode="#,##0&quot; $&quot;;[Red]\-#,##0&quot; $&quot;"/>
    <numFmt numFmtId="263" formatCode="[$$-409]#,##0.00;[Red][$$-409]#,##0.00"/>
    <numFmt numFmtId="264" formatCode="0.00000"/>
    <numFmt numFmtId="265" formatCode="00.000"/>
    <numFmt numFmtId="266" formatCode="&quot;?&quot;#,##0;&quot;?&quot;\-#,##0"/>
    <numFmt numFmtId="267" formatCode="\ @"/>
    <numFmt numFmtId="268" formatCode="\ \ \ \ 0000"/>
    <numFmt numFmtId="269" formatCode="\ \ \ \ \ \ \ \ 0000"/>
    <numFmt numFmtId="270" formatCode="_ &quot;\&quot;* #,##0_ ;_ &quot;\&quot;* \-#,##0_ ;_ &quot;\&quot;* &quot;-&quot;_ ;_ @_ "/>
    <numFmt numFmtId="271" formatCode="_ &quot;\&quot;* #,##0.00_ ;_ &quot;\&quot;* \-#,##0.00_ ;_ &quot;\&quot;* &quot;-&quot;??_ ;_ @_ "/>
    <numFmt numFmtId="272" formatCode="#,##0;[Red]&quot;-&quot;#,##0"/>
    <numFmt numFmtId="273" formatCode="#,##0.00;[Red]&quot;-&quot;#,##0.00"/>
    <numFmt numFmtId="274" formatCode="#,##0.0_);[Red]\(#,##0.0\)"/>
    <numFmt numFmtId="275" formatCode="&quot;c/u&quot;* #,##0.00"/>
    <numFmt numFmtId="276" formatCode="&quot;cm3&quot;* #,##0.00"/>
    <numFmt numFmtId="277" formatCode="_-* #,##0.00\ _€_-;\-* #,##0.00\ _€_-;_-* \-??\ _€_-;_-@_-"/>
    <numFmt numFmtId="278" formatCode="_-* #,##0.00\ _€_-;\-* #,##0.00\ _€_-;_-* &quot;-&quot;??\ _€_-;_-@_-"/>
    <numFmt numFmtId="279" formatCode="#,##0.000_);\(#,##0.000\)"/>
    <numFmt numFmtId="280" formatCode="0_ "/>
    <numFmt numFmtId="281" formatCode=";;;"/>
    <numFmt numFmtId="282" formatCode="&quot;kg&quot;* #,##0.00"/>
    <numFmt numFmtId="283" formatCode="&quot;Km&quot;* #,##0.00"/>
    <numFmt numFmtId="284" formatCode="&quot;m2&quot;* #,##0.00"/>
    <numFmt numFmtId="285" formatCode="&quot;m3&quot;* #,##0.00"/>
    <numFmt numFmtId="286" formatCode="#,##0.0_ ;[Red]\-#,##0.0\ "/>
    <numFmt numFmtId="287" formatCode="&quot;ml&quot;* #,##0.00"/>
    <numFmt numFmtId="288" formatCode="0.00000E+00;\_xddb8_"/>
    <numFmt numFmtId="289" formatCode="_(&quot;Ch$&quot;* #,##0_);_(&quot;Ch$&quot;* \(#,##0\);_(&quot;Ch$&quot;* &quot;-&quot;_);_(@_)"/>
    <numFmt numFmtId="290" formatCode="#,##0&quot; F&quot;;\-#,##0&quot; F&quot;"/>
    <numFmt numFmtId="291" formatCode="_-* #,##0.00\ [$€]_-;\-* #,##0.00\ [$€]_-;_-* &quot;-&quot;??\ [$€]_-;_-@_-"/>
    <numFmt numFmtId="292" formatCode="&quot;&quot;"/>
    <numFmt numFmtId="293" formatCode="0.0%;\(0.0%\)"/>
    <numFmt numFmtId="294" formatCode="m/d/yy\ h:mm:ss"/>
    <numFmt numFmtId="295" formatCode="&quot;TI-40-&quot;00#"/>
    <numFmt numFmtId="296" formatCode="&quot;tn&quot;* #,##0.00"/>
    <numFmt numFmtId="297" formatCode="&quot;￥&quot;#,##0;&quot;￥&quot;\-#,##0"/>
    <numFmt numFmtId="298" formatCode="00&quot;.&quot;000"/>
    <numFmt numFmtId="299" formatCode="dd\-mm\-yyyy"/>
    <numFmt numFmtId="300" formatCode="_-* #,##0_-;\-* #,##0_-;_-* &quot;-&quot;??_-;_-@_-"/>
    <numFmt numFmtId="301" formatCode="_ \ #,##0.0_ ;_ \ \-#,##0.0_ ;_ \ &quot;&quot;_ ;_ @_ "/>
    <numFmt numFmtId="302" formatCode="#,##0.00_ ;\-#,##0.00\ "/>
  </numFmts>
  <fonts count="35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3"/>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sz val="10"/>
      <name val="Arial"/>
      <family val="2"/>
    </font>
    <font>
      <sz val="10"/>
      <color indexed="8"/>
      <name val="MS Sans Serif"/>
      <family val="2"/>
    </font>
    <font>
      <sz val="10"/>
      <name val="Courier"/>
      <family val="3"/>
    </font>
    <font>
      <sz val="18"/>
      <name val="Arial"/>
      <family val="2"/>
    </font>
    <font>
      <sz val="14"/>
      <name val="Arial"/>
      <family val="2"/>
    </font>
    <font>
      <sz val="12"/>
      <name val="Arial"/>
      <family val="2"/>
    </font>
    <font>
      <b/>
      <sz val="24"/>
      <name val="Arial"/>
      <family val="2"/>
    </font>
    <font>
      <b/>
      <sz val="14"/>
      <name val="Arial"/>
      <family val="2"/>
    </font>
    <font>
      <sz val="10"/>
      <color indexed="12"/>
      <name val="Arial"/>
      <family val="2"/>
    </font>
    <font>
      <b/>
      <sz val="12"/>
      <name val="Arial"/>
      <family val="2"/>
    </font>
    <font>
      <sz val="9"/>
      <name val="Arial"/>
      <family val="2"/>
    </font>
    <font>
      <b/>
      <sz val="18"/>
      <name val="Arial"/>
      <family val="2"/>
    </font>
    <font>
      <b/>
      <sz val="10"/>
      <name val="Arial"/>
      <family val="2"/>
    </font>
    <font>
      <sz val="10"/>
      <name val="Times New Roman"/>
      <family val="1"/>
    </font>
    <font>
      <sz val="9"/>
      <color indexed="12"/>
      <name val="Arial"/>
      <family val="2"/>
    </font>
    <font>
      <b/>
      <sz val="16"/>
      <name val="Arial Narrow"/>
      <family val="2"/>
    </font>
    <font>
      <sz val="9"/>
      <color indexed="10"/>
      <name val="Geneva"/>
      <family val="2"/>
    </font>
    <font>
      <sz val="10"/>
      <name val="Geneva"/>
      <family val="2"/>
    </font>
    <font>
      <sz val="10"/>
      <name val="Helv"/>
      <family val="2"/>
    </font>
    <font>
      <sz val="10"/>
      <color indexed="8"/>
      <name val="Arial"/>
      <family val="2"/>
    </font>
    <font>
      <sz val="12"/>
      <name val="Times New Roman"/>
      <family val="1"/>
    </font>
    <font>
      <sz val="10"/>
      <name val="Helv"/>
    </font>
    <font>
      <sz val="9"/>
      <color indexed="10"/>
      <name val="Geneva"/>
      <family val="2"/>
    </font>
    <font>
      <u/>
      <sz val="10"/>
      <color indexed="36"/>
      <name val="Arial"/>
      <family val="2"/>
    </font>
    <font>
      <sz val="1"/>
      <color indexed="8"/>
      <name val="Courier"/>
      <family val="3"/>
    </font>
    <font>
      <sz val="12"/>
      <name val="Helv"/>
    </font>
    <font>
      <sz val="8"/>
      <name val="Antique Olive"/>
      <family val="2"/>
    </font>
    <font>
      <sz val="8"/>
      <name val="Geneva"/>
      <family val="2"/>
    </font>
    <font>
      <sz val="8"/>
      <name val="Arial"/>
      <family val="2"/>
    </font>
    <font>
      <b/>
      <sz val="9"/>
      <name val="Arial"/>
      <family val="2"/>
    </font>
    <font>
      <b/>
      <sz val="10"/>
      <name val="Arial MT"/>
      <family val="2"/>
    </font>
    <font>
      <sz val="12"/>
      <name val="¹ÙÅÁÃ¼"/>
      <family val="1"/>
      <charset val="129"/>
    </font>
    <font>
      <sz val="11"/>
      <color indexed="8"/>
      <name val="Calibri"/>
      <family val="2"/>
    </font>
    <font>
      <sz val="11"/>
      <color indexed="42"/>
      <name val="Calibri"/>
      <family val="2"/>
    </font>
    <font>
      <sz val="11"/>
      <color indexed="9"/>
      <name val="Calibri"/>
      <family val="2"/>
    </font>
    <font>
      <b/>
      <sz val="18"/>
      <name val="Helv"/>
      <family val="2"/>
    </font>
    <font>
      <sz val="14"/>
      <name val="Helv"/>
      <family val="2"/>
    </font>
    <font>
      <b/>
      <sz val="14"/>
      <name val="Helv"/>
      <family val="2"/>
    </font>
    <font>
      <sz val="8"/>
      <name val="Times New Roman"/>
      <family val="1"/>
    </font>
    <font>
      <b/>
      <i/>
      <u/>
      <sz val="10"/>
      <color indexed="8"/>
      <name val="Arial"/>
      <family val="2"/>
    </font>
    <font>
      <b/>
      <sz val="12"/>
      <color indexed="12"/>
      <name val="Times New Roman"/>
      <family val="1"/>
      <charset val="177"/>
    </font>
    <font>
      <sz val="12"/>
      <name val="Tms Rmn"/>
      <family val="1"/>
    </font>
    <font>
      <b/>
      <sz val="12"/>
      <name val="Helv"/>
      <family val="2"/>
    </font>
    <font>
      <b/>
      <sz val="12"/>
      <name val="Palatino"/>
      <family val="1"/>
    </font>
    <font>
      <b/>
      <sz val="10"/>
      <name val="Palatino"/>
      <family val="1"/>
    </font>
    <font>
      <b/>
      <u/>
      <sz val="10"/>
      <name val="Palatino"/>
      <family val="1"/>
    </font>
    <font>
      <sz val="11"/>
      <color indexed="17"/>
      <name val="Calibri"/>
      <family val="2"/>
    </font>
    <font>
      <sz val="12"/>
      <name val="±¼¸²Ã¼"/>
      <family val="3"/>
      <charset val="129"/>
    </font>
    <font>
      <b/>
      <sz val="1"/>
      <color indexed="8"/>
      <name val="Courier"/>
      <family val="3"/>
    </font>
    <font>
      <b/>
      <sz val="11"/>
      <color indexed="52"/>
      <name val="Calibri"/>
      <family val="2"/>
    </font>
    <font>
      <b/>
      <sz val="10"/>
      <name val="Helv"/>
      <family val="2"/>
    </font>
    <font>
      <b/>
      <sz val="11"/>
      <color indexed="42"/>
      <name val="Calibri"/>
      <family val="2"/>
    </font>
    <font>
      <b/>
      <sz val="11"/>
      <color indexed="9"/>
      <name val="Calibri"/>
      <family val="2"/>
    </font>
    <font>
      <sz val="11"/>
      <color indexed="52"/>
      <name val="Calibri"/>
      <family val="2"/>
    </font>
    <font>
      <b/>
      <sz val="8"/>
      <name val="Arial"/>
      <family val="2"/>
    </font>
    <font>
      <u/>
      <sz val="10"/>
      <color indexed="12"/>
      <name val="Arial"/>
      <family val="2"/>
    </font>
    <font>
      <sz val="10"/>
      <name val="BERNHARD"/>
    </font>
    <font>
      <b/>
      <sz val="14"/>
      <color indexed="56"/>
      <name val="Palatino"/>
      <family val="1"/>
    </font>
    <font>
      <sz val="10"/>
      <name val="MS Serif"/>
      <family val="1"/>
    </font>
    <font>
      <b/>
      <sz val="8"/>
      <name val="Helv"/>
      <family val="2"/>
    </font>
    <font>
      <sz val="10"/>
      <name val="Symbol"/>
      <family val="1"/>
      <charset val="2"/>
    </font>
    <font>
      <sz val="10"/>
      <name val="MS Sans Serif"/>
      <family val="2"/>
    </font>
    <font>
      <sz val="10"/>
      <name val="Formata Regular"/>
      <family val="2"/>
    </font>
    <font>
      <sz val="10"/>
      <name val="Formata Regular"/>
    </font>
    <font>
      <b/>
      <sz val="11"/>
      <color indexed="62"/>
      <name val="Calibri"/>
      <family val="2"/>
    </font>
    <font>
      <b/>
      <sz val="11"/>
      <color indexed="56"/>
      <name val="Calibri"/>
      <family val="2"/>
    </font>
    <font>
      <b/>
      <sz val="11"/>
      <color indexed="8"/>
      <name val="Calibri"/>
      <family val="2"/>
    </font>
    <font>
      <sz val="11"/>
      <color indexed="47"/>
      <name val="Calibri"/>
      <family val="2"/>
    </font>
    <font>
      <sz val="10"/>
      <color indexed="16"/>
      <name val="MS Serif"/>
      <family val="1"/>
    </font>
    <font>
      <sz val="11"/>
      <color indexed="62"/>
      <name val="Calibri"/>
      <family val="2"/>
    </font>
    <font>
      <b/>
      <sz val="10"/>
      <color indexed="14"/>
      <name val="Arial"/>
      <family val="2"/>
    </font>
    <font>
      <u/>
      <sz val="10"/>
      <color indexed="14"/>
      <name val="MS Sans Serif"/>
      <family val="2"/>
    </font>
    <font>
      <sz val="8"/>
      <color indexed="17"/>
      <name val="Helv"/>
      <family val="2"/>
    </font>
    <font>
      <sz val="18"/>
      <color indexed="24"/>
      <name val="Arial"/>
      <family val="2"/>
    </font>
    <font>
      <sz val="8"/>
      <color indexed="24"/>
      <name val="Arial"/>
      <family val="2"/>
    </font>
    <font>
      <b/>
      <sz val="10"/>
      <color indexed="11"/>
      <name val="Arial"/>
      <family val="2"/>
    </font>
    <font>
      <u/>
      <sz val="10"/>
      <color theme="10"/>
      <name val="Arial"/>
      <family val="2"/>
    </font>
    <font>
      <u/>
      <sz val="10"/>
      <color indexed="12"/>
      <name val="MS Sans Serif"/>
      <family val="2"/>
    </font>
    <font>
      <sz val="11"/>
      <color indexed="20"/>
      <name val="Calibri"/>
      <family val="2"/>
    </font>
    <font>
      <sz val="9"/>
      <color indexed="39"/>
      <name val="Arial"/>
      <family val="2"/>
    </font>
    <font>
      <sz val="12"/>
      <name val="Helv"/>
      <family val="2"/>
    </font>
    <font>
      <b/>
      <i/>
      <sz val="10"/>
      <color indexed="8"/>
      <name val="Arial"/>
      <family val="2"/>
    </font>
    <font>
      <sz val="12"/>
      <color indexed="9"/>
      <name val="Helv"/>
      <family val="2"/>
    </font>
    <font>
      <b/>
      <sz val="10"/>
      <name val="Times New Roman"/>
      <family val="1"/>
    </font>
    <font>
      <sz val="10"/>
      <color indexed="11"/>
      <name val="Helv"/>
      <family val="2"/>
    </font>
    <font>
      <sz val="10"/>
      <name val="Times New Roman"/>
      <family val="1"/>
      <charset val="204"/>
    </font>
    <font>
      <b/>
      <sz val="11"/>
      <name val="Helv"/>
      <family val="2"/>
    </font>
    <font>
      <sz val="8"/>
      <color indexed="10"/>
      <name val="Arial Narrow"/>
      <family val="2"/>
    </font>
    <font>
      <sz val="11"/>
      <color indexed="60"/>
      <name val="Calibri"/>
      <family val="2"/>
    </font>
    <font>
      <sz val="7"/>
      <name val="Small Fonts"/>
      <family val="2"/>
    </font>
    <font>
      <sz val="8"/>
      <name val="Helv"/>
    </font>
    <font>
      <sz val="10"/>
      <name val="Tms Rmn"/>
      <family val="1"/>
    </font>
    <font>
      <b/>
      <sz val="9"/>
      <name val="Helvetica"/>
      <family val="2"/>
    </font>
    <font>
      <i/>
      <sz val="9"/>
      <name val="Arial"/>
      <family val="2"/>
    </font>
    <font>
      <sz val="8"/>
      <color indexed="8"/>
      <name val="Arial Narrow"/>
      <family val="2"/>
    </font>
    <font>
      <i/>
      <sz val="9"/>
      <color indexed="12"/>
      <name val="Helv"/>
      <family val="2"/>
    </font>
    <font>
      <sz val="11"/>
      <name val="‚l‚r –¾’©"/>
      <family val="2"/>
      <charset val="128"/>
    </font>
    <font>
      <sz val="10"/>
      <name val="Century Gothic"/>
      <family val="2"/>
    </font>
    <font>
      <sz val="10"/>
      <name val="Palatino"/>
      <family val="1"/>
    </font>
    <font>
      <sz val="9"/>
      <name val="Geneva"/>
      <family val="2"/>
    </font>
    <font>
      <b/>
      <u/>
      <sz val="10"/>
      <name val="Arial"/>
      <family val="2"/>
    </font>
    <font>
      <b/>
      <sz val="10"/>
      <name val="MS Sans Serif"/>
      <family val="2"/>
    </font>
    <font>
      <sz val="10"/>
      <color indexed="10"/>
      <name val="Times New Roman"/>
      <family val="1"/>
    </font>
    <font>
      <b/>
      <sz val="12"/>
      <color indexed="10"/>
      <name val="Times New Roman"/>
      <family val="1"/>
      <charset val="177"/>
    </font>
    <font>
      <b/>
      <sz val="11"/>
      <color indexed="12"/>
      <name val="Times New Roman"/>
      <family val="1"/>
      <charset val="177"/>
    </font>
    <font>
      <sz val="8"/>
      <name val="Helv"/>
      <family val="2"/>
    </font>
    <font>
      <i/>
      <sz val="10"/>
      <name val="Arial"/>
      <family val="2"/>
    </font>
    <font>
      <sz val="7"/>
      <name val="Arial"/>
      <family val="2"/>
    </font>
    <font>
      <b/>
      <sz val="11"/>
      <color indexed="63"/>
      <name val="Calibri"/>
      <family val="2"/>
    </font>
    <font>
      <b/>
      <sz val="12"/>
      <color indexed="8"/>
      <name val="Arial"/>
      <family val="2"/>
    </font>
    <font>
      <sz val="12"/>
      <color indexed="8"/>
      <name val="Arial"/>
      <family val="2"/>
    </font>
    <font>
      <sz val="11"/>
      <color indexed="8"/>
      <name val="Arial"/>
      <family val="2"/>
    </font>
    <font>
      <b/>
      <sz val="12"/>
      <color indexed="56"/>
      <name val="Arial"/>
      <family val="2"/>
    </font>
    <font>
      <sz val="7"/>
      <name val="Geneva"/>
      <family val="2"/>
    </font>
    <font>
      <b/>
      <sz val="14"/>
      <name val="Palatino"/>
      <family val="1"/>
    </font>
    <font>
      <sz val="12"/>
      <name val="Univers (WN)"/>
      <family val="2"/>
    </font>
    <font>
      <b/>
      <u/>
      <sz val="11"/>
      <name val="Helvetica"/>
      <family val="2"/>
    </font>
    <font>
      <b/>
      <sz val="12"/>
      <name val="Helvetica"/>
      <family val="2"/>
    </font>
    <font>
      <sz val="9"/>
      <color indexed="8"/>
      <name val="Arial"/>
      <family val="2"/>
    </font>
    <font>
      <b/>
      <sz val="8"/>
      <color indexed="8"/>
      <name val="Helv"/>
      <family val="2"/>
    </font>
    <font>
      <b/>
      <sz val="10"/>
      <color indexed="10"/>
      <name val="Helv"/>
      <family val="2"/>
    </font>
    <font>
      <b/>
      <sz val="8"/>
      <name val="Times New Roman"/>
      <family val="1"/>
    </font>
    <font>
      <b/>
      <sz val="9"/>
      <name val="Times New Roman"/>
      <family val="1"/>
    </font>
    <font>
      <sz val="11"/>
      <color indexed="10"/>
      <name val="Calibri"/>
      <family val="2"/>
    </font>
    <font>
      <i/>
      <sz val="11"/>
      <color indexed="23"/>
      <name val="Calibri"/>
      <family val="2"/>
    </font>
    <font>
      <b/>
      <sz val="11"/>
      <name val="Times New Roman"/>
      <family val="1"/>
    </font>
    <font>
      <b/>
      <sz val="15"/>
      <color indexed="62"/>
      <name val="Calibri"/>
      <family val="2"/>
    </font>
    <font>
      <b/>
      <sz val="15"/>
      <color indexed="56"/>
      <name val="Calibri"/>
      <family val="2"/>
    </font>
    <font>
      <b/>
      <sz val="18"/>
      <color indexed="62"/>
      <name val="Cambria"/>
      <family val="2"/>
    </font>
    <font>
      <b/>
      <sz val="13"/>
      <color indexed="62"/>
      <name val="Calibri"/>
      <family val="2"/>
    </font>
    <font>
      <b/>
      <sz val="13"/>
      <color indexed="56"/>
      <name val="Calibri"/>
      <family val="2"/>
    </font>
    <font>
      <b/>
      <sz val="18"/>
      <color indexed="56"/>
      <name val="Cambria"/>
      <family val="2"/>
    </font>
    <font>
      <sz val="8"/>
      <color indexed="12"/>
      <name val="Arial"/>
      <family val="2"/>
    </font>
    <font>
      <sz val="8"/>
      <color indexed="10"/>
      <name val="Arial"/>
      <family val="2"/>
    </font>
    <font>
      <u/>
      <sz val="8"/>
      <name val="Arial"/>
      <family val="2"/>
    </font>
    <font>
      <sz val="10"/>
      <color indexed="19"/>
      <name val="Arial"/>
      <family val="2"/>
    </font>
    <font>
      <b/>
      <sz val="10"/>
      <color indexed="10"/>
      <name val="Arial"/>
      <family val="2"/>
    </font>
    <font>
      <sz val="10"/>
      <name val="Helvetica"/>
      <family val="2"/>
    </font>
    <font>
      <sz val="12"/>
      <name val="宋体"/>
      <charset val="134"/>
    </font>
    <font>
      <sz val="12"/>
      <color theme="1"/>
      <name val="Arial"/>
      <family val="2"/>
    </font>
    <font>
      <b/>
      <u/>
      <sz val="12"/>
      <color theme="1"/>
      <name val="Arial"/>
      <family val="2"/>
    </font>
    <font>
      <b/>
      <sz val="12"/>
      <color theme="1"/>
      <name val="Arial"/>
      <family val="2"/>
    </font>
    <font>
      <b/>
      <sz val="9"/>
      <name val="Calibri"/>
      <family val="2"/>
      <scheme val="minor"/>
    </font>
    <font>
      <sz val="9"/>
      <name val="Calibri"/>
      <family val="2"/>
      <scheme val="minor"/>
    </font>
    <font>
      <sz val="9"/>
      <name val="Arial Narrow"/>
      <family val="2"/>
    </font>
    <font>
      <sz val="18"/>
      <name val="Arial Narrow"/>
      <family val="2"/>
    </font>
    <font>
      <b/>
      <sz val="9"/>
      <name val="Arial Narrow"/>
      <family val="2"/>
    </font>
    <font>
      <sz val="12"/>
      <color theme="1"/>
      <name val="Calibri"/>
      <family val="2"/>
      <scheme val="minor"/>
    </font>
    <font>
      <b/>
      <sz val="12"/>
      <color theme="1"/>
      <name val="Calibri"/>
      <family val="2"/>
      <scheme val="minor"/>
    </font>
    <font>
      <b/>
      <sz val="10"/>
      <color theme="1"/>
      <name val="Arial"/>
      <family val="2"/>
    </font>
    <font>
      <sz val="10"/>
      <name val="Helv"/>
      <charset val="204"/>
    </font>
    <font>
      <sz val="10"/>
      <color indexed="10"/>
      <name val="楲污†††"/>
    </font>
    <font>
      <b/>
      <sz val="11"/>
      <color indexed="10"/>
      <name val="Calibri"/>
      <family val="2"/>
    </font>
    <font>
      <i/>
      <sz val="12"/>
      <name val="Arial"/>
      <family val="2"/>
    </font>
    <font>
      <sz val="18"/>
      <name val="Times New Roman"/>
      <family val="1"/>
    </font>
    <font>
      <i/>
      <sz val="12"/>
      <name val="Times New Roman"/>
      <family val="1"/>
    </font>
    <font>
      <u/>
      <sz val="7.5"/>
      <color theme="10"/>
      <name val="Arial"/>
      <family val="2"/>
    </font>
    <font>
      <b/>
      <sz val="10"/>
      <color indexed="10"/>
      <name val="楲污†††"/>
    </font>
    <font>
      <sz val="11"/>
      <color indexed="19"/>
      <name val="Calibri"/>
      <family val="2"/>
    </font>
    <font>
      <sz val="8"/>
      <name val="Book Antiqua"/>
      <family val="1"/>
    </font>
    <font>
      <b/>
      <u/>
      <sz val="8"/>
      <name val="Arial Narrow"/>
      <family val="2"/>
    </font>
    <font>
      <sz val="11"/>
      <name val="Garamond"/>
      <family val="1"/>
    </font>
    <font>
      <b/>
      <sz val="18"/>
      <color indexed="8"/>
      <name val="浡牢慩††††"/>
    </font>
    <font>
      <b/>
      <sz val="11"/>
      <name val="Garamond"/>
      <family val="1"/>
    </font>
    <font>
      <b/>
      <u/>
      <sz val="8"/>
      <color indexed="8"/>
      <name val="Arial Narrow"/>
      <family val="2"/>
    </font>
    <font>
      <b/>
      <sz val="15"/>
      <color indexed="8"/>
      <name val="楲污†††"/>
    </font>
    <font>
      <b/>
      <sz val="11"/>
      <color indexed="8"/>
      <name val="楲污†††"/>
    </font>
    <font>
      <b/>
      <sz val="13"/>
      <color indexed="8"/>
      <name val="楲污†††"/>
    </font>
    <font>
      <sz val="10"/>
      <color indexed="17"/>
      <name val="楲污†††"/>
    </font>
    <font>
      <b/>
      <sz val="10"/>
      <color indexed="8"/>
      <name val="楲污†††"/>
    </font>
    <font>
      <sz val="10"/>
      <name val="楲污†††"/>
    </font>
    <font>
      <sz val="10"/>
      <color indexed="9"/>
      <name val="楲污†††"/>
    </font>
    <font>
      <sz val="10"/>
      <color indexed="19"/>
      <name val="楲污†††"/>
    </font>
    <font>
      <b/>
      <sz val="10"/>
      <color indexed="9"/>
      <name val="楲污†††"/>
    </font>
    <font>
      <b/>
      <sz val="12"/>
      <color rgb="FFFF3300"/>
      <name val="Arial"/>
      <family val="2"/>
    </font>
    <font>
      <sz val="12"/>
      <color theme="0"/>
      <name val="Arial"/>
      <family val="2"/>
    </font>
    <font>
      <sz val="12"/>
      <color theme="4" tint="-0.249977111117893"/>
      <name val="Arial"/>
      <family val="2"/>
    </font>
    <font>
      <sz val="12"/>
      <color rgb="FF00B050"/>
      <name val="Arial"/>
      <family val="2"/>
    </font>
    <font>
      <sz val="14"/>
      <color indexed="8"/>
      <name val="Arial"/>
      <family val="2"/>
    </font>
    <font>
      <b/>
      <u/>
      <sz val="12"/>
      <name val="Arial"/>
      <family val="2"/>
    </font>
    <font>
      <b/>
      <sz val="15"/>
      <name val="Arial"/>
      <family val="2"/>
    </font>
    <font>
      <b/>
      <u/>
      <sz val="8"/>
      <color rgb="FF0070C0"/>
      <name val="Arial"/>
      <family val="2"/>
    </font>
    <font>
      <sz val="11"/>
      <color theme="1"/>
      <name val="Arial"/>
      <family val="2"/>
    </font>
    <font>
      <sz val="10"/>
      <name val="Arial"/>
      <family val="2"/>
    </font>
    <font>
      <sz val="10"/>
      <color theme="1"/>
      <name val="Arial"/>
      <family val="2"/>
    </font>
    <font>
      <sz val="12"/>
      <name val="¹UAAA¼"/>
      <family val="3"/>
      <charset val="129"/>
    </font>
    <font>
      <b/>
      <sz val="12"/>
      <name val="Helv"/>
    </font>
    <font>
      <sz val="10"/>
      <name val="굴림체"/>
      <family val="3"/>
      <charset val="129"/>
    </font>
    <font>
      <sz val="11"/>
      <color indexed="12"/>
      <name val="Book Antiqua"/>
      <family val="1"/>
    </font>
    <font>
      <sz val="12"/>
      <name val="SWISS"/>
    </font>
    <font>
      <sz val="10"/>
      <name val="Geneva"/>
      <family val="2"/>
    </font>
    <font>
      <sz val="11"/>
      <name val="돋움"/>
      <family val="3"/>
      <charset val="129"/>
    </font>
    <font>
      <b/>
      <sz val="11"/>
      <color theme="1"/>
      <name val="Calibri"/>
      <family val="2"/>
      <scheme val="minor"/>
    </font>
    <font>
      <sz val="12"/>
      <name val=".VnTime"/>
    </font>
    <font>
      <sz val="9"/>
      <name val="ﾀﾞｯﾁ"/>
      <family val="3"/>
      <charset val="128"/>
    </font>
    <font>
      <b/>
      <sz val="1"/>
      <color indexed="8"/>
      <name val="Courier New"/>
      <family val="3"/>
    </font>
    <font>
      <sz val="11"/>
      <name val="??"/>
      <family val="3"/>
    </font>
    <font>
      <sz val="14"/>
      <name val="??"/>
      <family val="3"/>
    </font>
    <font>
      <sz val="11"/>
      <name val="돋움"/>
      <charset val="129"/>
    </font>
    <font>
      <sz val="12"/>
      <name val="바탕체"/>
      <family val="1"/>
      <charset val="129"/>
    </font>
    <font>
      <sz val="11"/>
      <name val="돋움"/>
      <family val="2"/>
    </font>
    <font>
      <sz val="12"/>
      <name val="바탕체"/>
      <family val="3"/>
      <charset val="129"/>
    </font>
    <font>
      <sz val="12"/>
      <name val="????"/>
      <charset val="136"/>
    </font>
    <font>
      <sz val="12"/>
      <name val="???"/>
      <family val="3"/>
    </font>
    <font>
      <sz val="10"/>
      <name val="???"/>
      <family val="3"/>
    </font>
    <font>
      <sz val="12"/>
      <name val="|??´¸ⓒ"/>
      <family val="1"/>
      <charset val="129"/>
    </font>
    <font>
      <b/>
      <sz val="5"/>
      <name val="Arial"/>
      <family val="2"/>
    </font>
    <font>
      <sz val="5"/>
      <name val="Arial"/>
      <family val="2"/>
    </font>
    <font>
      <sz val="12"/>
      <color indexed="10"/>
      <name val=".VnArial Narrow"/>
      <family val="2"/>
    </font>
    <font>
      <i/>
      <sz val="12"/>
      <color indexed="8"/>
      <name val=".VnBook-AntiquaH"/>
      <family val="2"/>
    </font>
    <font>
      <b/>
      <sz val="12"/>
      <color indexed="8"/>
      <name val=".VnBook-Antiqua"/>
      <family val="2"/>
    </font>
    <font>
      <i/>
      <sz val="12"/>
      <color indexed="8"/>
      <name val=".VnBook-Antiqua"/>
      <family val="2"/>
    </font>
    <font>
      <sz val="10"/>
      <name val=".VnTime"/>
    </font>
    <font>
      <sz val="12"/>
      <name val="ⓒoUAAA¨u"/>
      <family val="1"/>
      <charset val="129"/>
    </font>
    <font>
      <sz val="11"/>
      <name val="￥i￠￢￠?o"/>
      <family val="3"/>
      <charset val="129"/>
    </font>
    <font>
      <sz val="12"/>
      <name val="¹UAAA¼"/>
      <family val="1"/>
      <charset val="129"/>
    </font>
    <font>
      <sz val="12"/>
      <name val="Courier"/>
      <family val="3"/>
    </font>
    <font>
      <sz val="9"/>
      <name val="ＭＳ ゴシック"/>
      <family val="3"/>
      <charset val="128"/>
    </font>
    <font>
      <b/>
      <sz val="11"/>
      <name val="Arial"/>
      <family val="2"/>
    </font>
    <font>
      <sz val="10"/>
      <name val="Helvetica"/>
      <family val="2"/>
    </font>
    <font>
      <sz val="12"/>
      <name val="System"/>
      <family val="2"/>
      <charset val="129"/>
    </font>
    <font>
      <sz val="10"/>
      <name val="±¼¸²A¼"/>
      <family val="3"/>
      <charset val="129"/>
    </font>
    <font>
      <sz val="12"/>
      <name val="µ¸¿òÃ¼"/>
      <family val="3"/>
      <charset val="129"/>
    </font>
    <font>
      <sz val="14"/>
      <name val="Tms Rmn"/>
    </font>
    <font>
      <sz val="12"/>
      <name val="Tms Rmn"/>
    </font>
    <font>
      <sz val="1"/>
      <color indexed="8"/>
      <name val="Courier New"/>
      <family val="3"/>
    </font>
    <font>
      <sz val="8"/>
      <name val="CG Times (E1)"/>
    </font>
    <font>
      <sz val="10"/>
      <name val="Courier New"/>
      <family val="3"/>
    </font>
    <font>
      <sz val="10"/>
      <name val="Arial"/>
      <family val="2"/>
      <charset val="178"/>
    </font>
    <font>
      <sz val="24"/>
      <color indexed="13"/>
      <name val="SWISS"/>
    </font>
    <font>
      <sz val="24"/>
      <color indexed="13"/>
      <name val="SWISS"/>
      <family val="2"/>
    </font>
    <font>
      <b/>
      <sz val="12"/>
      <color indexed="22"/>
      <name val="Times New Roman"/>
      <family val="1"/>
    </font>
    <font>
      <b/>
      <sz val="10"/>
      <color indexed="22"/>
      <name val="Times New Roman"/>
      <family val="1"/>
    </font>
    <font>
      <i/>
      <sz val="1"/>
      <color indexed="8"/>
      <name val="Courier"/>
      <family val="3"/>
    </font>
    <font>
      <sz val="12"/>
      <color indexed="22"/>
      <name val="Arial"/>
      <family val="2"/>
    </font>
    <font>
      <b/>
      <sz val="14"/>
      <name val="SWISS"/>
    </font>
    <font>
      <b/>
      <sz val="14"/>
      <name val="SWISS"/>
      <family val="2"/>
    </font>
    <font>
      <b/>
      <sz val="9"/>
      <color indexed="48"/>
      <name val="Arial Narrow"/>
      <family val="2"/>
    </font>
    <font>
      <b/>
      <sz val="1"/>
      <color indexed="16"/>
      <name val="Courier"/>
      <family val="3"/>
    </font>
    <font>
      <b/>
      <sz val="1"/>
      <color indexed="16"/>
      <name val="Courier New"/>
      <family val="3"/>
    </font>
    <font>
      <b/>
      <sz val="11"/>
      <name val="Arial"/>
      <family val="2"/>
      <charset val="178"/>
    </font>
    <font>
      <sz val="10"/>
      <name val="Times New Roman"/>
      <family val="1"/>
      <charset val="178"/>
    </font>
    <font>
      <sz val="10"/>
      <name val="Arabic Transparent"/>
      <family val="1"/>
      <charset val="178"/>
    </font>
    <font>
      <sz val="10"/>
      <name val="Arabic Transparent"/>
      <family val="2"/>
      <charset val="178"/>
    </font>
    <font>
      <shadow/>
      <sz val="8"/>
      <color indexed="12"/>
      <name val="Times New Roman"/>
      <family val="1"/>
    </font>
    <font>
      <i/>
      <outline/>
      <shadow/>
      <u/>
      <sz val="1"/>
      <color indexed="24"/>
      <name val="Courier"/>
      <family val="3"/>
    </font>
    <font>
      <i/>
      <outline/>
      <shadow/>
      <u/>
      <sz val="1"/>
      <color indexed="24"/>
      <name val="Courier New"/>
      <family val="3"/>
    </font>
    <font>
      <b/>
      <sz val="9"/>
      <color indexed="48"/>
      <name val="Arial"/>
      <family val="2"/>
    </font>
    <font>
      <sz val="8"/>
      <name val="MS Sans Serif"/>
      <family val="2"/>
    </font>
    <font>
      <b/>
      <sz val="10"/>
      <name val="Helv"/>
    </font>
    <font>
      <sz val="13"/>
      <name val=".VnTime"/>
    </font>
    <font>
      <i/>
      <sz val="10"/>
      <name val="Helv"/>
    </font>
    <font>
      <sz val="10"/>
      <name val="Arial Tur"/>
      <charset val="162"/>
    </font>
    <font>
      <sz val="8"/>
      <color indexed="22"/>
      <name val="Times New Roman"/>
      <family val="1"/>
    </font>
    <font>
      <b/>
      <sz val="12"/>
      <name val="Univers (WN)"/>
    </font>
    <font>
      <sz val="10"/>
      <name val="Univers (E1)"/>
    </font>
    <font>
      <sz val="10"/>
      <color indexed="17"/>
      <name val="Arial"/>
      <family val="2"/>
    </font>
    <font>
      <sz val="12"/>
      <name val="Helvetica"/>
      <family val="2"/>
    </font>
    <font>
      <b/>
      <i/>
      <sz val="12"/>
      <name val="Arial"/>
      <family val="2"/>
    </font>
    <font>
      <sz val="14"/>
      <name val=".VnArial"/>
      <family val="2"/>
    </font>
    <font>
      <sz val="11"/>
      <name val="굴림체"/>
      <family val="3"/>
      <charset val="129"/>
    </font>
    <font>
      <sz val="10"/>
      <name val=" "/>
      <family val="1"/>
      <charset val="136"/>
    </font>
    <font>
      <u/>
      <sz val="7.5"/>
      <color indexed="36"/>
      <name val="Arial"/>
      <family val="2"/>
    </font>
    <font>
      <u/>
      <sz val="7.5"/>
      <color indexed="20"/>
      <name val="Arial"/>
      <family val="2"/>
    </font>
    <font>
      <sz val="12"/>
      <name val="굴림체"/>
      <family val="3"/>
      <charset val="129"/>
    </font>
    <font>
      <sz val="12"/>
      <name val="바탕체"/>
      <family val="3"/>
    </font>
    <font>
      <sz val="11"/>
      <name val="돋움"/>
      <family val="2"/>
      <charset val="129"/>
    </font>
    <font>
      <sz val="12"/>
      <name val="뼻뮝"/>
      <family val="3"/>
    </font>
    <font>
      <b/>
      <sz val="12"/>
      <color indexed="16"/>
      <name val="굴림체"/>
      <family val="3"/>
      <charset val="129"/>
    </font>
    <font>
      <sz val="10"/>
      <name val="명조"/>
      <family val="3"/>
      <charset val="129"/>
    </font>
    <font>
      <sz val="12"/>
      <color indexed="24"/>
      <name val="바탕체"/>
      <family val="1"/>
      <charset val="129"/>
    </font>
    <font>
      <sz val="11"/>
      <name val="돋움"/>
      <family val="3"/>
    </font>
    <font>
      <sz val="10"/>
      <name val="굴림체"/>
      <family val="3"/>
    </font>
    <font>
      <sz val="12"/>
      <name val="┭병릇"/>
      <family val="1"/>
      <charset val="129"/>
    </font>
    <font>
      <sz val="12"/>
      <name val="細明朝体"/>
      <family val="3"/>
      <charset val="129"/>
    </font>
    <font>
      <sz val="11"/>
      <color indexed="8"/>
      <name val="宋体"/>
      <charset val="134"/>
    </font>
    <font>
      <sz val="10"/>
      <name val="明朝"/>
      <family val="1"/>
      <charset val="128"/>
    </font>
    <font>
      <sz val="10"/>
      <name val="ＭＳ 明朝"/>
      <family val="1"/>
      <charset val="128"/>
    </font>
    <font>
      <b/>
      <sz val="8"/>
      <color indexed="10"/>
      <name val="Arial"/>
      <family val="2"/>
    </font>
    <font>
      <sz val="10"/>
      <color theme="1"/>
      <name val="Calibri"/>
      <family val="2"/>
      <scheme val="minor"/>
    </font>
    <font>
      <b/>
      <u/>
      <sz val="16"/>
      <name val="Arial"/>
      <family val="2"/>
    </font>
    <font>
      <b/>
      <sz val="18"/>
      <name val="Arial Narrow"/>
      <family val="2"/>
    </font>
    <font>
      <u/>
      <sz val="14"/>
      <color theme="10"/>
      <name val="Arial"/>
      <family val="2"/>
    </font>
    <font>
      <sz val="15"/>
      <name val="Arial"/>
      <family val="2"/>
    </font>
    <font>
      <sz val="11"/>
      <color theme="0"/>
      <name val="Calibri"/>
      <family val="2"/>
      <scheme val="minor"/>
    </font>
    <font>
      <sz val="10"/>
      <name val="Arial"/>
      <family val="2"/>
    </font>
    <font>
      <sz val="11"/>
      <name val="Arial"/>
      <family val="2"/>
    </font>
    <font>
      <sz val="11"/>
      <name val="Calibri"/>
      <family val="2"/>
      <scheme val="minor"/>
    </font>
    <font>
      <sz val="8"/>
      <color theme="1"/>
      <name val="Calibri"/>
      <family val="2"/>
      <scheme val="minor"/>
    </font>
    <font>
      <sz val="9"/>
      <color theme="1"/>
      <name val="Calibri"/>
      <family val="2"/>
      <scheme val="minor"/>
    </font>
    <font>
      <sz val="11"/>
      <name val="Cambria"/>
      <family val="2"/>
      <scheme val="major"/>
    </font>
    <font>
      <sz val="10"/>
      <color theme="1"/>
      <name val="Cambria"/>
      <family val="2"/>
      <scheme val="major"/>
    </font>
    <font>
      <b/>
      <sz val="11"/>
      <color theme="1"/>
      <name val="Cambria"/>
      <family val="2"/>
      <scheme val="major"/>
    </font>
    <font>
      <sz val="11"/>
      <color theme="1"/>
      <name val="Cambria"/>
      <family val="2"/>
      <scheme val="major"/>
    </font>
    <font>
      <b/>
      <sz val="10"/>
      <color theme="1"/>
      <name val="Calibri"/>
      <family val="2"/>
      <scheme val="minor"/>
    </font>
    <font>
      <b/>
      <sz val="9"/>
      <color theme="1"/>
      <name val="Calibri"/>
      <family val="2"/>
      <scheme val="minor"/>
    </font>
    <font>
      <b/>
      <sz val="10"/>
      <name val="Cambria"/>
      <family val="2"/>
      <scheme val="major"/>
    </font>
    <font>
      <b/>
      <sz val="10"/>
      <color theme="0"/>
      <name val="Cambria"/>
      <family val="2"/>
      <scheme val="major"/>
    </font>
    <font>
      <b/>
      <sz val="10"/>
      <color theme="0"/>
      <name val="Calibri"/>
      <family val="2"/>
      <scheme val="minor"/>
    </font>
    <font>
      <sz val="10"/>
      <name val="Cambria"/>
      <family val="2"/>
      <scheme val="major"/>
    </font>
    <font>
      <b/>
      <sz val="12"/>
      <color theme="0"/>
      <name val="Cambria"/>
      <family val="2"/>
      <scheme val="major"/>
    </font>
    <font>
      <b/>
      <sz val="11"/>
      <name val="Segoe UI"/>
      <family val="2"/>
    </font>
    <font>
      <b/>
      <sz val="8"/>
      <color theme="0"/>
      <name val="Cambria"/>
      <family val="2"/>
      <scheme val="major"/>
    </font>
    <font>
      <b/>
      <sz val="8"/>
      <color theme="0"/>
      <name val="Segoe UI"/>
      <family val="2"/>
    </font>
    <font>
      <sz val="10"/>
      <color theme="0"/>
      <name val="Cambria"/>
      <family val="2"/>
      <scheme val="major"/>
    </font>
    <font>
      <b/>
      <sz val="14"/>
      <color theme="0"/>
      <name val="Cambria"/>
      <family val="2"/>
      <scheme val="major"/>
    </font>
    <font>
      <sz val="10"/>
      <color theme="0"/>
      <name val="Segoe UI"/>
      <family val="2"/>
    </font>
    <font>
      <b/>
      <sz val="12"/>
      <name val="Cambria"/>
      <family val="2"/>
      <scheme val="major"/>
    </font>
    <font>
      <b/>
      <sz val="10"/>
      <color rgb="FFFF0000"/>
      <name val="Cambria"/>
      <family val="2"/>
      <scheme val="major"/>
    </font>
    <font>
      <sz val="10"/>
      <color rgb="FF363636"/>
      <name val="Segoe UI"/>
      <family val="2"/>
    </font>
    <font>
      <sz val="12"/>
      <name val="Cambria"/>
      <family val="2"/>
      <scheme val="major"/>
    </font>
    <font>
      <b/>
      <sz val="11"/>
      <name val="Cambria"/>
      <family val="2"/>
      <scheme val="major"/>
    </font>
    <font>
      <b/>
      <sz val="10"/>
      <color theme="1"/>
      <name val="Cambria"/>
      <family val="2"/>
      <scheme val="major"/>
    </font>
    <font>
      <b/>
      <sz val="12"/>
      <color theme="8" tint="-0.499984740745262"/>
      <name val="Calibri"/>
      <family val="2"/>
      <scheme val="minor"/>
    </font>
    <font>
      <b/>
      <sz val="12"/>
      <color theme="8" tint="-0.499984740745262"/>
      <name val="Cambria"/>
      <family val="2"/>
      <scheme val="major"/>
    </font>
    <font>
      <b/>
      <sz val="12"/>
      <color theme="1"/>
      <name val="Cambria"/>
      <family val="2"/>
      <scheme val="major"/>
    </font>
    <font>
      <b/>
      <sz val="10"/>
      <color theme="4" tint="-0.249977111117893"/>
      <name val="Cambria"/>
      <family val="2"/>
      <scheme val="major"/>
    </font>
    <font>
      <b/>
      <sz val="11"/>
      <color theme="4" tint="-0.249977111117893"/>
      <name val="Calibri"/>
      <family val="2"/>
      <scheme val="minor"/>
    </font>
    <font>
      <b/>
      <sz val="11"/>
      <color theme="9" tint="-0.499984740745262"/>
      <name val="Calibri"/>
      <family val="2"/>
      <scheme val="minor"/>
    </font>
    <font>
      <b/>
      <sz val="10"/>
      <color theme="9" tint="-0.499984740745262"/>
      <name val="Cambria"/>
      <family val="2"/>
      <scheme val="major"/>
    </font>
    <font>
      <b/>
      <sz val="11"/>
      <color theme="9" tint="-0.499984740745262"/>
      <name val="Cambria"/>
      <family val="2"/>
      <scheme val="major"/>
    </font>
    <font>
      <b/>
      <sz val="11"/>
      <color rgb="FFFF0000"/>
      <name val="Calibri"/>
      <family val="2"/>
      <scheme val="minor"/>
    </font>
    <font>
      <b/>
      <sz val="9"/>
      <color theme="1"/>
      <name val="Cambria"/>
      <family val="2"/>
      <scheme val="major"/>
    </font>
    <font>
      <sz val="9"/>
      <color theme="1"/>
      <name val="Cambria"/>
      <family val="2"/>
      <scheme val="major"/>
    </font>
    <font>
      <b/>
      <sz val="9"/>
      <name val="Cambria"/>
      <family val="2"/>
      <scheme val="major"/>
    </font>
    <font>
      <sz val="9"/>
      <color theme="8" tint="-0.249977111117893"/>
      <name val="Calibri"/>
      <family val="2"/>
      <scheme val="minor"/>
    </font>
    <font>
      <sz val="9"/>
      <color rgb="FFFF0000"/>
      <name val="Calibri"/>
      <family val="2"/>
      <scheme val="minor"/>
    </font>
    <font>
      <sz val="10"/>
      <color theme="0"/>
      <name val="Arial"/>
      <family val="2"/>
    </font>
    <font>
      <b/>
      <sz val="10"/>
      <color theme="0"/>
      <name val="Arial Narrow"/>
      <family val="2"/>
    </font>
    <font>
      <sz val="10"/>
      <color theme="0"/>
      <name val="Arial Narrow"/>
      <family val="2"/>
    </font>
  </fonts>
  <fills count="115">
    <fill>
      <patternFill patternType="none"/>
    </fill>
    <fill>
      <patternFill patternType="gray125"/>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9389629810485"/>
        <bgColor indexed="64"/>
      </patternFill>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darkGray">
        <fgColor indexed="9"/>
        <bgColor indexed="9"/>
      </patternFill>
    </fill>
    <fill>
      <patternFill patternType="solid">
        <fgColor indexed="38"/>
      </patternFill>
    </fill>
    <fill>
      <patternFill patternType="solid">
        <fgColor indexed="55"/>
      </patternFill>
    </fill>
    <fill>
      <patternFill patternType="solid">
        <fgColor indexed="9"/>
        <bgColor indexed="9"/>
      </patternFill>
    </fill>
    <fill>
      <patternFill patternType="darkGray">
        <fgColor indexed="9"/>
        <bgColor indexed="34"/>
      </patternFill>
    </fill>
    <fill>
      <patternFill patternType="solid">
        <fgColor indexed="24"/>
        <bgColor indexed="55"/>
      </patternFill>
    </fill>
    <fill>
      <patternFill patternType="solid">
        <fgColor indexed="52"/>
        <bgColor indexed="53"/>
      </patternFill>
    </fill>
    <fill>
      <patternFill patternType="solid">
        <fgColor indexed="46"/>
        <bgColor indexed="22"/>
      </patternFill>
    </fill>
    <fill>
      <patternFill patternType="solid">
        <fgColor indexed="47"/>
        <bgColor indexed="46"/>
      </patternFill>
    </fill>
    <fill>
      <patternFill patternType="solid">
        <fgColor indexed="44"/>
        <bgColor indexed="22"/>
      </patternFill>
    </fill>
    <fill>
      <patternFill patternType="solid">
        <fgColor indexed="27"/>
        <bgColor indexed="41"/>
      </patternFill>
    </fill>
    <fill>
      <patternFill patternType="solid">
        <fgColor indexed="62"/>
      </patternFill>
    </fill>
    <fill>
      <patternFill patternType="solid">
        <fgColor indexed="22"/>
        <bgColor indexed="46"/>
      </patternFill>
    </fill>
    <fill>
      <patternFill patternType="solid">
        <fgColor indexed="55"/>
        <bgColor indexed="24"/>
      </patternFill>
    </fill>
    <fill>
      <patternFill patternType="solid">
        <fgColor indexed="10"/>
      </patternFill>
    </fill>
    <fill>
      <patternFill patternType="solid">
        <fgColor indexed="57"/>
      </patternFill>
    </fill>
    <fill>
      <patternFill patternType="solid">
        <fgColor indexed="45"/>
        <bgColor indexed="29"/>
      </patternFill>
    </fill>
    <fill>
      <patternFill patternType="solid">
        <fgColor indexed="54"/>
      </patternFill>
    </fill>
    <fill>
      <patternFill patternType="solid">
        <fgColor indexed="26"/>
        <bgColor indexed="9"/>
      </patternFill>
    </fill>
    <fill>
      <patternFill patternType="solid">
        <fgColor indexed="43"/>
        <bgColor indexed="26"/>
      </patternFill>
    </fill>
    <fill>
      <patternFill patternType="solid">
        <fgColor indexed="53"/>
      </patternFill>
    </fill>
    <fill>
      <patternFill patternType="solid">
        <fgColor indexed="13"/>
        <bgColor indexed="64"/>
      </patternFill>
    </fill>
    <fill>
      <patternFill patternType="solid">
        <fgColor indexed="22"/>
        <bgColor indexed="64"/>
      </patternFill>
    </fill>
    <fill>
      <patternFill patternType="gray125">
        <fgColor indexed="8"/>
      </patternFill>
    </fill>
    <fill>
      <patternFill patternType="darkGray">
        <fgColor indexed="9"/>
        <bgColor indexed="13"/>
      </patternFill>
    </fill>
    <fill>
      <patternFill patternType="solid">
        <fgColor indexed="26"/>
        <bgColor indexed="64"/>
      </patternFill>
    </fill>
    <fill>
      <patternFill patternType="solid">
        <fgColor indexed="15"/>
      </patternFill>
    </fill>
    <fill>
      <patternFill patternType="solid">
        <fgColor indexed="12"/>
      </patternFill>
    </fill>
    <fill>
      <patternFill patternType="mediumGray">
        <fgColor indexed="22"/>
      </patternFill>
    </fill>
    <fill>
      <patternFill patternType="solid">
        <fgColor indexed="40"/>
      </patternFill>
    </fill>
    <fill>
      <patternFill patternType="solid">
        <fgColor indexed="41"/>
        <bgColor indexed="64"/>
      </patternFill>
    </fill>
    <fill>
      <patternFill patternType="solid">
        <fgColor indexed="23"/>
        <bgColor indexed="64"/>
      </patternFill>
    </fill>
    <fill>
      <patternFill patternType="solid">
        <fgColor indexed="9"/>
        <bgColor indexed="15"/>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56"/>
      </patternFill>
    </fill>
    <fill>
      <patternFill patternType="lightUp">
        <fgColor indexed="9"/>
        <bgColor indexed="27"/>
      </patternFill>
    </fill>
    <fill>
      <patternFill patternType="lightUp">
        <fgColor indexed="9"/>
        <bgColor indexed="26"/>
      </patternFill>
    </fill>
    <fill>
      <patternFill patternType="solid">
        <fgColor indexed="43"/>
        <bgColor indexed="43"/>
      </patternFill>
    </fill>
    <fill>
      <patternFill patternType="solid">
        <fgColor indexed="8"/>
        <bgColor indexed="8"/>
      </patternFill>
    </fill>
    <fill>
      <patternFill patternType="solid">
        <fgColor indexed="12"/>
        <bgColor indexed="12"/>
      </patternFill>
    </fill>
    <fill>
      <patternFill patternType="solid">
        <fgColor indexed="12"/>
        <bgColor indexed="39"/>
      </patternFill>
    </fill>
    <fill>
      <patternFill patternType="solid">
        <fgColor indexed="13"/>
        <bgColor indexed="13"/>
      </patternFill>
    </fill>
    <fill>
      <patternFill patternType="solid">
        <fgColor indexed="13"/>
        <bgColor indexed="34"/>
      </patternFill>
    </fill>
    <fill>
      <patternFill patternType="solid">
        <fgColor indexed="22"/>
        <bgColor indexed="31"/>
      </patternFill>
    </fill>
    <fill>
      <patternFill patternType="gray0625"/>
    </fill>
    <fill>
      <patternFill patternType="solid">
        <fgColor indexed="9"/>
        <bgColor indexed="26"/>
      </patternFill>
    </fill>
    <fill>
      <patternFill patternType="lightGray">
        <fgColor indexed="9"/>
        <bgColor indexed="9"/>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2060"/>
        <bgColor indexed="64"/>
      </patternFill>
    </fill>
    <fill>
      <patternFill patternType="solid">
        <fgColor theme="2" tint="-9.9978637043366805E-2"/>
        <bgColor indexed="64"/>
      </patternFill>
    </fill>
    <fill>
      <patternFill patternType="solid">
        <fgColor theme="8" tint="-0.499984740745262"/>
        <bgColor indexed="64"/>
      </patternFill>
    </fill>
    <fill>
      <patternFill patternType="solid">
        <fgColor rgb="FF004D86"/>
        <bgColor indexed="64"/>
      </patternFill>
    </fill>
    <fill>
      <patternFill patternType="solid">
        <fgColor theme="0" tint="-0.499984740745262"/>
        <bgColor indexed="64"/>
      </patternFill>
    </fill>
    <fill>
      <patternFill patternType="solid">
        <fgColor theme="7"/>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9" tint="-0.499984740745262"/>
        <bgColor indexed="64"/>
      </patternFill>
    </fill>
  </fills>
  <borders count="208">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style="thin">
        <color indexed="64"/>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medium">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right style="thin">
        <color indexed="64"/>
      </right>
      <top style="thin">
        <color theme="0" tint="-0.34998626667073579"/>
      </top>
      <bottom style="thin">
        <color theme="0" tint="-0.34998626667073579"/>
      </bottom>
      <diagonal/>
    </border>
    <border>
      <left style="thin">
        <color indexed="64"/>
      </left>
      <right/>
      <top style="medium">
        <color indexed="64"/>
      </top>
      <bottom/>
      <diagonal/>
    </border>
    <border>
      <left/>
      <right style="thin">
        <color auto="1"/>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diagonal/>
    </border>
    <border>
      <left style="medium">
        <color indexed="64"/>
      </left>
      <right/>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thin">
        <color indexed="22"/>
      </left>
      <right style="thin">
        <color indexed="22"/>
      </right>
      <top style="thin">
        <color indexed="22"/>
      </top>
      <bottom style="thin">
        <color indexed="22"/>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uble">
        <color indexed="32"/>
      </left>
      <right style="thin">
        <color indexed="32"/>
      </right>
      <top style="double">
        <color indexed="32"/>
      </top>
      <bottom style="medium">
        <color indexed="32"/>
      </bottom>
      <diagonal/>
    </border>
    <border>
      <left style="thin">
        <color indexed="9"/>
      </left>
      <right style="thin">
        <color indexed="23"/>
      </right>
      <top style="thin">
        <color indexed="9"/>
      </top>
      <bottom style="thin">
        <color indexed="23"/>
      </bottom>
      <diagonal/>
    </border>
    <border>
      <left/>
      <right/>
      <top style="double">
        <color indexed="64"/>
      </top>
      <bottom style="double">
        <color indexed="64"/>
      </bottom>
      <diagonal/>
    </border>
    <border>
      <left style="thin">
        <color indexed="8"/>
      </left>
      <right style="thin">
        <color indexed="8"/>
      </right>
      <top/>
      <bottom/>
      <diagonal/>
    </border>
    <border>
      <left/>
      <right/>
      <top/>
      <bottom style="hair">
        <color indexed="12"/>
      </bottom>
      <diagonal/>
    </border>
    <border>
      <left style="double">
        <color indexed="64"/>
      </left>
      <right style="double">
        <color indexed="64"/>
      </right>
      <top style="double">
        <color indexed="64"/>
      </top>
      <bottom style="double">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4"/>
      </top>
      <bottom style="double">
        <color indexed="64"/>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62"/>
      </top>
      <bottom style="double">
        <color indexed="62"/>
      </bottom>
      <diagonal/>
    </border>
    <border>
      <left/>
      <right/>
      <top style="thick">
        <color indexed="64"/>
      </top>
      <bottom style="thick">
        <color indexed="64"/>
      </bottom>
      <diagonal/>
    </border>
    <border>
      <left/>
      <right/>
      <top/>
      <bottom style="thick">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10"/>
      </bottom>
      <diagonal/>
    </border>
    <border>
      <left/>
      <right/>
      <top/>
      <bottom style="double">
        <color indexed="64"/>
      </bottom>
      <diagonal/>
    </border>
    <border>
      <left/>
      <right/>
      <top/>
      <bottom style="dashed">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bottom style="thick">
        <color indexed="54"/>
      </bottom>
      <diagonal/>
    </border>
    <border>
      <left/>
      <right/>
      <top/>
      <bottom style="medium">
        <color indexed="31"/>
      </bottom>
      <diagonal/>
    </border>
    <border>
      <left style="thin">
        <color indexed="62"/>
      </left>
      <right style="thin">
        <color indexed="62"/>
      </right>
      <top style="thin">
        <color indexed="62"/>
      </top>
      <bottom style="thin">
        <color indexed="62"/>
      </bottom>
      <diagonal/>
    </border>
    <border>
      <left style="double">
        <color indexed="11"/>
      </left>
      <right style="double">
        <color indexed="11"/>
      </right>
      <top style="double">
        <color indexed="11"/>
      </top>
      <bottom style="double">
        <color indexed="11"/>
      </bottom>
      <diagonal/>
    </border>
    <border>
      <left/>
      <right/>
      <top style="thin">
        <color indexed="54"/>
      </top>
      <bottom style="double">
        <color indexed="54"/>
      </bottom>
      <diagonal/>
    </border>
    <border>
      <left style="thin">
        <color indexed="30"/>
      </left>
      <right style="thin">
        <color indexed="30"/>
      </right>
      <top style="thin">
        <color indexed="30"/>
      </top>
      <bottom style="thin">
        <color indexed="30"/>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9"/>
      </left>
      <right style="thin">
        <color indexed="23"/>
      </right>
      <top style="thin">
        <color indexed="9"/>
      </top>
      <bottom style="thin">
        <color indexed="2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4"/>
      </top>
      <bottom/>
      <diagonal/>
    </border>
    <border>
      <left style="thin">
        <color auto="1"/>
      </left>
      <right style="thin">
        <color auto="1"/>
      </right>
      <top style="thin">
        <color auto="1"/>
      </top>
      <bottom style="thin">
        <color auto="1"/>
      </bottom>
      <diagonal/>
    </border>
    <border>
      <left/>
      <right/>
      <top/>
      <bottom style="medium">
        <color indexed="49"/>
      </bottom>
      <diagonal/>
    </border>
    <border>
      <left/>
      <right/>
      <top/>
      <bottom style="medium">
        <color indexed="27"/>
      </bottom>
      <diagonal/>
    </border>
    <border>
      <left/>
      <right/>
      <top style="thin">
        <color indexed="62"/>
      </top>
      <bottom style="double">
        <color indexed="62"/>
      </bottom>
      <diagonal/>
    </border>
    <border>
      <left/>
      <right/>
      <top style="thin">
        <color indexed="56"/>
      </top>
      <bottom style="double">
        <color indexed="56"/>
      </bottom>
      <diagonal/>
    </border>
    <border>
      <left/>
      <right/>
      <top/>
      <bottom style="medium">
        <color indexed="31"/>
      </bottom>
      <diagonal/>
    </border>
    <border>
      <left style="thin">
        <color indexed="62"/>
      </left>
      <right style="thin">
        <color indexed="62"/>
      </right>
      <top style="thin">
        <color indexed="62"/>
      </top>
      <bottom style="thin">
        <color indexed="62"/>
      </bottom>
      <diagonal/>
    </border>
    <border>
      <left/>
      <right/>
      <top style="thin">
        <color indexed="54"/>
      </top>
      <bottom style="double">
        <color indexed="54"/>
      </bottom>
      <diagonal/>
    </border>
    <border>
      <left style="thin">
        <color indexed="30"/>
      </left>
      <right style="thin">
        <color indexed="30"/>
      </right>
      <top style="thin">
        <color indexed="30"/>
      </top>
      <bottom style="thin">
        <color indexed="30"/>
      </bottom>
      <diagonal/>
    </border>
    <border>
      <left/>
      <right/>
      <top/>
      <bottom style="medium">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hair">
        <color indexed="55"/>
      </left>
      <right style="hair">
        <color indexed="55"/>
      </right>
      <top style="hair">
        <color indexed="55"/>
      </top>
      <bottom style="hair">
        <color indexed="55"/>
      </bottom>
      <diagonal/>
    </border>
    <border>
      <left/>
      <right/>
      <top style="double">
        <color indexed="64"/>
      </top>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style="hair">
        <color indexed="64"/>
      </right>
      <top/>
      <bottom style="double">
        <color indexed="64"/>
      </bottom>
      <diagonal/>
    </border>
    <border>
      <left/>
      <right/>
      <top style="medium">
        <color indexed="8"/>
      </top>
      <bottom style="medium">
        <color indexed="8"/>
      </bottom>
      <diagonal/>
    </border>
    <border>
      <left/>
      <right/>
      <top/>
      <bottom style="medium">
        <color indexed="8"/>
      </bottom>
      <diagonal/>
    </border>
    <border>
      <left style="hair">
        <color indexed="64"/>
      </left>
      <right style="thin">
        <color indexed="64"/>
      </right>
      <top style="hair">
        <color indexed="64"/>
      </top>
      <bottom style="medium">
        <color indexed="12"/>
      </bottom>
      <diagonal/>
    </border>
    <border>
      <left style="hair">
        <color indexed="64"/>
      </left>
      <right style="hair">
        <color indexed="64"/>
      </right>
      <top style="hair">
        <color indexed="64"/>
      </top>
      <bottom style="medium">
        <color indexed="12"/>
      </bottom>
      <diagonal/>
    </border>
    <border>
      <left/>
      <right/>
      <top style="thin">
        <color indexed="64"/>
      </top>
      <bottom/>
      <diagonal/>
    </border>
    <border>
      <left/>
      <right/>
      <top/>
      <bottom style="hair">
        <color indexed="8"/>
      </bottom>
      <diagonal/>
    </border>
    <border>
      <left/>
      <right/>
      <top style="double">
        <color indexed="8"/>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right style="thin">
        <color auto="1"/>
      </right>
      <top style="medium">
        <color indexed="64"/>
      </top>
      <bottom style="thin">
        <color indexed="64"/>
      </bottom>
      <diagonal/>
    </border>
    <border>
      <left/>
      <right/>
      <top/>
      <bottom style="thin">
        <color theme="0" tint="-0.34998626667073579"/>
      </bottom>
      <diagonal/>
    </border>
    <border>
      <left style="thin">
        <color indexed="64"/>
      </left>
      <right/>
      <top/>
      <bottom style="thin">
        <color theme="0" tint="-0.34998626667073579"/>
      </bottom>
      <diagonal/>
    </border>
    <border>
      <left/>
      <right style="medium">
        <color indexed="64"/>
      </right>
      <top/>
      <bottom style="thin">
        <color theme="0" tint="-0.34998626667073579"/>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style="thin">
        <color indexed="64"/>
      </left>
      <right style="thin">
        <color indexed="64"/>
      </right>
      <top style="thin">
        <color indexed="64"/>
      </top>
      <bottom style="thin">
        <color theme="0" tint="-0.34998626667073579"/>
      </bottom>
      <diagonal/>
    </border>
    <border>
      <left style="thin">
        <color indexed="64"/>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rgb="FF002060"/>
      </left>
      <right style="thin">
        <color rgb="FF002060"/>
      </right>
      <top style="thin">
        <color rgb="FF002060"/>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bottom style="thin">
        <color indexed="64"/>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s>
  <cellStyleXfs count="13600">
    <xf numFmtId="180" fontId="0" fillId="0" borderId="0"/>
    <xf numFmtId="180" fontId="24" fillId="0" borderId="0"/>
    <xf numFmtId="180" fontId="24" fillId="0" borderId="0"/>
    <xf numFmtId="43" fontId="24" fillId="0" borderId="0" applyFont="0" applyFill="0" applyBorder="0" applyAlignment="0" applyProtection="0"/>
    <xf numFmtId="173" fontId="24" fillId="0" borderId="0" applyFont="0" applyFill="0" applyBorder="0" applyAlignment="0" applyProtection="0"/>
    <xf numFmtId="180" fontId="26" fillId="0" borderId="0"/>
    <xf numFmtId="0" fontId="24" fillId="0" borderId="0"/>
    <xf numFmtId="183" fontId="24" fillId="0" borderId="0" applyFont="0" applyFill="0" applyBorder="0" applyAlignment="0" applyProtection="0"/>
    <xf numFmtId="9" fontId="24" fillId="0" borderId="0" applyFont="0" applyFill="0" applyBorder="0" applyAlignment="0" applyProtection="0"/>
    <xf numFmtId="0" fontId="24" fillId="0" borderId="0"/>
    <xf numFmtId="9" fontId="24" fillId="0" borderId="0" applyFont="0" applyFill="0" applyBorder="0" applyAlignment="0" applyProtection="0"/>
    <xf numFmtId="10" fontId="29" fillId="0" borderId="0" applyProtection="0"/>
    <xf numFmtId="9" fontId="24" fillId="0" borderId="0" applyFont="0" applyFill="0" applyBorder="0" applyAlignment="0" applyProtection="0"/>
    <xf numFmtId="173" fontId="24" fillId="0" borderId="0" applyFont="0" applyFill="0" applyBorder="0" applyAlignment="0" applyProtection="0"/>
    <xf numFmtId="180" fontId="17" fillId="0" borderId="0"/>
    <xf numFmtId="180" fontId="24" fillId="0" borderId="0"/>
    <xf numFmtId="173" fontId="17" fillId="0" borderId="0" applyFont="0" applyFill="0" applyBorder="0" applyAlignment="0" applyProtection="0"/>
    <xf numFmtId="9" fontId="17" fillId="0" borderId="0" applyFont="0" applyFill="0" applyBorder="0" applyAlignment="0" applyProtection="0"/>
    <xf numFmtId="180" fontId="17" fillId="0" borderId="0"/>
    <xf numFmtId="180" fontId="17" fillId="0" borderId="0"/>
    <xf numFmtId="180" fontId="17" fillId="0" borderId="0"/>
    <xf numFmtId="180" fontId="37" fillId="0" borderId="0"/>
    <xf numFmtId="9" fontId="24" fillId="0" borderId="0" applyFont="0" applyFill="0" applyBorder="0" applyAlignment="0" applyProtection="0"/>
    <xf numFmtId="180" fontId="24" fillId="0" borderId="0"/>
    <xf numFmtId="180" fontId="24" fillId="0" borderId="0"/>
    <xf numFmtId="180" fontId="24"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180" fontId="40"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185" fontId="24" fillId="0" borderId="0" applyFont="0" applyFill="0" applyBorder="0" applyAlignment="0" applyProtection="0">
      <alignment horizontal="right"/>
    </xf>
    <xf numFmtId="180" fontId="41" fillId="0" borderId="0"/>
    <xf numFmtId="180" fontId="42" fillId="0" borderId="0"/>
    <xf numFmtId="180" fontId="24" fillId="0" borderId="0"/>
    <xf numFmtId="180" fontId="24" fillId="0" borderId="0"/>
    <xf numFmtId="180" fontId="42" fillId="0" borderId="0"/>
    <xf numFmtId="180" fontId="24" fillId="0" borderId="0"/>
    <xf numFmtId="180" fontId="43" fillId="0" borderId="0">
      <alignment vertical="top"/>
    </xf>
    <xf numFmtId="180" fontId="43" fillId="0" borderId="0">
      <alignment vertical="top"/>
    </xf>
    <xf numFmtId="180" fontId="43" fillId="0" borderId="0">
      <alignment vertical="top"/>
    </xf>
    <xf numFmtId="180" fontId="42" fillId="0" borderId="0"/>
    <xf numFmtId="180" fontId="42" fillId="0" borderId="0"/>
    <xf numFmtId="180" fontId="24" fillId="0" borderId="0"/>
    <xf numFmtId="180" fontId="44" fillId="0" borderId="0"/>
    <xf numFmtId="180" fontId="24" fillId="0" borderId="0"/>
    <xf numFmtId="180" fontId="25" fillId="0" borderId="0" applyNumberFormat="0" applyFill="0" applyBorder="0" applyAlignment="0" applyProtection="0"/>
    <xf numFmtId="180" fontId="25" fillId="0" borderId="0" applyNumberFormat="0" applyFill="0" applyBorder="0" applyAlignment="0" applyProtection="0"/>
    <xf numFmtId="180" fontId="25" fillId="0" borderId="0" applyNumberFormat="0" applyFill="0" applyBorder="0" applyAlignment="0" applyProtection="0"/>
    <xf numFmtId="180" fontId="25" fillId="0" borderId="0" applyNumberFormat="0" applyFill="0" applyBorder="0" applyAlignment="0" applyProtection="0"/>
    <xf numFmtId="180" fontId="42" fillId="0" borderId="0"/>
    <xf numFmtId="180" fontId="40" fillId="0" borderId="0"/>
    <xf numFmtId="180" fontId="42" fillId="0" borderId="0"/>
    <xf numFmtId="180" fontId="42" fillId="0" borderId="0"/>
    <xf numFmtId="180" fontId="24" fillId="0" borderId="0"/>
    <xf numFmtId="180" fontId="25" fillId="0" borderId="0" applyNumberFormat="0" applyFill="0" applyBorder="0" applyAlignment="0" applyProtection="0"/>
    <xf numFmtId="180" fontId="25" fillId="0" borderId="0" applyNumberFormat="0" applyFill="0" applyBorder="0" applyAlignment="0" applyProtection="0"/>
    <xf numFmtId="180" fontId="24" fillId="0" borderId="0" applyNumberFormat="0" applyFill="0" applyBorder="0" applyAlignment="0" applyProtection="0"/>
    <xf numFmtId="180" fontId="24" fillId="0" borderId="0" applyNumberFormat="0" applyFill="0" applyBorder="0" applyAlignment="0" applyProtection="0"/>
    <xf numFmtId="180" fontId="44" fillId="0" borderId="0"/>
    <xf numFmtId="180" fontId="42" fillId="0" borderId="0"/>
    <xf numFmtId="180" fontId="42" fillId="0" borderId="0"/>
    <xf numFmtId="180" fontId="42" fillId="0" borderId="0"/>
    <xf numFmtId="170" fontId="24" fillId="0" borderId="0" applyFont="0" applyFill="0" applyBorder="0" applyAlignment="0" applyProtection="0"/>
    <xf numFmtId="180" fontId="24" fillId="0" borderId="0" applyFill="0" applyBorder="0"/>
    <xf numFmtId="180" fontId="42" fillId="0" borderId="0"/>
    <xf numFmtId="180" fontId="42" fillId="0" borderId="0"/>
    <xf numFmtId="180" fontId="25" fillId="0" borderId="0" applyNumberFormat="0" applyFill="0" applyBorder="0" applyAlignment="0" applyProtection="0"/>
    <xf numFmtId="180" fontId="40" fillId="0" borderId="0"/>
    <xf numFmtId="0" fontId="45" fillId="0" borderId="0"/>
    <xf numFmtId="180" fontId="42" fillId="0" borderId="0"/>
    <xf numFmtId="180" fontId="42"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42" fillId="0" borderId="0"/>
    <xf numFmtId="180" fontId="40" fillId="0" borderId="0"/>
    <xf numFmtId="180" fontId="40" fillId="0" borderId="0"/>
    <xf numFmtId="180" fontId="40" fillId="0" borderId="0"/>
    <xf numFmtId="180" fontId="40" fillId="0" borderId="0"/>
    <xf numFmtId="180" fontId="40" fillId="0" borderId="0"/>
    <xf numFmtId="180" fontId="42" fillId="0" borderId="0"/>
    <xf numFmtId="180" fontId="42" fillId="0" borderId="0"/>
    <xf numFmtId="170" fontId="24" fillId="0" borderId="0" applyFont="0" applyFill="0" applyBorder="0" applyAlignment="0" applyProtection="0"/>
    <xf numFmtId="180" fontId="44" fillId="0" borderId="0"/>
    <xf numFmtId="180" fontId="44" fillId="0" borderId="0"/>
    <xf numFmtId="180" fontId="42" fillId="0" borderId="0"/>
    <xf numFmtId="170" fontId="24" fillId="0" borderId="0" applyFont="0" applyFill="0" applyBorder="0" applyAlignment="0" applyProtection="0"/>
    <xf numFmtId="180" fontId="24" fillId="0" borderId="0"/>
    <xf numFmtId="180" fontId="40" fillId="0" borderId="0"/>
    <xf numFmtId="180" fontId="40" fillId="0" borderId="0"/>
    <xf numFmtId="180" fontId="24" fillId="0" borderId="0"/>
    <xf numFmtId="180" fontId="40" fillId="0" borderId="0"/>
    <xf numFmtId="180" fontId="40" fillId="0" borderId="0"/>
    <xf numFmtId="180" fontId="40" fillId="0" borderId="0"/>
    <xf numFmtId="180" fontId="40" fillId="0" borderId="0"/>
    <xf numFmtId="180" fontId="42" fillId="0" borderId="0"/>
    <xf numFmtId="180" fontId="42" fillId="0" borderId="0"/>
    <xf numFmtId="180" fontId="42" fillId="0" borderId="0"/>
    <xf numFmtId="180" fontId="42" fillId="0" borderId="0"/>
    <xf numFmtId="180" fontId="42" fillId="0" borderId="0"/>
    <xf numFmtId="180" fontId="42" fillId="0" borderId="0"/>
    <xf numFmtId="180" fontId="24" fillId="0" borderId="0"/>
    <xf numFmtId="180" fontId="24" fillId="0" borderId="0"/>
    <xf numFmtId="180" fontId="40" fillId="0" borderId="0"/>
    <xf numFmtId="180" fontId="24" fillId="0" borderId="0"/>
    <xf numFmtId="180" fontId="41" fillId="0" borderId="0"/>
    <xf numFmtId="180" fontId="42" fillId="0" borderId="0"/>
    <xf numFmtId="180" fontId="41" fillId="0" borderId="0"/>
    <xf numFmtId="180" fontId="25" fillId="0" borderId="0" applyNumberFormat="0" applyFill="0" applyBorder="0" applyAlignment="0" applyProtection="0"/>
    <xf numFmtId="180" fontId="44" fillId="0" borderId="0"/>
    <xf numFmtId="180" fontId="25" fillId="0" borderId="0" applyNumberFormat="0" applyFill="0" applyBorder="0" applyAlignment="0" applyProtection="0"/>
    <xf numFmtId="180" fontId="25" fillId="0" borderId="0" applyNumberFormat="0" applyFill="0" applyBorder="0" applyAlignment="0" applyProtection="0"/>
    <xf numFmtId="180" fontId="24"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40" fillId="0" borderId="0"/>
    <xf numFmtId="180" fontId="40" fillId="0" borderId="0"/>
    <xf numFmtId="180" fontId="40" fillId="0" borderId="0"/>
    <xf numFmtId="180" fontId="40" fillId="0" borderId="0"/>
    <xf numFmtId="180" fontId="24" fillId="0" borderId="0"/>
    <xf numFmtId="180" fontId="24"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24" fillId="0" borderId="0"/>
    <xf numFmtId="180" fontId="44" fillId="0" borderId="0"/>
    <xf numFmtId="0" fontId="45" fillId="0" borderId="0"/>
    <xf numFmtId="180" fontId="40" fillId="0" borderId="0"/>
    <xf numFmtId="0" fontId="46" fillId="0" borderId="0"/>
    <xf numFmtId="180" fontId="42" fillId="0" borderId="0"/>
    <xf numFmtId="180" fontId="42" fillId="0" borderId="0"/>
    <xf numFmtId="180" fontId="40" fillId="0" borderId="0"/>
    <xf numFmtId="180" fontId="24" fillId="0" borderId="0"/>
    <xf numFmtId="180" fontId="24" fillId="0" borderId="0"/>
    <xf numFmtId="180" fontId="24" fillId="0" borderId="0"/>
    <xf numFmtId="180" fontId="40" fillId="0" borderId="0"/>
    <xf numFmtId="180" fontId="24" fillId="0" borderId="0"/>
    <xf numFmtId="180" fontId="24" fillId="0" borderId="0"/>
    <xf numFmtId="180" fontId="40"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4" fillId="0" borderId="0"/>
    <xf numFmtId="180" fontId="42" fillId="0" borderId="0"/>
    <xf numFmtId="180" fontId="42" fillId="0" borderId="0"/>
    <xf numFmtId="180" fontId="42" fillId="0" borderId="0"/>
    <xf numFmtId="180" fontId="42" fillId="0" borderId="0"/>
    <xf numFmtId="180" fontId="24" fillId="0" borderId="0"/>
    <xf numFmtId="180" fontId="24" fillId="0" borderId="0"/>
    <xf numFmtId="170" fontId="24" fillId="0" borderId="0" applyFont="0" applyFill="0" applyBorder="0" applyAlignment="0" applyProtection="0"/>
    <xf numFmtId="180" fontId="24" fillId="0" borderId="0"/>
    <xf numFmtId="180" fontId="42" fillId="0" borderId="0"/>
    <xf numFmtId="180" fontId="42" fillId="0" borderId="0"/>
    <xf numFmtId="170" fontId="24" fillId="0" borderId="0" applyFont="0" applyFill="0" applyBorder="0" applyAlignment="0" applyProtection="0"/>
    <xf numFmtId="180" fontId="24" fillId="0" borderId="0"/>
    <xf numFmtId="180" fontId="24" fillId="0" borderId="0"/>
    <xf numFmtId="170" fontId="24" fillId="0" borderId="0" applyFont="0" applyFill="0" applyBorder="0" applyAlignment="0" applyProtection="0"/>
    <xf numFmtId="180" fontId="24" fillId="0" borderId="0"/>
    <xf numFmtId="180" fontId="24" fillId="0" borderId="0"/>
    <xf numFmtId="180" fontId="24" fillId="0" borderId="0"/>
    <xf numFmtId="180" fontId="24" fillId="0" borderId="0"/>
    <xf numFmtId="170" fontId="24" fillId="0" borderId="0" applyFont="0" applyFill="0" applyBorder="0" applyAlignment="0" applyProtection="0"/>
    <xf numFmtId="170" fontId="24" fillId="0" borderId="0" applyFont="0" applyFill="0" applyBorder="0" applyAlignment="0" applyProtection="0"/>
    <xf numFmtId="180" fontId="42" fillId="0" borderId="0"/>
    <xf numFmtId="180" fontId="42" fillId="0" borderId="0"/>
    <xf numFmtId="180" fontId="25" fillId="0" borderId="0" applyNumberFormat="0" applyFill="0" applyBorder="0" applyAlignment="0" applyProtection="0"/>
    <xf numFmtId="180" fontId="25" fillId="0" borderId="0" applyNumberFormat="0" applyFill="0" applyBorder="0" applyAlignment="0" applyProtection="0"/>
    <xf numFmtId="180" fontId="42" fillId="0" borderId="0"/>
    <xf numFmtId="180" fontId="42" fillId="0" borderId="0"/>
    <xf numFmtId="180" fontId="42" fillId="0" borderId="0"/>
    <xf numFmtId="180" fontId="42"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0" fontId="24" fillId="0" borderId="0"/>
    <xf numFmtId="180" fontId="24" fillId="0" borderId="0"/>
    <xf numFmtId="180" fontId="24" fillId="0" borderId="0"/>
    <xf numFmtId="180" fontId="24" fillId="0" borderId="0"/>
    <xf numFmtId="180" fontId="24" fillId="0" borderId="0"/>
    <xf numFmtId="180" fontId="24" fillId="0" borderId="0"/>
    <xf numFmtId="9" fontId="24" fillId="25" borderId="0"/>
    <xf numFmtId="180" fontId="24" fillId="0" borderId="0"/>
    <xf numFmtId="180" fontId="47" fillId="0" borderId="0" applyNumberFormat="0" applyFill="0" applyBorder="0" applyAlignment="0" applyProtection="0">
      <alignment vertical="top"/>
      <protection locked="0"/>
    </xf>
    <xf numFmtId="180" fontId="48" fillId="0" borderId="0">
      <protection locked="0"/>
    </xf>
    <xf numFmtId="180" fontId="49" fillId="0" borderId="0"/>
    <xf numFmtId="180" fontId="24" fillId="0" borderId="0"/>
    <xf numFmtId="180" fontId="44" fillId="0" borderId="0"/>
    <xf numFmtId="186" fontId="50" fillId="0" borderId="0">
      <alignment horizontal="left"/>
    </xf>
    <xf numFmtId="187" fontId="51" fillId="0" borderId="0">
      <alignment horizontal="left"/>
    </xf>
    <xf numFmtId="180" fontId="24" fillId="0" borderId="0"/>
    <xf numFmtId="180" fontId="52" fillId="0" borderId="0"/>
    <xf numFmtId="180" fontId="34" fillId="0" borderId="0">
      <alignment horizontal="left" vertical="center"/>
    </xf>
    <xf numFmtId="180" fontId="33" fillId="0" borderId="0">
      <alignment horizontal="left" vertical="top"/>
    </xf>
    <xf numFmtId="180" fontId="53" fillId="0" borderId="0">
      <alignment horizontal="left" vertical="center"/>
      <protection locked="0"/>
    </xf>
    <xf numFmtId="2" fontId="54" fillId="0" borderId="0">
      <alignment horizontal="left"/>
    </xf>
    <xf numFmtId="9" fontId="55" fillId="0" borderId="0" applyFont="0" applyFill="0" applyBorder="0" applyAlignment="0" applyProtection="0"/>
    <xf numFmtId="180" fontId="56" fillId="2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17" fillId="6" borderId="0" applyNumberFormat="0" applyBorder="0" applyAlignment="0" applyProtection="0"/>
    <xf numFmtId="180" fontId="56" fillId="27"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17" fillId="8" borderId="0" applyNumberFormat="0" applyBorder="0" applyAlignment="0" applyProtection="0"/>
    <xf numFmtId="180" fontId="56" fillId="28"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17" fillId="10" borderId="0" applyNumberFormat="0" applyBorder="0" applyAlignment="0" applyProtection="0"/>
    <xf numFmtId="180" fontId="56" fillId="29"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17" fillId="12" borderId="0" applyNumberFormat="0" applyBorder="0" applyAlignment="0" applyProtection="0"/>
    <xf numFmtId="180" fontId="56" fillId="30"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17" fillId="14" borderId="0" applyNumberFormat="0" applyBorder="0" applyAlignment="0" applyProtection="0"/>
    <xf numFmtId="180" fontId="56" fillId="31"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17" fillId="16"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26"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27"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28"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29"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4"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17" fillId="7" borderId="0" applyNumberFormat="0" applyBorder="0" applyAlignment="0" applyProtection="0"/>
    <xf numFmtId="180" fontId="56" fillId="35"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17" fillId="9" borderId="0" applyNumberFormat="0" applyBorder="0" applyAlignment="0" applyProtection="0"/>
    <xf numFmtId="180" fontId="56" fillId="36"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17" fillId="11" borderId="0" applyNumberFormat="0" applyBorder="0" applyAlignment="0" applyProtection="0"/>
    <xf numFmtId="180" fontId="56" fillId="29"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17" fillId="13" borderId="0" applyNumberFormat="0" applyBorder="0" applyAlignment="0" applyProtection="0"/>
    <xf numFmtId="180" fontId="56" fillId="34"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17" fillId="15" borderId="0" applyNumberFormat="0" applyBorder="0" applyAlignment="0" applyProtection="0"/>
    <xf numFmtId="180" fontId="56" fillId="3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17" fillId="17"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4"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6"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29"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7"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42" fillId="0" borderId="0"/>
    <xf numFmtId="180" fontId="57" fillId="40" borderId="0" applyNumberFormat="0" applyBorder="0" applyAlignment="0" applyProtection="0"/>
    <xf numFmtId="180" fontId="57" fillId="40" borderId="0" applyNumberFormat="0" applyBorder="0" applyAlignment="0" applyProtection="0"/>
    <xf numFmtId="180" fontId="58" fillId="41"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8"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8" fillId="36"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8" fillId="42"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8" fillId="43"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42" fillId="0" borderId="0">
      <protection locked="0"/>
    </xf>
    <xf numFmtId="37" fontId="59" fillId="0" borderId="0"/>
    <xf numFmtId="37" fontId="60" fillId="0" borderId="0"/>
    <xf numFmtId="37" fontId="61" fillId="0" borderId="0"/>
    <xf numFmtId="180" fontId="26" fillId="0" borderId="33"/>
    <xf numFmtId="180" fontId="24" fillId="24" borderId="48">
      <alignment horizontal="center" vertical="center"/>
    </xf>
    <xf numFmtId="180" fontId="24" fillId="0" borderId="0">
      <alignment horizontal="right"/>
    </xf>
    <xf numFmtId="180" fontId="62" fillId="0" borderId="0">
      <alignment horizontal="center" wrapText="1"/>
      <protection locked="0"/>
    </xf>
    <xf numFmtId="180" fontId="63" fillId="44" borderId="0" applyNumberFormat="0" applyFill="0" applyBorder="0" applyAlignment="0"/>
    <xf numFmtId="180" fontId="24" fillId="45" borderId="0"/>
    <xf numFmtId="180" fontId="51" fillId="0" borderId="0" applyFont="0" applyFill="0" applyBorder="0" applyAlignment="0" applyProtection="0">
      <alignment horizontal="right"/>
    </xf>
    <xf numFmtId="2" fontId="64" fillId="0" borderId="0"/>
    <xf numFmtId="180" fontId="52" fillId="0" borderId="0" applyFill="0" applyBorder="0">
      <alignment horizontal="left" wrapText="1"/>
    </xf>
    <xf numFmtId="180" fontId="65" fillId="0" borderId="0" applyNumberFormat="0" applyFill="0" applyBorder="0" applyAlignment="0" applyProtection="0"/>
    <xf numFmtId="180" fontId="66" fillId="0" borderId="0"/>
    <xf numFmtId="180" fontId="67" fillId="0" borderId="0" applyNumberFormat="0"/>
    <xf numFmtId="180" fontId="68" fillId="0" borderId="35"/>
    <xf numFmtId="180" fontId="69" fillId="0" borderId="0" applyNumberFormat="0"/>
    <xf numFmtId="37" fontId="66" fillId="0" borderId="11" applyNumberFormat="0" applyFont="0" applyFill="0" applyAlignment="0" applyProtection="0"/>
    <xf numFmtId="37" fontId="66" fillId="0" borderId="41" applyNumberFormat="0" applyFont="0" applyFill="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 fontId="72" fillId="0" borderId="0">
      <protection locked="0"/>
    </xf>
    <xf numFmtId="1" fontId="72" fillId="0" borderId="0">
      <protection locked="0"/>
    </xf>
    <xf numFmtId="188" fontId="24" fillId="0" borderId="0" applyFill="0" applyBorder="0" applyAlignment="0"/>
    <xf numFmtId="189" fontId="42" fillId="0" borderId="0" applyFill="0" applyBorder="0" applyAlignment="0"/>
    <xf numFmtId="174" fontId="24" fillId="0" borderId="0" applyFill="0" applyBorder="0" applyAlignment="0"/>
    <xf numFmtId="41" fontId="24" fillId="0" borderId="0" applyFill="0" applyBorder="0" applyAlignment="0"/>
    <xf numFmtId="179" fontId="24" fillId="0" borderId="0" applyFill="0" applyBorder="0" applyAlignment="0"/>
    <xf numFmtId="169" fontId="42" fillId="0" borderId="0" applyFill="0" applyBorder="0" applyAlignment="0"/>
    <xf numFmtId="176" fontId="24" fillId="0" borderId="0" applyFill="0" applyBorder="0" applyAlignment="0"/>
    <xf numFmtId="189" fontId="42" fillId="0" borderId="0" applyFill="0" applyBorder="0" applyAlignment="0"/>
    <xf numFmtId="180" fontId="73" fillId="32" borderId="49" applyNumberFormat="0" applyAlignment="0" applyProtection="0"/>
    <xf numFmtId="180" fontId="73" fillId="32" borderId="49" applyNumberFormat="0" applyAlignment="0" applyProtection="0"/>
    <xf numFmtId="180" fontId="73" fillId="38"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73" fillId="32" borderId="49" applyNumberFormat="0" applyAlignment="0" applyProtection="0"/>
    <xf numFmtId="180" fontId="40"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24"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24" fillId="0" borderId="0"/>
    <xf numFmtId="180" fontId="74" fillId="0" borderId="0"/>
    <xf numFmtId="180" fontId="75" fillId="46" borderId="50" applyNumberFormat="0" applyAlignment="0" applyProtection="0"/>
    <xf numFmtId="180" fontId="75" fillId="46" borderId="50" applyNumberFormat="0" applyAlignment="0" applyProtection="0"/>
    <xf numFmtId="180" fontId="76"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2" fontId="78" fillId="0" borderId="52" applyBorder="0">
      <alignment horizontal="center" vertical="center"/>
    </xf>
    <xf numFmtId="3" fontId="32" fillId="47" borderId="53" applyNumberFormat="0" applyFill="0" applyBorder="0" applyAlignment="0">
      <protection locked="0"/>
    </xf>
    <xf numFmtId="180" fontId="22" fillId="4" borderId="3" applyNumberFormat="0" applyAlignment="0" applyProtection="0"/>
    <xf numFmtId="180" fontId="79" fillId="0" borderId="0" applyNumberFormat="0" applyFill="0" applyBorder="0" applyAlignment="0" applyProtection="0">
      <alignment vertical="top"/>
      <protection locked="0"/>
    </xf>
    <xf numFmtId="180" fontId="37" fillId="0" borderId="0"/>
    <xf numFmtId="180" fontId="37" fillId="0" borderId="0"/>
    <xf numFmtId="180" fontId="37" fillId="0" borderId="0"/>
    <xf numFmtId="180" fontId="37" fillId="0" borderId="0"/>
    <xf numFmtId="180" fontId="37" fillId="0" borderId="0"/>
    <xf numFmtId="180" fontId="37" fillId="0" borderId="0"/>
    <xf numFmtId="180" fontId="37" fillId="0" borderId="0"/>
    <xf numFmtId="180" fontId="37" fillId="0" borderId="0"/>
    <xf numFmtId="169" fontId="42" fillId="0" borderId="0" applyFont="0" applyFill="0" applyBorder="0" applyAlignment="0" applyProtection="0"/>
    <xf numFmtId="1" fontId="24" fillId="0" borderId="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56" fillId="0" borderId="0" applyFont="0" applyFill="0" applyBorder="0" applyAlignment="0" applyProtection="0"/>
    <xf numFmtId="190" fontId="48" fillId="0" borderId="0">
      <protection locked="0"/>
    </xf>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80"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9" fontId="81" fillId="0" borderId="0"/>
    <xf numFmtId="180" fontId="82" fillId="0" borderId="0" applyNumberFormat="0" applyAlignment="0">
      <alignment horizontal="left"/>
    </xf>
    <xf numFmtId="180" fontId="26" fillId="0" borderId="0" applyNumberFormat="0" applyAlignment="0"/>
    <xf numFmtId="191" fontId="52" fillId="0" borderId="0" applyFill="0" applyBorder="0"/>
    <xf numFmtId="189" fontId="83" fillId="0" borderId="0" applyFill="0" applyBorder="0" applyAlignment="0" applyProtection="0">
      <alignment horizontal="left"/>
    </xf>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80" fontId="84" fillId="0" borderId="0"/>
    <xf numFmtId="192" fontId="48" fillId="0" borderId="0">
      <protection locked="0"/>
    </xf>
    <xf numFmtId="189" fontId="42" fillId="0" borderId="0" applyFont="0" applyFill="0" applyBorder="0" applyAlignment="0" applyProtection="0"/>
    <xf numFmtId="180" fontId="24"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93" fontId="48" fillId="0" borderId="0">
      <protection locked="0"/>
    </xf>
    <xf numFmtId="194" fontId="24" fillId="0" borderId="0" applyFont="0" applyFill="0" applyBorder="0" applyAlignment="0" applyProtection="0"/>
    <xf numFmtId="3" fontId="43" fillId="48" borderId="0" applyBorder="0" applyAlignment="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14" fontId="43" fillId="0" borderId="0" applyFill="0" applyBorder="0" applyAlignment="0"/>
    <xf numFmtId="38" fontId="85" fillId="0" borderId="54">
      <alignment vertical="center"/>
    </xf>
    <xf numFmtId="49" fontId="52" fillId="21" borderId="33">
      <alignment vertical="center" wrapText="1"/>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2" fontId="24" fillId="0" borderId="0" applyFont="0" applyBorder="0" applyAlignment="0">
      <alignment horizontal="center"/>
    </xf>
    <xf numFmtId="180" fontId="86" fillId="0" borderId="0"/>
    <xf numFmtId="180" fontId="87" fillId="0" borderId="0"/>
    <xf numFmtId="180" fontId="36" fillId="0" borderId="0"/>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72" fillId="0" borderId="0">
      <protection locked="0"/>
    </xf>
    <xf numFmtId="180" fontId="35" fillId="0" borderId="0" applyNumberFormat="0" applyFill="0" applyBorder="0" applyAlignment="0" applyProtection="0"/>
    <xf numFmtId="180" fontId="33"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9"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0" fontId="90" fillId="49" borderId="0" applyNumberFormat="0" applyBorder="0" applyAlignment="0" applyProtection="0"/>
    <xf numFmtId="0" fontId="90" fillId="50" borderId="0" applyNumberFormat="0" applyBorder="0" applyAlignment="0" applyProtection="0"/>
    <xf numFmtId="0" fontId="90" fillId="51" borderId="0" applyNumberFormat="0" applyBorder="0" applyAlignment="0" applyProtection="0"/>
    <xf numFmtId="0" fontId="56" fillId="52" borderId="0" applyNumberFormat="0" applyBorder="0" applyAlignment="0" applyProtection="0"/>
    <xf numFmtId="0" fontId="56" fillId="53" borderId="0" applyNumberFormat="0" applyBorder="0" applyAlignment="0" applyProtection="0"/>
    <xf numFmtId="0" fontId="91" fillId="54"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55"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0" fontId="56" fillId="52" borderId="0" applyNumberFormat="0" applyBorder="0" applyAlignment="0" applyProtection="0"/>
    <xf numFmtId="0" fontId="56" fillId="56" borderId="0" applyNumberFormat="0" applyBorder="0" applyAlignment="0" applyProtection="0"/>
    <xf numFmtId="0" fontId="91" fillId="57"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8"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91" fillId="56"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8"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0" fontId="56" fillId="52" borderId="0" applyNumberFormat="0" applyBorder="0" applyAlignment="0" applyProtection="0"/>
    <xf numFmtId="0" fontId="56" fillId="56" borderId="0" applyNumberFormat="0" applyBorder="0" applyAlignment="0" applyProtection="0"/>
    <xf numFmtId="0" fontId="91" fillId="60"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8" fillId="42"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0" fontId="56" fillId="52" borderId="0" applyNumberFormat="0" applyBorder="0" applyAlignment="0" applyProtection="0"/>
    <xf numFmtId="0" fontId="56" fillId="54" borderId="0" applyNumberFormat="0" applyBorder="0" applyAlignment="0" applyProtection="0"/>
    <xf numFmtId="0" fontId="91" fillId="54"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0" fontId="56" fillId="52" borderId="0" applyNumberFormat="0" applyBorder="0" applyAlignment="0" applyProtection="0"/>
    <xf numFmtId="0" fontId="56" fillId="62" borderId="0" applyNumberFormat="0" applyBorder="0" applyAlignment="0" applyProtection="0"/>
    <xf numFmtId="0" fontId="91" fillId="63"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8"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69" fontId="42" fillId="0" borderId="0" applyFill="0" applyBorder="0" applyAlignment="0"/>
    <xf numFmtId="189" fontId="42" fillId="0" borderId="0" applyFill="0" applyBorder="0" applyAlignment="0"/>
    <xf numFmtId="169" fontId="42" fillId="0" borderId="0" applyFill="0" applyBorder="0" applyAlignment="0"/>
    <xf numFmtId="176" fontId="24" fillId="0" borderId="0" applyFill="0" applyBorder="0" applyAlignment="0"/>
    <xf numFmtId="189" fontId="42" fillId="0" borderId="0" applyFill="0" applyBorder="0" applyAlignment="0"/>
    <xf numFmtId="180" fontId="92" fillId="0" borderId="0" applyNumberFormat="0" applyAlignment="0">
      <alignment horizontal="left"/>
    </xf>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180" fontId="93" fillId="31" borderId="49" applyNumberFormat="0" applyAlignment="0" applyProtection="0"/>
    <xf numFmtId="3" fontId="94" fillId="0" borderId="0" applyNumberFormat="0" applyFill="0" applyBorder="0" applyProtection="0">
      <protection locked="0"/>
    </xf>
    <xf numFmtId="180" fontId="52" fillId="65" borderId="33"/>
    <xf numFmtId="195" fontId="24" fillId="0" borderId="34" applyBorder="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0" fillId="0" borderId="0"/>
    <xf numFmtId="180" fontId="42" fillId="0" borderId="0"/>
    <xf numFmtId="180" fontId="41"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42" fillId="0" borderId="0"/>
    <xf numFmtId="180" fontId="24" fillId="0" borderId="0"/>
    <xf numFmtId="180" fontId="24" fillId="0" borderId="0"/>
    <xf numFmtId="180" fontId="24"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180" fontId="24" fillId="0" borderId="0" applyFill="0" applyBorder="0"/>
    <xf numFmtId="180" fontId="52" fillId="0" borderId="0" applyFill="0" applyBorder="0"/>
    <xf numFmtId="196" fontId="24" fillId="0" borderId="43" applyFill="0" applyBorder="0">
      <protection locked="0"/>
    </xf>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29" fillId="0" borderId="0" applyProtection="0"/>
    <xf numFmtId="180" fontId="42" fillId="0" borderId="0"/>
    <xf numFmtId="2" fontId="29" fillId="0" borderId="0" applyProtection="0"/>
    <xf numFmtId="2" fontId="29" fillId="0" borderId="0" applyProtection="0"/>
    <xf numFmtId="197" fontId="48" fillId="0" borderId="0">
      <protection locked="0"/>
    </xf>
    <xf numFmtId="2" fontId="29" fillId="0" borderId="0" applyFill="0" applyBorder="0" applyAlignment="0" applyProtection="0"/>
    <xf numFmtId="2" fontId="29" fillId="0" borderId="0" applyFill="0" applyBorder="0" applyAlignment="0" applyProtection="0"/>
    <xf numFmtId="0" fontId="95" fillId="0" borderId="0" applyNumberFormat="0" applyFill="0" applyBorder="0" applyAlignment="0" applyProtection="0"/>
    <xf numFmtId="180" fontId="19" fillId="2" borderId="0" applyNumberFormat="0" applyBorder="0" applyAlignment="0" applyProtection="0"/>
    <xf numFmtId="3" fontId="96" fillId="0" borderId="0">
      <protection locked="0"/>
    </xf>
    <xf numFmtId="38" fontId="52" fillId="66" borderId="0" applyNumberFormat="0" applyBorder="0" applyAlignment="0" applyProtection="0"/>
    <xf numFmtId="180" fontId="66" fillId="0" borderId="0">
      <alignment horizontal="left"/>
    </xf>
    <xf numFmtId="180" fontId="66" fillId="67" borderId="55"/>
    <xf numFmtId="180" fontId="66" fillId="0" borderId="0">
      <alignment horizontal="left"/>
    </xf>
    <xf numFmtId="180" fontId="33" fillId="0" borderId="7" applyNumberFormat="0" applyAlignment="0" applyProtection="0">
      <alignment horizontal="left" vertical="center"/>
    </xf>
    <xf numFmtId="180" fontId="33" fillId="0" borderId="42">
      <alignment horizontal="left" vertical="center"/>
    </xf>
    <xf numFmtId="180" fontId="36" fillId="23" borderId="36">
      <alignment vertical="center" wrapText="1"/>
    </xf>
    <xf numFmtId="180" fontId="48" fillId="0" borderId="0">
      <protection locked="0"/>
    </xf>
    <xf numFmtId="180" fontId="97" fillId="0" borderId="0" applyNumberFormat="0" applyFill="0" applyBorder="0" applyAlignment="0" applyProtection="0"/>
    <xf numFmtId="180" fontId="97" fillId="0" borderId="0" applyNumberFormat="0" applyFill="0" applyBorder="0" applyAlignment="0" applyProtection="0"/>
    <xf numFmtId="180" fontId="97" fillId="0" borderId="0" applyNumberFormat="0" applyFill="0" applyBorder="0" applyAlignment="0" applyProtection="0"/>
    <xf numFmtId="180" fontId="97" fillId="0" borderId="0" applyNumberFormat="0" applyFill="0" applyBorder="0" applyAlignment="0" applyProtection="0"/>
    <xf numFmtId="180" fontId="97" fillId="0" borderId="0" applyNumberFormat="0" applyFill="0" applyBorder="0" applyAlignment="0" applyProtection="0"/>
    <xf numFmtId="180" fontId="97" fillId="0" borderId="0" applyNumberFormat="0" applyFill="0" applyBorder="0" applyAlignment="0" applyProtection="0"/>
    <xf numFmtId="180" fontId="97" fillId="0" borderId="0" applyNumberFormat="0" applyFill="0" applyBorder="0" applyAlignment="0" applyProtection="0"/>
    <xf numFmtId="180" fontId="72" fillId="0" borderId="0">
      <protection locked="0"/>
    </xf>
    <xf numFmtId="180" fontId="98" fillId="0" borderId="0" applyNumberFormat="0" applyFill="0" applyBorder="0" applyAlignment="0" applyProtection="0"/>
    <xf numFmtId="180" fontId="98" fillId="0" borderId="0" applyNumberFormat="0" applyFill="0" applyBorder="0" applyAlignment="0" applyProtection="0"/>
    <xf numFmtId="180" fontId="98" fillId="0" borderId="0" applyNumberFormat="0" applyFill="0" applyBorder="0" applyAlignment="0" applyProtection="0"/>
    <xf numFmtId="180" fontId="98" fillId="0" borderId="0" applyNumberFormat="0" applyFill="0" applyBorder="0" applyAlignment="0" applyProtection="0"/>
    <xf numFmtId="180" fontId="98" fillId="0" borderId="0" applyNumberFormat="0" applyFill="0" applyBorder="0" applyAlignment="0" applyProtection="0"/>
    <xf numFmtId="180" fontId="98" fillId="0" borderId="0" applyNumberFormat="0" applyFill="0" applyBorder="0" applyAlignment="0" applyProtection="0"/>
    <xf numFmtId="180" fontId="98" fillId="0" borderId="0" applyNumberFormat="0" applyFill="0" applyBorder="0" applyAlignment="0" applyProtection="0"/>
    <xf numFmtId="49" fontId="24" fillId="0" borderId="56" applyNumberFormat="0" applyProtection="0">
      <alignment horizontal="left" vertical="top"/>
    </xf>
    <xf numFmtId="180" fontId="18"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37" fontId="74" fillId="0" borderId="0" applyNumberFormat="0" applyFill="0" applyBorder="0" applyAlignment="0" applyProtection="0"/>
    <xf numFmtId="37" fontId="66" fillId="0" borderId="0" applyNumberFormat="0" applyFill="0" applyBorder="0" applyAlignment="0" applyProtection="0"/>
    <xf numFmtId="180" fontId="43" fillId="68" borderId="0" applyNumberFormat="0" applyFont="0" applyFill="0" applyBorder="0" applyAlignment="0">
      <alignment horizontal="left"/>
      <protection hidden="1"/>
    </xf>
    <xf numFmtId="180" fontId="32" fillId="0" borderId="57" applyNumberFormat="0" applyFill="0" applyAlignment="0" applyProtection="0"/>
    <xf numFmtId="4" fontId="99" fillId="0" borderId="0" applyNumberFormat="0" applyFill="0" applyBorder="0" applyProtection="0">
      <alignment horizontal="center"/>
    </xf>
    <xf numFmtId="198" fontId="100" fillId="0" borderId="0" applyNumberFormat="0" applyFill="0" applyBorder="0" applyAlignment="0" applyProtection="0">
      <alignment vertical="top"/>
      <protection locked="0"/>
    </xf>
    <xf numFmtId="0" fontId="101" fillId="0" borderId="0" applyNumberFormat="0" applyFill="0" applyBorder="0" applyAlignment="0" applyProtection="0"/>
    <xf numFmtId="180" fontId="79" fillId="0" borderId="0" applyNumberFormat="0" applyFill="0" applyBorder="0" applyAlignment="0" applyProtection="0">
      <alignment vertical="top"/>
      <protection locked="0"/>
    </xf>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26" fillId="0" borderId="0"/>
    <xf numFmtId="49" fontId="52" fillId="0" borderId="0" applyFill="0" applyBorder="0"/>
    <xf numFmtId="180" fontId="20" fillId="3" borderId="1" applyNumberFormat="0" applyAlignment="0" applyProtection="0"/>
    <xf numFmtId="184" fontId="103" fillId="66" borderId="0">
      <protection locked="0"/>
    </xf>
    <xf numFmtId="10" fontId="52" fillId="69" borderId="33" applyNumberFormat="0" applyBorder="0" applyAlignment="0" applyProtection="0"/>
    <xf numFmtId="3" fontId="38" fillId="66" borderId="0">
      <alignment horizontal="right"/>
      <protection locked="0"/>
    </xf>
    <xf numFmtId="199" fontId="103" fillId="66" borderId="0" applyBorder="0">
      <alignment horizontal="right"/>
      <protection locked="0"/>
    </xf>
    <xf numFmtId="189" fontId="104" fillId="70" borderId="0"/>
    <xf numFmtId="184" fontId="52" fillId="69" borderId="35" applyNumberFormat="0" applyFont="0" applyAlignment="0" applyProtection="0">
      <alignment horizontal="center"/>
      <protection locked="0"/>
    </xf>
    <xf numFmtId="180" fontId="105" fillId="47" borderId="44" applyBorder="0"/>
    <xf numFmtId="180" fontId="24" fillId="0" borderId="43" applyFont="0" applyFill="0" applyBorder="0" applyAlignment="0" applyProtection="0">
      <alignment horizontal="center"/>
    </xf>
    <xf numFmtId="180" fontId="41" fillId="0" borderId="0"/>
    <xf numFmtId="200" fontId="24" fillId="0" borderId="0" applyFont="0" applyFill="0" applyBorder="0" applyAlignment="0" applyProtection="0"/>
    <xf numFmtId="201" fontId="24" fillId="0" borderId="0" applyFont="0" applyFill="0" applyBorder="0" applyAlignment="0" applyProtection="0"/>
    <xf numFmtId="180" fontId="24" fillId="0" borderId="0"/>
    <xf numFmtId="180" fontId="47" fillId="0" borderId="0" applyNumberFormat="0" applyFill="0" applyBorder="0" applyAlignment="0" applyProtection="0">
      <alignment vertical="top"/>
      <protection locked="0"/>
    </xf>
    <xf numFmtId="180" fontId="79" fillId="0" borderId="0" applyNumberFormat="0" applyFill="0" applyBorder="0" applyAlignment="0" applyProtection="0">
      <alignment vertical="top"/>
      <protection locked="0"/>
    </xf>
    <xf numFmtId="169" fontId="42" fillId="0" borderId="0" applyFill="0" applyBorder="0" applyAlignment="0"/>
    <xf numFmtId="189" fontId="42" fillId="0" borderId="0" applyFill="0" applyBorder="0" applyAlignment="0"/>
    <xf numFmtId="169" fontId="42" fillId="0" borderId="0" applyFill="0" applyBorder="0" applyAlignment="0"/>
    <xf numFmtId="176" fontId="24" fillId="0" borderId="0" applyFill="0" applyBorder="0" applyAlignment="0"/>
    <xf numFmtId="189" fontId="42" fillId="0" borderId="0" applyFill="0" applyBorder="0" applyAlignment="0"/>
    <xf numFmtId="180" fontId="21" fillId="0" borderId="2" applyNumberFormat="0" applyFill="0" applyAlignment="0" applyProtection="0"/>
    <xf numFmtId="189" fontId="106" fillId="71" borderId="0"/>
    <xf numFmtId="202" fontId="107" fillId="0" borderId="45">
      <alignment horizontal="right"/>
    </xf>
    <xf numFmtId="203" fontId="108" fillId="0" borderId="43" applyNumberFormat="0" applyFill="0" applyBorder="0" applyAlignment="0" applyProtection="0">
      <alignment horizontal="center"/>
    </xf>
    <xf numFmtId="180" fontId="24" fillId="25" borderId="0">
      <alignment horizontal="center"/>
      <protection locked="0"/>
    </xf>
    <xf numFmtId="204" fontId="24" fillId="0" borderId="0" applyFont="0" applyFill="0" applyBorder="0" applyAlignment="0" applyProtection="0"/>
    <xf numFmtId="40" fontId="85" fillId="0" borderId="0" applyFont="0" applyFill="0" applyBorder="0" applyAlignment="0" applyProtection="0"/>
    <xf numFmtId="173" fontId="24" fillId="0" borderId="0" applyFont="0" applyFill="0" applyBorder="0" applyAlignment="0" applyProtection="0"/>
    <xf numFmtId="205" fontId="24" fillId="0" borderId="0" applyFont="0" applyFill="0" applyBorder="0" applyAlignment="0" applyProtection="0"/>
    <xf numFmtId="183"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6" fontId="24" fillId="0" borderId="0" applyFont="0" applyFill="0" applyBorder="0" applyAlignment="0" applyProtection="0"/>
    <xf numFmtId="170" fontId="24" fillId="0" borderId="0" applyFont="0" applyFill="0" applyBorder="0" applyAlignment="0" applyProtection="0"/>
    <xf numFmtId="43" fontId="24" fillId="0" borderId="0" applyFont="0" applyFill="0" applyBorder="0" applyAlignment="0" applyProtection="0"/>
    <xf numFmtId="170" fontId="24" fillId="0" borderId="0" applyFont="0" applyFill="0" applyBorder="0" applyAlignment="0" applyProtection="0"/>
    <xf numFmtId="43" fontId="56" fillId="0" borderId="0" applyFont="0" applyFill="0" applyBorder="0" applyAlignment="0" applyProtection="0"/>
    <xf numFmtId="173" fontId="109" fillId="0" borderId="0" applyFont="0" applyFill="0" applyBorder="0" applyAlignment="0" applyProtection="0">
      <alignment vertical="top" wrapText="1"/>
    </xf>
    <xf numFmtId="43" fontId="24" fillId="0" borderId="0" applyFont="0" applyFill="0" applyBorder="0" applyAlignment="0" applyProtection="0"/>
    <xf numFmtId="173" fontId="56"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173" fontId="17" fillId="0" borderId="0" applyFont="0" applyFill="0" applyBorder="0" applyAlignment="0" applyProtection="0"/>
    <xf numFmtId="207" fontId="24" fillId="0" borderId="0" applyFont="0" applyFill="0" applyBorder="0" applyAlignment="0" applyProtection="0"/>
    <xf numFmtId="173"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208" fontId="24" fillId="0" borderId="0" applyFont="0" applyFill="0" applyBorder="0" applyAlignment="0" applyProtection="0"/>
    <xf numFmtId="209" fontId="24" fillId="0" borderId="0" applyFont="0" applyFill="0" applyBorder="0" applyAlignment="0" applyProtection="0"/>
    <xf numFmtId="208" fontId="24" fillId="0" borderId="0" applyFont="0" applyFill="0" applyBorder="0" applyAlignment="0" applyProtection="0"/>
    <xf numFmtId="208" fontId="24" fillId="0" borderId="0" applyFont="0" applyFill="0" applyBorder="0" applyAlignment="0" applyProtection="0"/>
    <xf numFmtId="208" fontId="24" fillId="0" borderId="0" applyFont="0" applyFill="0" applyBorder="0" applyAlignment="0" applyProtection="0"/>
    <xf numFmtId="208" fontId="24" fillId="0" borderId="0" applyFont="0" applyFill="0" applyBorder="0" applyAlignment="0" applyProtection="0"/>
    <xf numFmtId="208" fontId="24" fillId="0" borderId="0" applyFont="0" applyFill="0" applyBorder="0" applyAlignment="0" applyProtection="0"/>
    <xf numFmtId="173" fontId="17" fillId="0" borderId="0" applyFont="0" applyFill="0" applyBorder="0" applyAlignment="0" applyProtection="0"/>
    <xf numFmtId="205" fontId="24" fillId="0" borderId="0" applyFont="0" applyFill="0" applyBorder="0" applyAlignment="0" applyProtection="0"/>
    <xf numFmtId="173" fontId="17" fillId="0" borderId="0" applyFont="0" applyFill="0" applyBorder="0" applyAlignment="0" applyProtection="0"/>
    <xf numFmtId="17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3" fontId="56"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3" fontId="24" fillId="0" borderId="0" applyFont="0" applyFill="0" applyBorder="0" applyAlignment="0" applyProtection="0"/>
    <xf numFmtId="170" fontId="24" fillId="0" borderId="0" applyFont="0" applyFill="0" applyBorder="0" applyAlignment="0" applyProtection="0"/>
    <xf numFmtId="43" fontId="24" fillId="0" borderId="0" applyFont="0" applyFill="0" applyBorder="0" applyAlignment="0" applyProtection="0"/>
    <xf numFmtId="173" fontId="17" fillId="0" borderId="0" applyFont="0" applyFill="0" applyBorder="0" applyAlignment="0" applyProtection="0"/>
    <xf numFmtId="173" fontId="24" fillId="0" borderId="0" applyFont="0" applyFill="0" applyBorder="0" applyAlignment="0" applyProtection="0"/>
    <xf numFmtId="210" fontId="24" fillId="0" borderId="0" applyFont="0" applyFill="0" applyBorder="0" applyAlignment="0" applyProtection="0"/>
    <xf numFmtId="211" fontId="24" fillId="0" borderId="0" applyFont="0" applyFill="0" applyBorder="0" applyAlignment="0" applyProtection="0"/>
    <xf numFmtId="180" fontId="110" fillId="0" borderId="11"/>
    <xf numFmtId="180" fontId="24" fillId="0" borderId="0" applyFont="0" applyFill="0" applyBorder="0" applyAlignment="0" applyProtection="0"/>
    <xf numFmtId="212" fontId="24" fillId="0" borderId="0" applyFont="0" applyFill="0" applyBorder="0" applyAlignment="0" applyProtection="0"/>
    <xf numFmtId="212" fontId="24" fillId="0" borderId="0" applyFont="0" applyFill="0" applyBorder="0" applyAlignment="0" applyProtection="0"/>
    <xf numFmtId="212" fontId="24" fillId="0" borderId="0" applyFont="0" applyFill="0" applyBorder="0" applyAlignment="0" applyProtection="0"/>
    <xf numFmtId="169" fontId="24" fillId="0" borderId="0" applyFont="0" applyFill="0" applyBorder="0" applyAlignment="0" applyProtection="0"/>
    <xf numFmtId="169" fontId="24" fillId="0" borderId="0" applyFont="0" applyFill="0" applyBorder="0" applyAlignment="0" applyProtection="0"/>
    <xf numFmtId="213" fontId="24" fillId="0" borderId="0" applyFont="0" applyFill="0" applyBorder="0" applyAlignment="0" applyProtection="0"/>
    <xf numFmtId="164" fontId="24" fillId="0" borderId="0" applyFont="0" applyFill="0" applyBorder="0" applyAlignment="0" applyProtection="0"/>
    <xf numFmtId="180" fontId="24" fillId="0" borderId="0" applyFont="0" applyFill="0" applyBorder="0" applyAlignment="0" applyProtection="0"/>
    <xf numFmtId="214" fontId="24" fillId="0" borderId="0" applyFont="0" applyFill="0" applyBorder="0" applyAlignment="0" applyProtection="0"/>
    <xf numFmtId="167"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15" fontId="24" fillId="0" borderId="0" applyFont="0" applyFill="0" applyBorder="0" applyAlignment="0" applyProtection="0"/>
    <xf numFmtId="216"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17" fontId="24" fillId="0" borderId="0" applyFont="0" applyFill="0" applyBorder="0" applyAlignment="0" applyProtection="0"/>
    <xf numFmtId="217" fontId="24" fillId="0" borderId="0" applyFont="0" applyFill="0" applyBorder="0" applyAlignment="0" applyProtection="0"/>
    <xf numFmtId="10" fontId="24" fillId="0" borderId="0" applyFont="0" applyFill="0" applyProtection="0"/>
    <xf numFmtId="10" fontId="24" fillId="0" borderId="0" applyFont="0" applyFill="0" applyProtection="0"/>
    <xf numFmtId="180" fontId="24" fillId="0" borderId="0" applyFont="0" applyFill="0" applyBorder="0" applyAlignment="0" applyProtection="0"/>
    <xf numFmtId="218" fontId="24" fillId="0" borderId="0" applyFont="0" applyFill="0" applyBorder="0" applyAlignment="0" applyProtection="0"/>
    <xf numFmtId="169"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19" fontId="24" fillId="0" borderId="0" applyFont="0" applyFill="0" applyBorder="0" applyAlignment="0" applyProtection="0"/>
    <xf numFmtId="187"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16" fontId="24" fillId="0" borderId="0" applyFont="0" applyFill="0" applyBorder="0" applyAlignment="0" applyProtection="0"/>
    <xf numFmtId="216" fontId="24" fillId="0" borderId="0" applyFont="0" applyFill="0" applyBorder="0" applyAlignment="0" applyProtection="0"/>
    <xf numFmtId="12" fontId="24" fillId="0" borderId="0" applyFont="0" applyFill="0" applyProtection="0"/>
    <xf numFmtId="12" fontId="24" fillId="0" borderId="0" applyFont="0" applyFill="0" applyProtection="0"/>
    <xf numFmtId="220" fontId="48" fillId="0" borderId="0">
      <protection locked="0"/>
    </xf>
    <xf numFmtId="221" fontId="48" fillId="0" borderId="0">
      <protection locked="0"/>
    </xf>
    <xf numFmtId="180" fontId="111" fillId="0" borderId="40">
      <protection locked="0" hidden="1"/>
    </xf>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24" fillId="0" borderId="0" applyNumberFormat="0" applyFill="0" applyBorder="0" applyAlignment="0" applyProtection="0"/>
    <xf numFmtId="37" fontId="113"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26"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222" fontId="24" fillId="0" borderId="0"/>
    <xf numFmtId="222" fontId="24" fillId="0" borderId="0"/>
    <xf numFmtId="222" fontId="24" fillId="0" borderId="0"/>
    <xf numFmtId="180" fontId="115"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24"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0" fontId="17" fillId="0" borderId="0"/>
    <xf numFmtId="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24" fillId="0" borderId="0"/>
    <xf numFmtId="180" fontId="17" fillId="0" borderId="0"/>
    <xf numFmtId="0" fontId="17" fillId="0" borderId="0"/>
    <xf numFmtId="0" fontId="17" fillId="0" borderId="0"/>
    <xf numFmtId="0" fontId="17" fillId="0" borderId="0"/>
    <xf numFmtId="180" fontId="17" fillId="0" borderId="0"/>
    <xf numFmtId="0" fontId="17" fillId="0" borderId="0"/>
    <xf numFmtId="0" fontId="17" fillId="0" borderId="0"/>
    <xf numFmtId="0" fontId="17" fillId="0" borderId="0"/>
    <xf numFmtId="180" fontId="17" fillId="0" borderId="0"/>
    <xf numFmtId="0" fontId="17" fillId="0" borderId="0"/>
    <xf numFmtId="180" fontId="17" fillId="0" borderId="0"/>
    <xf numFmtId="0" fontId="17" fillId="0" borderId="0"/>
    <xf numFmtId="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24"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56" fillId="0" borderId="0"/>
    <xf numFmtId="180" fontId="56" fillId="0" borderId="0"/>
    <xf numFmtId="180" fontId="56" fillId="0" borderId="0"/>
    <xf numFmtId="180" fontId="56"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0" fontId="24" fillId="0" borderId="0"/>
    <xf numFmtId="180" fontId="24"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17" fillId="0" borderId="0"/>
    <xf numFmtId="180" fontId="24" fillId="0" borderId="0"/>
    <xf numFmtId="180" fontId="24" fillId="0" borderId="0"/>
    <xf numFmtId="180" fontId="56" fillId="0" borderId="0"/>
    <xf numFmtId="180" fontId="56"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17" fillId="0" borderId="0"/>
    <xf numFmtId="180" fontId="24" fillId="0" borderId="0"/>
    <xf numFmtId="180" fontId="24" fillId="0" borderId="0"/>
    <xf numFmtId="180" fontId="17" fillId="0" borderId="0"/>
    <xf numFmtId="180" fontId="17" fillId="0" borderId="0"/>
    <xf numFmtId="180" fontId="17" fillId="0" borderId="0"/>
    <xf numFmtId="180" fontId="17"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24" fillId="0" borderId="0"/>
    <xf numFmtId="0" fontId="17" fillId="0" borderId="0"/>
    <xf numFmtId="180" fontId="24" fillId="0" borderId="0"/>
    <xf numFmtId="0" fontId="17" fillId="0" borderId="0"/>
    <xf numFmtId="180" fontId="24" fillId="0" borderId="0"/>
    <xf numFmtId="0" fontId="17" fillId="0" borderId="0"/>
    <xf numFmtId="180" fontId="24"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09" fillId="0" borderId="0" applyNumberFormat="0" applyFill="0" applyBorder="0" applyProtection="0">
      <alignment vertical="top" wrapText="1"/>
    </xf>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56"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5" fillId="0" borderId="0"/>
    <xf numFmtId="180" fontId="24"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56" fillId="0" borderId="0"/>
    <xf numFmtId="180" fontId="24" fillId="0" borderId="0"/>
    <xf numFmtId="180" fontId="56" fillId="0" borderId="0"/>
    <xf numFmtId="180" fontId="56" fillId="0" borderId="0"/>
    <xf numFmtId="180" fontId="56" fillId="0" borderId="0"/>
    <xf numFmtId="0" fontId="17" fillId="0" borderId="0"/>
    <xf numFmtId="180" fontId="56" fillId="0" borderId="0"/>
    <xf numFmtId="180" fontId="56" fillId="0" borderId="0"/>
    <xf numFmtId="180" fontId="56" fillId="0" borderId="0"/>
    <xf numFmtId="180" fontId="56" fillId="0" borderId="0"/>
    <xf numFmtId="180" fontId="56"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43" fillId="0" borderId="0">
      <alignment vertical="top"/>
    </xf>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56"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24"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180" fontId="17" fillId="0" borderId="0"/>
    <xf numFmtId="0" fontId="17" fillId="0" borderId="0"/>
    <xf numFmtId="3" fontId="116" fillId="0" borderId="0"/>
    <xf numFmtId="3" fontId="117" fillId="0" borderId="0">
      <alignment horizontal="left"/>
    </xf>
    <xf numFmtId="180" fontId="42" fillId="0" borderId="0"/>
    <xf numFmtId="180" fontId="25" fillId="0" borderId="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24" fillId="33" borderId="47"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180" fontId="17" fillId="5" borderId="4" applyNumberFormat="0" applyFont="0" applyAlignment="0" applyProtection="0"/>
    <xf numFmtId="2" fontId="118" fillId="0" borderId="0">
      <alignment horizontal="right" vertical="top"/>
    </xf>
    <xf numFmtId="180" fontId="119" fillId="0" borderId="0" applyNumberFormat="0" applyAlignment="0">
      <alignment vertical="top"/>
    </xf>
    <xf numFmtId="40" fontId="120" fillId="0" borderId="0" applyFont="0" applyFill="0" applyBorder="0" applyAlignment="0" applyProtection="0"/>
    <xf numFmtId="38" fontId="120" fillId="0" borderId="0" applyFont="0" applyFill="0" applyBorder="0" applyAlignment="0" applyProtection="0"/>
    <xf numFmtId="202" fontId="41" fillId="0" borderId="33" applyFill="0" applyBorder="0" applyAlignment="0" applyProtection="0"/>
    <xf numFmtId="1" fontId="36" fillId="0" borderId="33" applyFill="0" applyProtection="0">
      <alignment horizontal="center" vertical="top" wrapText="1"/>
    </xf>
    <xf numFmtId="223" fontId="24" fillId="0" borderId="0">
      <alignment horizontal="right"/>
    </xf>
    <xf numFmtId="14" fontId="62" fillId="0" borderId="0">
      <alignment horizontal="center" wrapText="1"/>
      <protection locked="0"/>
    </xf>
    <xf numFmtId="224" fontId="48" fillId="0" borderId="0">
      <protection locked="0"/>
    </xf>
    <xf numFmtId="184" fontId="24" fillId="0" borderId="0" applyFont="0" applyFill="0" applyBorder="0" applyAlignment="0" applyProtection="0"/>
    <xf numFmtId="179" fontId="24" fillId="0" borderId="0" applyFont="0" applyFill="0" applyBorder="0" applyAlignment="0" applyProtection="0"/>
    <xf numFmtId="225" fontId="121" fillId="0" borderId="0" applyFont="0" applyFill="0" applyBorder="0" applyAlignment="0" applyProtection="0"/>
    <xf numFmtId="10" fontId="2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184" fontId="122" fillId="0" borderId="0" applyFont="0" applyFill="0" applyBorder="0" applyAlignment="0" applyProtection="0"/>
    <xf numFmtId="9" fontId="41" fillId="0" borderId="0" applyFont="0" applyFill="0" applyBorder="0" applyAlignment="0" applyProtection="0"/>
    <xf numFmtId="9" fontId="24" fillId="0" borderId="0" applyFont="0" applyFill="0" applyBorder="0" applyAlignment="0" applyProtection="0"/>
    <xf numFmtId="9" fontId="17" fillId="0" borderId="0" applyFont="0" applyFill="0" applyBorder="0" applyAlignment="0" applyProtection="0"/>
    <xf numFmtId="9" fontId="78" fillId="0" borderId="0" applyFill="0" applyBorder="0" applyProtection="0">
      <alignment horizontal="center" vertical="center"/>
    </xf>
    <xf numFmtId="184" fontId="78" fillId="0" borderId="0" applyFill="0" applyBorder="0" applyProtection="0">
      <alignment horizontal="center" vertical="center"/>
    </xf>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7" fillId="0" borderId="0" applyFont="0" applyFill="0" applyBorder="0" applyAlignment="0" applyProtection="0"/>
    <xf numFmtId="9" fontId="109" fillId="0" borderId="0" applyFont="0" applyFill="0" applyBorder="0" applyAlignment="0" applyProtection="0">
      <alignment vertical="top" wrapText="1"/>
    </xf>
    <xf numFmtId="9" fontId="24" fillId="0" borderId="0" applyFont="0" applyFill="0" applyBorder="0" applyAlignment="0" applyProtection="0"/>
    <xf numFmtId="226" fontId="24" fillId="0" borderId="34" applyBorder="0"/>
    <xf numFmtId="13" fontId="24" fillId="0" borderId="0" applyFont="0" applyFill="0" applyProtection="0"/>
    <xf numFmtId="227" fontId="123" fillId="0" borderId="0">
      <alignment horizontal="right"/>
    </xf>
    <xf numFmtId="180" fontId="52" fillId="66" borderId="33"/>
    <xf numFmtId="169" fontId="42" fillId="0" borderId="0" applyFill="0" applyBorder="0" applyAlignment="0"/>
    <xf numFmtId="189" fontId="42" fillId="0" borderId="0" applyFill="0" applyBorder="0" applyAlignment="0"/>
    <xf numFmtId="169" fontId="42" fillId="0" borderId="0" applyFill="0" applyBorder="0" applyAlignment="0"/>
    <xf numFmtId="176" fontId="24" fillId="0" borderId="0" applyFill="0" applyBorder="0" applyAlignment="0"/>
    <xf numFmtId="189" fontId="42" fillId="0" borderId="0" applyFill="0" applyBorder="0" applyAlignment="0"/>
    <xf numFmtId="164" fontId="34" fillId="21" borderId="33">
      <alignment vertical="center"/>
    </xf>
    <xf numFmtId="187" fontId="124" fillId="0" borderId="0" applyNumberFormat="0" applyFill="0" applyBorder="0" applyProtection="0">
      <alignment horizontal="left" indent="2"/>
    </xf>
    <xf numFmtId="180" fontId="62" fillId="0" borderId="46" applyNumberFormat="0" applyAlignment="0"/>
    <xf numFmtId="180" fontId="43" fillId="68" borderId="0" applyNumberFormat="0" applyFill="0" applyBorder="0" applyAlignment="0"/>
    <xf numFmtId="180" fontId="85" fillId="0" borderId="0" applyNumberFormat="0" applyFont="0" applyFill="0" applyBorder="0" applyAlignment="0" applyProtection="0">
      <alignment horizontal="left"/>
    </xf>
    <xf numFmtId="15" fontId="85" fillId="0" borderId="0" applyFont="0" applyFill="0" applyBorder="0" applyAlignment="0" applyProtection="0"/>
    <xf numFmtId="4" fontId="85" fillId="0" borderId="0" applyFont="0" applyFill="0" applyBorder="0" applyAlignment="0" applyProtection="0"/>
    <xf numFmtId="180" fontId="125" fillId="0" borderId="11">
      <alignment horizontal="center"/>
    </xf>
    <xf numFmtId="3" fontId="85" fillId="0" borderId="0" applyFont="0" applyFill="0" applyBorder="0" applyAlignment="0" applyProtection="0"/>
    <xf numFmtId="180" fontId="85" fillId="72" borderId="0" applyNumberFormat="0" applyFont="0" applyBorder="0" applyAlignment="0" applyProtection="0"/>
    <xf numFmtId="197" fontId="48" fillId="0" borderId="0">
      <protection locked="0"/>
    </xf>
    <xf numFmtId="3" fontId="24" fillId="0" borderId="0" applyFont="0" applyFill="0" applyBorder="0" applyAlignment="0" applyProtection="0"/>
    <xf numFmtId="180" fontId="42" fillId="0" borderId="0"/>
    <xf numFmtId="37" fontId="24" fillId="0" borderId="0"/>
    <xf numFmtId="1" fontId="24" fillId="0" borderId="43" applyNumberFormat="0" applyFill="0" applyAlignment="0" applyProtection="0">
      <alignment horizontal="center" vertical="center"/>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180" fontId="48" fillId="0" borderId="0">
      <protection locked="0"/>
    </xf>
    <xf numFmtId="37" fontId="126" fillId="0" borderId="0" applyNumberFormat="0" applyFill="0" applyBorder="0" applyAlignment="0" applyProtection="0"/>
    <xf numFmtId="180" fontId="127" fillId="0" borderId="0">
      <alignment horizontal="left"/>
      <protection locked="0"/>
    </xf>
    <xf numFmtId="2" fontId="128" fillId="0" borderId="0">
      <alignment horizontal="right"/>
    </xf>
    <xf numFmtId="229" fontId="129" fillId="0" borderId="0" applyNumberFormat="0" applyFill="0" applyBorder="0" applyAlignment="0" applyProtection="0">
      <alignment horizontal="left"/>
    </xf>
    <xf numFmtId="230" fontId="24" fillId="0" borderId="0" applyFont="0" applyFill="0" applyBorder="0" applyAlignment="0" applyProtection="0"/>
    <xf numFmtId="230" fontId="24" fillId="0" borderId="0" applyFont="0" applyFill="0" applyBorder="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8"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0" borderId="62" applyNumberFormat="0" applyFont="0" applyFill="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46" fontId="24" fillId="0" borderId="0" applyFont="0" applyFill="0" applyBorder="0" applyAlignment="0" applyProtection="0"/>
    <xf numFmtId="46" fontId="24" fillId="0" borderId="0" applyFon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66"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47" applyNumberFormat="0" applyFont="0" applyFill="0" applyAlignment="0" applyProtection="0"/>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28"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130" fillId="0" borderId="0" applyNumberFormat="0" applyFill="0" applyBorder="0" applyAlignment="0" applyProtection="0"/>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53" fillId="0" borderId="0" applyNumberFormat="0" applyFill="0" applyBorder="0" applyProtection="0">
      <alignment horizontal="left"/>
    </xf>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27"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43" fillId="0" borderId="0" applyNumberFormat="0" applyFill="0" applyBorder="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180" fontId="24" fillId="0" borderId="68" applyNumberFormat="0" applyFont="0" applyFill="0" applyAlignment="0" applyProtection="0"/>
    <xf numFmtId="231" fontId="24" fillId="0" borderId="0" applyFont="0" applyFill="0" applyBorder="0" applyAlignment="0" applyProtection="0"/>
    <xf numFmtId="231" fontId="24" fillId="0" borderId="0" applyFont="0" applyFill="0" applyBorder="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69"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0"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1"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2"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180" fontId="24" fillId="0" borderId="73" applyNumberFormat="0" applyFont="0" applyFill="0" applyAlignment="0" applyProtection="0"/>
    <xf numFmtId="38" fontId="114" fillId="0" borderId="0"/>
    <xf numFmtId="180" fontId="131" fillId="0" borderId="0" applyFill="0" applyBorder="0">
      <alignment horizontal="left"/>
    </xf>
    <xf numFmtId="232" fontId="131" fillId="0" borderId="43" applyFill="0" applyBorder="0">
      <protection locked="0"/>
    </xf>
    <xf numFmtId="49" fontId="78" fillId="66" borderId="36">
      <alignment horizontal="center" vertical="center"/>
    </xf>
    <xf numFmtId="180" fontId="132" fillId="32" borderId="74" applyNumberFormat="0" applyAlignment="0" applyProtection="0"/>
    <xf numFmtId="180" fontId="132" fillId="32" borderId="74" applyNumberFormat="0" applyAlignment="0" applyProtection="0"/>
    <xf numFmtId="180" fontId="132" fillId="38"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180" fontId="132" fillId="32" borderId="74" applyNumberFormat="0" applyAlignment="0" applyProtection="0"/>
    <xf numFmtId="4" fontId="133" fillId="23" borderId="75" applyNumberFormat="0" applyProtection="0">
      <alignment vertical="center"/>
    </xf>
    <xf numFmtId="4" fontId="134" fillId="23" borderId="75" applyNumberFormat="0" applyProtection="0">
      <alignment horizontal="left" vertical="center" indent="1"/>
    </xf>
    <xf numFmtId="4" fontId="135" fillId="73" borderId="0" applyNumberFormat="0" applyProtection="0">
      <alignment horizontal="left" vertical="center" indent="1"/>
    </xf>
    <xf numFmtId="4" fontId="134" fillId="74" borderId="75" applyNumberFormat="0" applyProtection="0">
      <alignment horizontal="right" vertical="center"/>
    </xf>
    <xf numFmtId="4" fontId="133" fillId="24" borderId="75" applyNumberFormat="0" applyProtection="0">
      <alignment horizontal="right" vertical="center"/>
    </xf>
    <xf numFmtId="189" fontId="136" fillId="0" borderId="0">
      <alignment horizontal="left"/>
    </xf>
    <xf numFmtId="180" fontId="137" fillId="0" borderId="0"/>
    <xf numFmtId="180" fontId="52" fillId="0" borderId="0" applyFill="0" applyBorder="0" applyProtection="0"/>
    <xf numFmtId="189" fontId="138" fillId="0" borderId="0">
      <alignment horizontal="left"/>
    </xf>
    <xf numFmtId="180" fontId="85" fillId="0" borderId="0"/>
    <xf numFmtId="180" fontId="139" fillId="0" borderId="0"/>
    <xf numFmtId="180" fontId="40" fillId="0" borderId="0"/>
    <xf numFmtId="180" fontId="110" fillId="0" borderId="0"/>
    <xf numFmtId="3" fontId="140" fillId="0" borderId="0"/>
    <xf numFmtId="3" fontId="141" fillId="0" borderId="0"/>
    <xf numFmtId="3" fontId="142" fillId="0" borderId="41"/>
    <xf numFmtId="205" fontId="36" fillId="0" borderId="76"/>
    <xf numFmtId="40" fontId="143" fillId="0" borderId="0" applyBorder="0">
      <alignment horizontal="right"/>
    </xf>
    <xf numFmtId="203" fontId="144" fillId="0" borderId="43" applyNumberFormat="0" applyFill="0" applyBorder="0" applyAlignment="0" applyProtection="0">
      <alignment horizontal="center"/>
    </xf>
    <xf numFmtId="49" fontId="53" fillId="66" borderId="36">
      <alignment horizontal="center" vertical="center"/>
    </xf>
    <xf numFmtId="3" fontId="24" fillId="0" borderId="33" applyNumberFormat="0" applyFont="0" applyFill="0" applyAlignment="0" applyProtection="0">
      <alignment vertical="center"/>
    </xf>
    <xf numFmtId="180" fontId="145" fillId="0" borderId="0"/>
    <xf numFmtId="49" fontId="43" fillId="0" borderId="0" applyFill="0" applyBorder="0" applyAlignment="0"/>
    <xf numFmtId="177" fontId="24" fillId="0" borderId="0" applyFill="0" applyBorder="0" applyAlignment="0"/>
    <xf numFmtId="178" fontId="24" fillId="0" borderId="0" applyFill="0" applyBorder="0" applyAlignment="0"/>
    <xf numFmtId="49" fontId="78" fillId="66" borderId="36" applyFill="0" applyBorder="0">
      <alignment horizontal="center" vertical="center"/>
    </xf>
    <xf numFmtId="180" fontId="62" fillId="0" borderId="0">
      <alignment vertical="center"/>
    </xf>
    <xf numFmtId="49" fontId="146" fillId="66" borderId="36">
      <alignment horizontal="center" vertical="center"/>
    </xf>
    <xf numFmtId="49" fontId="146" fillId="66" borderId="36">
      <alignment horizontal="center" vertical="center"/>
    </xf>
    <xf numFmtId="180" fontId="62" fillId="0" borderId="0" applyFill="0" applyBorder="0"/>
    <xf numFmtId="180" fontId="52" fillId="0" borderId="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40" fontId="149" fillId="0" borderId="0"/>
    <xf numFmtId="1" fontId="36" fillId="0" borderId="36" applyNumberFormat="0" applyFill="0" applyProtection="0">
      <alignment horizontal="left" vertical="center"/>
    </xf>
    <xf numFmtId="1" fontId="36" fillId="0" borderId="43" applyNumberFormat="0" applyFill="0" applyProtection="0">
      <alignment horizontal="left" vertical="center"/>
    </xf>
    <xf numFmtId="180" fontId="150" fillId="0" borderId="77" applyNumberFormat="0" applyFill="0" applyAlignment="0" applyProtection="0"/>
    <xf numFmtId="180" fontId="150" fillId="0" borderId="77" applyNumberFormat="0" applyFill="0" applyAlignment="0" applyProtection="0"/>
    <xf numFmtId="180" fontId="151" fillId="0" borderId="78"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3" fillId="0" borderId="79" applyNumberFormat="0" applyFill="0" applyAlignment="0" applyProtection="0"/>
    <xf numFmtId="180" fontId="153" fillId="0" borderId="79" applyNumberFormat="0" applyFill="0" applyAlignment="0" applyProtection="0"/>
    <xf numFmtId="180" fontId="154"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9" fillId="0" borderId="81"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88" fillId="0" borderId="80" applyNumberFormat="0" applyFill="0" applyAlignment="0" applyProtection="0"/>
    <xf numFmtId="180" fontId="155"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180" fontId="152" fillId="0" borderId="0" applyNumberFormat="0" applyFill="0" applyBorder="0" applyAlignment="0" applyProtection="0"/>
    <xf numFmtId="0" fontId="152" fillId="0" borderId="0" applyNumberFormat="0" applyFill="0" applyBorder="0" applyAlignment="0" applyProtection="0"/>
    <xf numFmtId="180" fontId="36" fillId="0" borderId="0"/>
    <xf numFmtId="180" fontId="29" fillId="0" borderId="76" applyNumberFormat="0" applyFill="0" applyAlignment="0" applyProtection="0"/>
    <xf numFmtId="180" fontId="29" fillId="0" borderId="76" applyNumberFormat="0" applyFill="0" applyAlignment="0" applyProtection="0"/>
    <xf numFmtId="0" fontId="29" fillId="0" borderId="76" applyNumberFormat="0" applyFont="0" applyFill="0" applyAlignment="0" applyProtection="0"/>
    <xf numFmtId="0" fontId="29" fillId="0" borderId="76" applyNumberFormat="0" applyFont="0" applyFill="0" applyAlignment="0" applyProtection="0"/>
    <xf numFmtId="0" fontId="29" fillId="0" borderId="76" applyNumberFormat="0" applyFont="0" applyFill="0" applyAlignment="0" applyProtection="0"/>
    <xf numFmtId="0" fontId="29" fillId="0" borderId="76" applyNumberFormat="0" applyFont="0" applyFill="0" applyAlignment="0" applyProtection="0"/>
    <xf numFmtId="0" fontId="29" fillId="0" borderId="76" applyNumberFormat="0" applyFont="0" applyFill="0" applyAlignment="0" applyProtection="0"/>
    <xf numFmtId="0" fontId="29" fillId="0" borderId="76" applyNumberFormat="0" applyFont="0" applyFill="0" applyAlignment="0" applyProtection="0"/>
    <xf numFmtId="180" fontId="90" fillId="0" borderId="82"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233" fontId="24" fillId="0" borderId="0" applyFont="0" applyFill="0" applyBorder="0" applyAlignment="0" applyProtection="0"/>
    <xf numFmtId="40" fontId="85" fillId="0" borderId="0" applyFont="0" applyFill="0" applyBorder="0" applyAlignment="0" applyProtection="0"/>
    <xf numFmtId="180" fontId="43" fillId="21" borderId="41" applyNumberFormat="0" applyFill="0" applyBorder="0" applyAlignment="0">
      <alignment horizontal="left"/>
      <protection locked="0"/>
    </xf>
    <xf numFmtId="37" fontId="52" fillId="23" borderId="0" applyNumberFormat="0" applyBorder="0" applyAlignment="0" applyProtection="0"/>
    <xf numFmtId="37" fontId="52" fillId="0" borderId="0"/>
    <xf numFmtId="3" fontId="156" fillId="0" borderId="57" applyProtection="0"/>
    <xf numFmtId="165" fontId="85" fillId="0" borderId="0" applyFont="0" applyFill="0" applyBorder="0" applyAlignment="0" applyProtection="0"/>
    <xf numFmtId="234" fontId="24" fillId="0" borderId="0" applyFont="0" applyFill="0" applyBorder="0" applyAlignment="0" applyProtection="0"/>
    <xf numFmtId="235" fontId="24" fillId="0" borderId="0" applyFont="0" applyFill="0" applyBorder="0" applyAlignment="0" applyProtection="0"/>
    <xf numFmtId="49" fontId="78" fillId="21" borderId="83" applyFill="0" applyBorder="0"/>
    <xf numFmtId="49" fontId="78" fillId="0" borderId="84" applyFill="0" applyBorder="0">
      <alignment wrapText="1"/>
    </xf>
    <xf numFmtId="49" fontId="78" fillId="66" borderId="0" applyBorder="0">
      <alignment horizontal="left" wrapText="1"/>
    </xf>
    <xf numFmtId="236" fontId="157" fillId="0" borderId="0" applyFill="0" applyBorder="0"/>
    <xf numFmtId="180" fontId="52" fillId="75" borderId="0" applyFill="0" applyBorder="0"/>
    <xf numFmtId="14" fontId="52" fillId="75" borderId="0" applyFill="0" applyBorder="0"/>
    <xf numFmtId="10" fontId="52" fillId="0" borderId="0" applyFill="0" applyBorder="0"/>
    <xf numFmtId="180" fontId="52" fillId="0" borderId="0" applyFill="0" applyBorder="0"/>
    <xf numFmtId="180" fontId="52" fillId="21" borderId="0" applyFill="0" applyBorder="0">
      <alignment horizontal="left"/>
    </xf>
    <xf numFmtId="180" fontId="52" fillId="0" borderId="0" applyFill="0" applyBorder="0"/>
    <xf numFmtId="180" fontId="78" fillId="21" borderId="0" applyFill="0" applyBorder="0"/>
    <xf numFmtId="237" fontId="52" fillId="21" borderId="0" applyFill="0" applyBorder="0">
      <alignment horizontal="right"/>
    </xf>
    <xf numFmtId="49" fontId="36" fillId="66" borderId="0" applyBorder="0"/>
    <xf numFmtId="10" fontId="157" fillId="66" borderId="0" applyFill="0" applyBorder="0"/>
    <xf numFmtId="49" fontId="52" fillId="0" borderId="0" applyFill="0" applyBorder="0"/>
    <xf numFmtId="180" fontId="52" fillId="21" borderId="0" applyFill="0" applyBorder="0"/>
    <xf numFmtId="180" fontId="52" fillId="75" borderId="0" applyFill="0" applyBorder="0"/>
    <xf numFmtId="238" fontId="78" fillId="21" borderId="0" applyFill="0" applyBorder="0"/>
    <xf numFmtId="49" fontId="78" fillId="21" borderId="0" applyFill="0" applyBorder="0">
      <alignment horizontal="left"/>
    </xf>
    <xf numFmtId="14" fontId="52" fillId="75" borderId="0" applyFill="0" applyBorder="0"/>
    <xf numFmtId="180" fontId="52" fillId="75" borderId="0" applyFont="0" applyBorder="0"/>
    <xf numFmtId="14" fontId="52" fillId="21" borderId="0" applyFill="0" applyBorder="0"/>
    <xf numFmtId="10" fontId="52" fillId="21" borderId="0" applyFill="0" applyBorder="0"/>
    <xf numFmtId="180" fontId="158" fillId="21" borderId="0" applyFill="0" applyBorder="0"/>
    <xf numFmtId="180" fontId="52" fillId="0" borderId="0" applyFill="0" applyBorder="0"/>
    <xf numFmtId="180" fontId="52" fillId="21" borderId="0" applyFill="0" applyBorder="0">
      <alignment horizontal="left" indent="3"/>
    </xf>
    <xf numFmtId="180" fontId="52" fillId="21" borderId="0" applyFill="0" applyBorder="0"/>
    <xf numFmtId="180" fontId="52" fillId="21" borderId="0" applyFill="0" applyBorder="0"/>
    <xf numFmtId="180" fontId="52" fillId="66" borderId="0" applyFill="0" applyBorder="0"/>
    <xf numFmtId="14" fontId="52" fillId="21" borderId="0" applyFill="0" applyBorder="0"/>
    <xf numFmtId="49" fontId="31" fillId="0" borderId="0" applyBorder="0"/>
    <xf numFmtId="180" fontId="52" fillId="21" borderId="0" applyFill="0" applyBorder="0"/>
    <xf numFmtId="180" fontId="52" fillId="0" borderId="0" applyFill="0" applyBorder="0"/>
    <xf numFmtId="49" fontId="78" fillId="66" borderId="0" applyBorder="0"/>
    <xf numFmtId="49" fontId="78" fillId="66" borderId="0" applyBorder="0"/>
    <xf numFmtId="180" fontId="52" fillId="21" borderId="0" applyFill="0" applyBorder="0">
      <alignment horizontal="left"/>
    </xf>
    <xf numFmtId="49" fontId="78" fillId="66" borderId="0" applyBorder="0">
      <alignment horizontal="left"/>
    </xf>
    <xf numFmtId="49" fontId="78" fillId="66" borderId="0" applyBorder="0">
      <alignment horizontal="left"/>
    </xf>
    <xf numFmtId="236" fontId="157" fillId="0" borderId="0" applyFill="0" applyBorder="0"/>
    <xf numFmtId="236" fontId="52" fillId="0" borderId="0" applyFill="0" applyBorder="0"/>
    <xf numFmtId="236" fontId="157" fillId="21" borderId="0" applyFill="0" applyBorder="0"/>
    <xf numFmtId="237" fontId="52" fillId="21" borderId="0" applyFill="0" applyBorder="0"/>
    <xf numFmtId="236" fontId="52" fillId="66" borderId="0" applyFill="0" applyBorder="0"/>
    <xf numFmtId="236" fontId="52" fillId="21" borderId="0" applyFill="0" applyBorder="0"/>
    <xf numFmtId="236" fontId="52" fillId="21" borderId="0" applyFill="0" applyBorder="0"/>
    <xf numFmtId="237" fontId="52" fillId="21" borderId="0">
      <alignment horizontal="right"/>
    </xf>
    <xf numFmtId="237" fontId="52" fillId="21" borderId="0" applyFill="0" applyBorder="0">
      <alignment horizontal="right"/>
    </xf>
    <xf numFmtId="237" fontId="52" fillId="21" borderId="0" applyFill="0" applyBorder="0">
      <alignment horizontal="right"/>
    </xf>
    <xf numFmtId="237" fontId="52" fillId="21" borderId="0" applyFill="0" applyBorder="0">
      <alignment horizontal="right"/>
    </xf>
    <xf numFmtId="237" fontId="52" fillId="0" borderId="0" applyFont="0" applyFill="0" applyBorder="0">
      <alignment horizontal="right"/>
    </xf>
    <xf numFmtId="49" fontId="78" fillId="21" borderId="0" applyFill="0" applyBorder="0"/>
    <xf numFmtId="180" fontId="52" fillId="21" borderId="0" applyFill="0" applyBorder="0">
      <alignment horizontal="right"/>
    </xf>
    <xf numFmtId="237" fontId="157" fillId="21" borderId="0" applyFill="0" applyBorder="0"/>
    <xf numFmtId="237" fontId="52" fillId="21" borderId="0" applyFill="0" applyBorder="0">
      <alignment horizontal="right"/>
    </xf>
    <xf numFmtId="236" fontId="52" fillId="0" borderId="0" applyFill="0" applyBorder="0"/>
    <xf numFmtId="237" fontId="52" fillId="21" borderId="0" applyFill="0" applyBorder="0">
      <alignment horizontal="right"/>
    </xf>
    <xf numFmtId="236" fontId="78" fillId="0" borderId="0" applyFill="0" applyBorder="0"/>
    <xf numFmtId="236" fontId="52" fillId="0" borderId="0" applyFill="0" applyBorder="0"/>
    <xf numFmtId="236" fontId="78" fillId="0" borderId="0" applyFill="0" applyBorder="0"/>
    <xf numFmtId="237" fontId="52" fillId="21" borderId="0" applyFill="0" applyBorder="0">
      <alignment horizontal="right"/>
    </xf>
    <xf numFmtId="1" fontId="159" fillId="0" borderId="43" applyNumberFormat="0" applyFill="0" applyAlignment="0" applyProtection="0">
      <alignment horizontal="left"/>
    </xf>
    <xf numFmtId="239" fontId="24" fillId="0" borderId="0" applyFont="0" applyFill="0" applyBorder="0" applyAlignment="0" applyProtection="0"/>
    <xf numFmtId="180" fontId="160" fillId="76" borderId="0" applyNumberFormat="0" applyFill="0" applyBorder="0" applyAlignment="0"/>
    <xf numFmtId="180" fontId="23" fillId="0" borderId="0" applyNumberFormat="0" applyFill="0" applyBorder="0" applyAlignment="0" applyProtection="0"/>
    <xf numFmtId="180" fontId="104" fillId="0" borderId="59"/>
    <xf numFmtId="180" fontId="78" fillId="21" borderId="41" applyNumberFormat="0" applyFont="0" applyAlignment="0" applyProtection="0">
      <protection locked="0"/>
    </xf>
    <xf numFmtId="180" fontId="161" fillId="0" borderId="0">
      <alignment horizontal="right"/>
    </xf>
    <xf numFmtId="180" fontId="44" fillId="0" borderId="0" applyFont="0" applyFill="0" applyBorder="0" applyAlignment="0" applyProtection="0"/>
    <xf numFmtId="180" fontId="44" fillId="0" borderId="0" applyFont="0" applyFill="0" applyBorder="0" applyAlignment="0" applyProtection="0"/>
    <xf numFmtId="171" fontId="24" fillId="0" borderId="0" applyFont="0" applyFill="0" applyBorder="0" applyAlignment="0" applyProtection="0"/>
    <xf numFmtId="180" fontId="95" fillId="0" borderId="0" applyNumberFormat="0" applyFill="0" applyBorder="0" applyAlignment="0" applyProtection="0"/>
    <xf numFmtId="180" fontId="24" fillId="0" borderId="0"/>
    <xf numFmtId="180" fontId="162" fillId="0" borderId="0"/>
    <xf numFmtId="167" fontId="24" fillId="0" borderId="0" applyFont="0" applyFill="0" applyBorder="0" applyAlignment="0" applyProtection="0"/>
    <xf numFmtId="169" fontId="24" fillId="0" borderId="0" applyFont="0" applyFill="0" applyBorder="0" applyAlignment="0" applyProtection="0"/>
    <xf numFmtId="180" fontId="101" fillId="0" borderId="0" applyNumberFormat="0" applyFill="0" applyBorder="0" applyAlignment="0" applyProtection="0"/>
    <xf numFmtId="0" fontId="16" fillId="0" borderId="0"/>
    <xf numFmtId="0" fontId="16" fillId="0" borderId="0"/>
    <xf numFmtId="0" fontId="16" fillId="0" borderId="0"/>
    <xf numFmtId="0" fontId="15" fillId="0" borderId="0"/>
    <xf numFmtId="0" fontId="24" fillId="0" borderId="0"/>
    <xf numFmtId="173" fontId="15" fillId="0" borderId="0" applyFont="0" applyFill="0" applyBorder="0" applyAlignment="0" applyProtection="0"/>
    <xf numFmtId="0" fontId="174" fillId="0" borderId="0"/>
    <xf numFmtId="0" fontId="42" fillId="0" borderId="0"/>
    <xf numFmtId="0" fontId="24" fillId="0" borderId="0"/>
    <xf numFmtId="0" fontId="175" fillId="47" borderId="0" applyNumberFormat="0" applyBorder="0" applyAlignment="0" applyProtection="0"/>
    <xf numFmtId="0" fontId="56" fillId="26" borderId="0" applyNumberFormat="0" applyBorder="0" applyAlignment="0" applyProtection="0"/>
    <xf numFmtId="0" fontId="56"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56" fillId="30" borderId="0" applyNumberFormat="0" applyBorder="0" applyAlignment="0" applyProtection="0"/>
    <xf numFmtId="0" fontId="56" fillId="31"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242" fontId="56" fillId="34" borderId="0" applyNumberFormat="0" applyBorder="0" applyAlignment="0" applyProtection="0"/>
    <xf numFmtId="243"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6"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242" fontId="56" fillId="35" borderId="0" applyNumberFormat="0" applyBorder="0" applyAlignment="0" applyProtection="0"/>
    <xf numFmtId="243"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242" fontId="56" fillId="33" borderId="0" applyNumberFormat="0" applyBorder="0" applyAlignment="0" applyProtection="0"/>
    <xf numFmtId="243"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242" fontId="56" fillId="31" borderId="0" applyNumberFormat="0" applyBorder="0" applyAlignment="0" applyProtection="0"/>
    <xf numFmtId="243"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242" fontId="56" fillId="30" borderId="0" applyNumberFormat="0" applyBorder="0" applyAlignment="0" applyProtection="0"/>
    <xf numFmtId="243"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242" fontId="56" fillId="33" borderId="0" applyNumberFormat="0" applyBorder="0" applyAlignment="0" applyProtection="0"/>
    <xf numFmtId="243"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4" borderId="0" applyNumberFormat="0" applyBorder="0" applyAlignment="0" applyProtection="0"/>
    <xf numFmtId="0" fontId="56" fillId="35" borderId="0" applyNumberFormat="0" applyBorder="0" applyAlignment="0" applyProtection="0"/>
    <xf numFmtId="0" fontId="56" fillId="36" borderId="0" applyNumberFormat="0" applyBorder="0" applyAlignment="0" applyProtection="0"/>
    <xf numFmtId="0" fontId="56" fillId="29" borderId="0" applyNumberFormat="0" applyBorder="0" applyAlignment="0" applyProtection="0"/>
    <xf numFmtId="0" fontId="56" fillId="34" borderId="0" applyNumberFormat="0" applyBorder="0" applyAlignment="0" applyProtection="0"/>
    <xf numFmtId="0" fontId="56" fillId="37"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242" fontId="56" fillId="30" borderId="0" applyNumberFormat="0" applyBorder="0" applyAlignment="0" applyProtection="0"/>
    <xf numFmtId="243"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242" fontId="56" fillId="35" borderId="0" applyNumberFormat="0" applyBorder="0" applyAlignment="0" applyProtection="0"/>
    <xf numFmtId="243"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242" fontId="56" fillId="39" borderId="0" applyNumberFormat="0" applyBorder="0" applyAlignment="0" applyProtection="0"/>
    <xf numFmtId="243"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36"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242" fontId="56" fillId="27" borderId="0" applyNumberFormat="0" applyBorder="0" applyAlignment="0" applyProtection="0"/>
    <xf numFmtId="243"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29"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242" fontId="56" fillId="30" borderId="0" applyNumberFormat="0" applyBorder="0" applyAlignment="0" applyProtection="0"/>
    <xf numFmtId="243"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242" fontId="56" fillId="33" borderId="0" applyNumberFormat="0" applyBorder="0" applyAlignment="0" applyProtection="0"/>
    <xf numFmtId="243"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6" fillId="37"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243" fontId="58" fillId="41" borderId="0" applyNumberFormat="0" applyBorder="0" applyAlignment="0" applyProtection="0"/>
    <xf numFmtId="242" fontId="58" fillId="30"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243" fontId="58" fillId="35" borderId="0" applyNumberFormat="0" applyBorder="0" applyAlignment="0" applyProtection="0"/>
    <xf numFmtId="242" fontId="58" fillId="64"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243" fontId="58" fillId="36" borderId="0" applyNumberFormat="0" applyBorder="0" applyAlignment="0" applyProtection="0"/>
    <xf numFmtId="242" fontId="58" fillId="37"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243" fontId="58" fillId="42" borderId="0" applyNumberFormat="0" applyBorder="0" applyAlignment="0" applyProtection="0"/>
    <xf numFmtId="242" fontId="58" fillId="27"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243" fontId="58" fillId="40" borderId="0" applyNumberFormat="0" applyBorder="0" applyAlignment="0" applyProtection="0"/>
    <xf numFmtId="242" fontId="58" fillId="30"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243" fontId="58" fillId="43" borderId="0" applyNumberFormat="0" applyBorder="0" applyAlignment="0" applyProtection="0"/>
    <xf numFmtId="242" fontId="58" fillId="35" borderId="0" applyNumberFormat="0" applyBorder="0" applyAlignment="0" applyProtection="0"/>
    <xf numFmtId="0" fontId="58" fillId="55"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8" fillId="78" borderId="0" applyNumberFormat="0" applyBorder="0" applyAlignment="0" applyProtection="0"/>
    <xf numFmtId="0" fontId="58" fillId="78" borderId="0" applyNumberFormat="0" applyBorder="0" applyAlignment="0" applyProtection="0"/>
    <xf numFmtId="0" fontId="58" fillId="55" borderId="0" applyNumberFormat="0" applyBorder="0" applyAlignment="0" applyProtection="0"/>
    <xf numFmtId="0" fontId="58" fillId="58"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8" fillId="81" borderId="0" applyNumberFormat="0" applyBorder="0" applyAlignment="0" applyProtection="0"/>
    <xf numFmtId="0" fontId="58" fillId="81" borderId="0" applyNumberFormat="0" applyBorder="0" applyAlignment="0" applyProtection="0"/>
    <xf numFmtId="0" fontId="58" fillId="58" borderId="0" applyNumberFormat="0" applyBorder="0" applyAlignment="0" applyProtection="0"/>
    <xf numFmtId="0" fontId="58" fillId="5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59" borderId="0" applyNumberFormat="0" applyBorder="0" applyAlignment="0" applyProtection="0"/>
    <xf numFmtId="0" fontId="58" fillId="42"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8" fillId="80" borderId="0" applyNumberFormat="0" applyBorder="0" applyAlignment="0" applyProtection="0"/>
    <xf numFmtId="0" fontId="58" fillId="80" borderId="0" applyNumberFormat="0" applyBorder="0" applyAlignment="0" applyProtection="0"/>
    <xf numFmtId="0" fontId="58" fillId="42" borderId="0" applyNumberFormat="0" applyBorder="0" applyAlignment="0" applyProtection="0"/>
    <xf numFmtId="0" fontId="58" fillId="40"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6" fillId="77" borderId="0" applyNumberFormat="0" applyBorder="0" applyAlignment="0" applyProtection="0"/>
    <xf numFmtId="0" fontId="58" fillId="78" borderId="0" applyNumberFormat="0" applyBorder="0" applyAlignment="0" applyProtection="0"/>
    <xf numFmtId="0" fontId="58" fillId="78" borderId="0" applyNumberFormat="0" applyBorder="0" applyAlignment="0" applyProtection="0"/>
    <xf numFmtId="0" fontId="58" fillId="40" borderId="0" applyNumberFormat="0" applyBorder="0" applyAlignment="0" applyProtection="0"/>
    <xf numFmtId="0" fontId="58" fillId="64"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4" borderId="0" applyNumberFormat="0" applyBorder="0" applyAlignment="0" applyProtection="0"/>
    <xf numFmtId="0" fontId="56" fillId="84" borderId="0" applyNumberFormat="0" applyBorder="0" applyAlignment="0" applyProtection="0"/>
    <xf numFmtId="0" fontId="56" fillId="84" borderId="0" applyNumberFormat="0" applyBorder="0" applyAlignment="0" applyProtection="0"/>
    <xf numFmtId="0" fontId="58" fillId="84" borderId="0" applyNumberFormat="0" applyBorder="0" applyAlignment="0" applyProtection="0"/>
    <xf numFmtId="0" fontId="58" fillId="84" borderId="0" applyNumberFormat="0" applyBorder="0" applyAlignment="0" applyProtection="0"/>
    <xf numFmtId="0" fontId="58" fillId="64"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0" fontId="70" fillId="28" borderId="0" applyNumberFormat="0" applyBorder="0" applyAlignment="0" applyProtection="0"/>
    <xf numFmtId="243" fontId="70" fillId="28" borderId="0" applyNumberFormat="0" applyBorder="0" applyAlignment="0" applyProtection="0"/>
    <xf numFmtId="242" fontId="70" fillId="30" borderId="0" applyNumberFormat="0" applyBorder="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0" fontId="73" fillId="38" borderId="49" applyNumberFormat="0" applyAlignment="0" applyProtection="0"/>
    <xf numFmtId="243" fontId="73" fillId="38" borderId="49" applyNumberFormat="0" applyAlignment="0" applyProtection="0"/>
    <xf numFmtId="242" fontId="176" fillId="32" borderId="49" applyNumberFormat="0" applyAlignment="0" applyProtection="0"/>
    <xf numFmtId="0" fontId="24" fillId="0" borderId="0"/>
    <xf numFmtId="0" fontId="76" fillId="46" borderId="50" applyNumberFormat="0" applyAlignment="0" applyProtection="0"/>
    <xf numFmtId="0" fontId="76" fillId="46" borderId="50" applyNumberFormat="0" applyAlignment="0" applyProtection="0"/>
    <xf numFmtId="0" fontId="76" fillId="46" borderId="50" applyNumberFormat="0" applyAlignment="0" applyProtection="0"/>
    <xf numFmtId="0" fontId="76" fillId="46" borderId="50" applyNumberFormat="0" applyAlignment="0" applyProtection="0"/>
    <xf numFmtId="0" fontId="76" fillId="46" borderId="50" applyNumberFormat="0" applyAlignment="0" applyProtection="0"/>
    <xf numFmtId="0" fontId="76" fillId="46" borderId="50" applyNumberFormat="0" applyAlignment="0" applyProtection="0"/>
    <xf numFmtId="0" fontId="76" fillId="46" borderId="50" applyNumberFormat="0" applyAlignment="0" applyProtection="0"/>
    <xf numFmtId="243" fontId="76" fillId="46" borderId="50" applyNumberFormat="0" applyAlignment="0" applyProtection="0"/>
    <xf numFmtId="242" fontId="76" fillId="46" borderId="50" applyNumberFormat="0" applyAlignment="0" applyProtection="0"/>
    <xf numFmtId="0" fontId="77" fillId="0" borderId="51" applyNumberFormat="0" applyFill="0" applyAlignment="0" applyProtection="0"/>
    <xf numFmtId="0" fontId="77" fillId="0" borderId="51" applyNumberFormat="0" applyFill="0" applyAlignment="0" applyProtection="0"/>
    <xf numFmtId="0" fontId="77" fillId="0" borderId="51" applyNumberFormat="0" applyFill="0" applyAlignment="0" applyProtection="0"/>
    <xf numFmtId="0" fontId="77" fillId="0" borderId="51" applyNumberFormat="0" applyFill="0" applyAlignment="0" applyProtection="0"/>
    <xf numFmtId="0" fontId="77" fillId="0" borderId="51" applyNumberFormat="0" applyFill="0" applyAlignment="0" applyProtection="0"/>
    <xf numFmtId="0" fontId="77" fillId="0" borderId="51" applyNumberFormat="0" applyFill="0" applyAlignment="0" applyProtection="0"/>
    <xf numFmtId="0" fontId="77" fillId="0" borderId="51" applyNumberFormat="0" applyFill="0" applyAlignment="0" applyProtection="0"/>
    <xf numFmtId="243" fontId="77" fillId="0" borderId="51" applyNumberFormat="0" applyFill="0" applyAlignment="0" applyProtection="0"/>
    <xf numFmtId="242" fontId="147" fillId="0" borderId="89" applyNumberFormat="0" applyFill="0" applyAlignment="0" applyProtection="0"/>
    <xf numFmtId="0" fontId="76" fillId="46" borderId="50" applyNumberFormat="0" applyAlignment="0" applyProtection="0"/>
    <xf numFmtId="173" fontId="24" fillId="0" borderId="0" applyFont="0" applyFill="0" applyBorder="0" applyAlignment="0" applyProtection="0"/>
    <xf numFmtId="173" fontId="15"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43"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0"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235" fontId="24" fillId="0" borderId="0" applyFont="0" applyFill="0" applyBorder="0" applyAlignment="0" applyProtection="0"/>
    <xf numFmtId="235" fontId="24" fillId="0" borderId="0" applyFont="0" applyFill="0" applyBorder="0" applyAlignment="0" applyProtection="0"/>
    <xf numFmtId="244" fontId="24" fillId="0" borderId="0" applyFont="0" applyFill="0" applyBorder="0" applyAlignment="0" applyProtection="0"/>
    <xf numFmtId="245" fontId="24" fillId="0" borderId="0" applyFont="0" applyFill="0" applyBorder="0" applyAlignment="0" applyProtection="0"/>
    <xf numFmtId="170" fontId="24" fillId="0" borderId="0" applyFont="0" applyFill="0" applyBorder="0" applyAlignment="0" applyProtection="0"/>
    <xf numFmtId="170" fontId="56" fillId="0" borderId="0" applyFont="0" applyFill="0" applyBorder="0" applyAlignment="0" applyProtection="0"/>
    <xf numFmtId="170" fontId="56" fillId="0" borderId="0" applyFont="0" applyFill="0" applyBorder="0" applyAlignment="0" applyProtection="0"/>
    <xf numFmtId="170"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0"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43" fontId="56" fillId="0" borderId="0" applyFont="0" applyFill="0" applyBorder="0" applyAlignment="0" applyProtection="0"/>
    <xf numFmtId="170"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43" fontId="24" fillId="0" borderId="0" applyFont="0" applyFill="0" applyBorder="0" applyAlignment="0" applyProtection="0"/>
    <xf numFmtId="170"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0" fontId="49" fillId="0" borderId="0"/>
    <xf numFmtId="228" fontId="48" fillId="0" borderId="0">
      <protection locked="0"/>
    </xf>
    <xf numFmtId="228" fontId="48" fillId="0" borderId="0">
      <protection locked="0"/>
    </xf>
    <xf numFmtId="0" fontId="49" fillId="0" borderId="0"/>
    <xf numFmtId="246" fontId="24" fillId="0" borderId="0" applyFont="0" applyFill="0" applyBorder="0" applyAlignment="0" applyProtection="0"/>
    <xf numFmtId="169" fontId="56" fillId="0" borderId="0" applyFont="0" applyFill="0" applyBorder="0" applyAlignment="0" applyProtection="0"/>
    <xf numFmtId="169" fontId="56"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12" fontId="24" fillId="0" borderId="0" applyFont="0" applyBorder="0" applyAlignment="0">
      <alignment horizontal="center"/>
    </xf>
    <xf numFmtId="0" fontId="90" fillId="85" borderId="0" applyNumberFormat="0" applyBorder="0" applyAlignment="0" applyProtection="0"/>
    <xf numFmtId="0" fontId="90" fillId="85" borderId="0" applyNumberFormat="0" applyBorder="0" applyAlignment="0" applyProtection="0"/>
    <xf numFmtId="0" fontId="90" fillId="86" borderId="0" applyNumberFormat="0" applyBorder="0" applyAlignment="0" applyProtection="0"/>
    <xf numFmtId="0" fontId="90" fillId="86" borderId="0" applyNumberFormat="0" applyBorder="0" applyAlignment="0" applyProtection="0"/>
    <xf numFmtId="0" fontId="90" fillId="87" borderId="0" applyNumberFormat="0" applyBorder="0" applyAlignment="0" applyProtection="0"/>
    <xf numFmtId="0" fontId="90" fillId="87" borderId="0" applyNumberFormat="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243" fontId="89" fillId="0" borderId="0" applyNumberFormat="0" applyFill="0" applyBorder="0" applyAlignment="0" applyProtection="0"/>
    <xf numFmtId="242" fontId="88" fillId="0" borderId="0" applyNumberFormat="0" applyFill="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243" fontId="58" fillId="55" borderId="0" applyNumberFormat="0" applyBorder="0" applyAlignment="0" applyProtection="0"/>
    <xf numFmtId="242" fontId="58" fillId="8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243" fontId="58" fillId="58" borderId="0" applyNumberFormat="0" applyBorder="0" applyAlignment="0" applyProtection="0"/>
    <xf numFmtId="242" fontId="58" fillId="64"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243" fontId="58" fillId="59" borderId="0" applyNumberFormat="0" applyBorder="0" applyAlignment="0" applyProtection="0"/>
    <xf numFmtId="242" fontId="58" fillId="37"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0" fontId="58" fillId="42" borderId="0" applyNumberFormat="0" applyBorder="0" applyAlignment="0" applyProtection="0"/>
    <xf numFmtId="243" fontId="58" fillId="42" borderId="0" applyNumberFormat="0" applyBorder="0" applyAlignment="0" applyProtection="0"/>
    <xf numFmtId="242" fontId="58" fillId="61"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243" fontId="58" fillId="40" borderId="0" applyNumberFormat="0" applyBorder="0" applyAlignment="0" applyProtection="0"/>
    <xf numFmtId="242" fontId="58" fillId="40"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0" fontId="58" fillId="64" borderId="0" applyNumberFormat="0" applyBorder="0" applyAlignment="0" applyProtection="0"/>
    <xf numFmtId="243" fontId="58" fillId="64" borderId="0" applyNumberFormat="0" applyBorder="0" applyAlignment="0" applyProtection="0"/>
    <xf numFmtId="242" fontId="58" fillId="58" borderId="0" applyNumberFormat="0" applyBorder="0" applyAlignment="0" applyProtection="0"/>
    <xf numFmtId="0" fontId="93" fillId="31" borderId="49" applyNumberFormat="0" applyAlignment="0" applyProtection="0"/>
    <xf numFmtId="0" fontId="93" fillId="31" borderId="49" applyNumberFormat="0" applyAlignment="0" applyProtection="0"/>
    <xf numFmtId="0" fontId="93" fillId="31" borderId="49" applyNumberFormat="0" applyAlignment="0" applyProtection="0"/>
    <xf numFmtId="0" fontId="93" fillId="31" borderId="49" applyNumberFormat="0" applyAlignment="0" applyProtection="0"/>
    <xf numFmtId="0" fontId="93" fillId="31" borderId="49" applyNumberFormat="0" applyAlignment="0" applyProtection="0"/>
    <xf numFmtId="0" fontId="93" fillId="31" borderId="49" applyNumberFormat="0" applyAlignment="0" applyProtection="0"/>
    <xf numFmtId="0" fontId="93" fillId="31" borderId="49" applyNumberFormat="0" applyAlignment="0" applyProtection="0"/>
    <xf numFmtId="243" fontId="93" fillId="31" borderId="49" applyNumberFormat="0" applyAlignment="0" applyProtection="0"/>
    <xf numFmtId="242" fontId="93" fillId="39" borderId="49" applyNumberFormat="0" applyAlignment="0" applyProtection="0"/>
    <xf numFmtId="247" fontId="24" fillId="0" borderId="0" applyFont="0" applyFill="0" applyBorder="0" applyAlignment="0" applyProtection="0"/>
    <xf numFmtId="247" fontId="24" fillId="0" borderId="0" applyFont="0" applyFill="0" applyBorder="0" applyAlignment="0" applyProtection="0"/>
    <xf numFmtId="248" fontId="40" fillId="0" borderId="0" applyFont="0" applyFill="0" applyBorder="0" applyAlignment="0" applyProtection="0"/>
    <xf numFmtId="248" fontId="40"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27" fillId="0" borderId="0" applyProtection="0"/>
    <xf numFmtId="0" fontId="27" fillId="0" borderId="0" applyProtection="0"/>
    <xf numFmtId="242" fontId="27" fillId="0" borderId="0" applyProtection="0"/>
    <xf numFmtId="0" fontId="52" fillId="0" borderId="0" applyProtection="0"/>
    <xf numFmtId="0" fontId="52" fillId="0" borderId="0" applyProtection="0"/>
    <xf numFmtId="242" fontId="52" fillId="0" borderId="0" applyProtection="0"/>
    <xf numFmtId="0" fontId="177" fillId="0" borderId="0" applyProtection="0"/>
    <xf numFmtId="0" fontId="177" fillId="0" borderId="0" applyProtection="0"/>
    <xf numFmtId="242" fontId="177" fillId="0" borderId="0" applyProtection="0"/>
    <xf numFmtId="0" fontId="44" fillId="0" borderId="0" applyProtection="0"/>
    <xf numFmtId="0" fontId="44" fillId="0" borderId="0" applyProtection="0"/>
    <xf numFmtId="242" fontId="44" fillId="0" borderId="0" applyProtection="0"/>
    <xf numFmtId="0" fontId="178" fillId="0" borderId="0" applyProtection="0"/>
    <xf numFmtId="0" fontId="178" fillId="0" borderId="0" applyProtection="0"/>
    <xf numFmtId="242" fontId="178" fillId="0" borderId="0" applyProtection="0"/>
    <xf numFmtId="0" fontId="62" fillId="0" borderId="0" applyProtection="0"/>
    <xf numFmtId="0" fontId="62" fillId="0" borderId="0" applyProtection="0"/>
    <xf numFmtId="242" fontId="62" fillId="0" borderId="0" applyProtection="0"/>
    <xf numFmtId="0" fontId="179" fillId="0" borderId="0" applyProtection="0"/>
    <xf numFmtId="0" fontId="179" fillId="0" borderId="0" applyProtection="0"/>
    <xf numFmtId="242" fontId="179" fillId="0" borderId="0" applyProtection="0"/>
    <xf numFmtId="250" fontId="48" fillId="0" borderId="0">
      <protection locked="0"/>
    </xf>
    <xf numFmtId="4" fontId="48" fillId="0" borderId="0">
      <protection locked="0"/>
    </xf>
    <xf numFmtId="251" fontId="48" fillId="0" borderId="0">
      <protection locked="0"/>
    </xf>
    <xf numFmtId="0" fontId="70" fillId="28" borderId="0" applyNumberFormat="0" applyBorder="0" applyAlignment="0" applyProtection="0"/>
    <xf numFmtId="0" fontId="33" fillId="0" borderId="7" applyNumberFormat="0" applyAlignment="0" applyProtection="0">
      <alignment horizontal="left" vertical="center"/>
    </xf>
    <xf numFmtId="0" fontId="33" fillId="0" borderId="42">
      <alignment horizontal="left" vertical="center"/>
    </xf>
    <xf numFmtId="0"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0" fontId="89" fillId="0" borderId="0" applyNumberFormat="0" applyFill="0" applyBorder="0" applyAlignment="0" applyProtection="0"/>
    <xf numFmtId="0" fontId="180" fillId="0" borderId="0" applyNumberFormat="0" applyFill="0" applyBorder="0" applyAlignment="0" applyProtection="0">
      <alignment vertical="top"/>
      <protection locked="0"/>
    </xf>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0" fontId="102" fillId="27" borderId="0" applyNumberFormat="0" applyBorder="0" applyAlignment="0" applyProtection="0"/>
    <xf numFmtId="243" fontId="102" fillId="27" borderId="0" applyNumberFormat="0" applyBorder="0" applyAlignment="0" applyProtection="0"/>
    <xf numFmtId="242" fontId="102" fillId="29" borderId="0" applyNumberFormat="0" applyBorder="0" applyAlignment="0" applyProtection="0"/>
    <xf numFmtId="0" fontId="93" fillId="31" borderId="49" applyNumberFormat="0" applyAlignment="0" applyProtection="0"/>
    <xf numFmtId="0" fontId="181" fillId="0" borderId="0" applyNumberFormat="0" applyFill="0" applyBorder="0" applyAlignment="0" applyProtection="0"/>
    <xf numFmtId="0" fontId="77" fillId="0" borderId="51" applyNumberFormat="0" applyFill="0" applyAlignment="0" applyProtection="0"/>
    <xf numFmtId="0" fontId="77" fillId="0" borderId="51" applyNumberFormat="0" applyFill="0" applyAlignment="0" applyProtection="0"/>
    <xf numFmtId="3" fontId="24" fillId="0" borderId="0"/>
    <xf numFmtId="4" fontId="24" fillId="0" borderId="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170" fontId="37" fillId="0" borderId="0" applyFont="0" applyFill="0" applyBorder="0" applyAlignment="0" applyProtection="0"/>
    <xf numFmtId="173" fontId="37" fillId="0" borderId="0" applyFont="0" applyFill="0" applyBorder="0" applyAlignment="0" applyProtection="0"/>
    <xf numFmtId="173" fontId="37" fillId="0" borderId="0" applyFont="0" applyFill="0" applyBorder="0" applyAlignment="0" applyProtection="0"/>
    <xf numFmtId="246" fontId="24" fillId="0" borderId="0" applyFont="0" applyFill="0" applyBorder="0" applyAlignment="0" applyProtection="0"/>
    <xf numFmtId="244"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184" fontId="24" fillId="0" borderId="0" applyFont="0" applyFill="0" applyBorder="0" applyAlignment="0" applyProtection="0"/>
    <xf numFmtId="228"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170"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252" fontId="56" fillId="0" borderId="0" applyFont="0" applyFill="0" applyBorder="0" applyAlignment="0" applyProtection="0"/>
    <xf numFmtId="252"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206" fontId="24" fillId="0" borderId="0" applyFont="0" applyFill="0" applyBorder="0" applyAlignment="0" applyProtection="0"/>
    <xf numFmtId="206" fontId="24" fillId="0" borderId="0" applyFont="0" applyFill="0" applyBorder="0" applyAlignment="0" applyProtection="0"/>
    <xf numFmtId="170" fontId="37" fillId="0" borderId="0" applyFont="0" applyFill="0" applyBorder="0" applyAlignment="0" applyProtection="0"/>
    <xf numFmtId="206"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06" fontId="24" fillId="0" borderId="0" applyFont="0" applyFill="0" applyBorder="0" applyAlignment="0" applyProtection="0"/>
    <xf numFmtId="206" fontId="24" fillId="0" borderId="0" applyFont="0" applyFill="0" applyBorder="0" applyAlignment="0" applyProtection="0"/>
    <xf numFmtId="43" fontId="56" fillId="0" borderId="0" applyFont="0" applyFill="0" applyBorder="0" applyAlignment="0" applyProtection="0"/>
    <xf numFmtId="170" fontId="24" fillId="0" borderId="0" applyFont="0" applyFill="0" applyBorder="0" applyAlignment="0" applyProtection="0">
      <alignment wrapText="1"/>
    </xf>
    <xf numFmtId="43" fontId="56" fillId="0" borderId="0" applyFont="0" applyFill="0" applyBorder="0" applyAlignment="0" applyProtection="0"/>
    <xf numFmtId="170" fontId="24" fillId="0" borderId="0" applyFont="0" applyFill="0" applyBorder="0" applyAlignment="0" applyProtection="0"/>
    <xf numFmtId="43" fontId="56" fillId="0" borderId="0" applyFont="0" applyFill="0" applyBorder="0" applyAlignment="0" applyProtection="0"/>
    <xf numFmtId="173" fontId="24" fillId="0" borderId="0" applyFont="0" applyFill="0" applyBorder="0" applyAlignment="0" applyProtection="0"/>
    <xf numFmtId="0" fontId="24" fillId="0" borderId="0" applyFont="0" applyFill="0" applyBorder="0" applyAlignment="0" applyProtection="0"/>
    <xf numFmtId="173"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173" fontId="56" fillId="0" borderId="0" applyFont="0" applyFill="0" applyBorder="0" applyAlignment="0" applyProtection="0"/>
    <xf numFmtId="173" fontId="56" fillId="0" borderId="0" applyFont="0" applyFill="0" applyBorder="0" applyAlignment="0" applyProtection="0"/>
    <xf numFmtId="43" fontId="56" fillId="0" borderId="0" applyFont="0" applyFill="0" applyBorder="0" applyAlignment="0" applyProtection="0"/>
    <xf numFmtId="206" fontId="24" fillId="0" borderId="0" applyFont="0" applyFill="0" applyBorder="0" applyAlignment="0" applyProtection="0"/>
    <xf numFmtId="206" fontId="24" fillId="0" borderId="0" applyFont="0" applyFill="0" applyBorder="0" applyAlignment="0" applyProtection="0"/>
    <xf numFmtId="43" fontId="56" fillId="0" borderId="0" applyFont="0" applyFill="0" applyBorder="0" applyAlignment="0" applyProtection="0"/>
    <xf numFmtId="206" fontId="24" fillId="0" borderId="0" applyFont="0" applyFill="0" applyBorder="0" applyAlignment="0" applyProtection="0"/>
    <xf numFmtId="43" fontId="56" fillId="0" borderId="0" applyFont="0" applyFill="0" applyBorder="0" applyAlignment="0" applyProtection="0"/>
    <xf numFmtId="206" fontId="24" fillId="0" borderId="0" applyFont="0" applyFill="0" applyBorder="0" applyAlignment="0" applyProtection="0"/>
    <xf numFmtId="43" fontId="56" fillId="0" borderId="0" applyFont="0" applyFill="0" applyBorder="0" applyAlignment="0" applyProtection="0"/>
    <xf numFmtId="206" fontId="24" fillId="0" borderId="0" applyFont="0" applyFill="0" applyBorder="0" applyAlignment="0" applyProtection="0"/>
    <xf numFmtId="43" fontId="56" fillId="0" borderId="0" applyFont="0" applyFill="0" applyBorder="0" applyAlignment="0" applyProtection="0"/>
    <xf numFmtId="206" fontId="24"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199" fontId="37" fillId="0" borderId="0" applyFont="0" applyFill="0" applyBorder="0" applyAlignment="0" applyProtection="0"/>
    <xf numFmtId="43" fontId="56"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46" fontId="24" fillId="0" borderId="0" applyFont="0" applyFill="0" applyBorder="0" applyAlignment="0" applyProtection="0"/>
    <xf numFmtId="244"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184" fontId="24" fillId="0" borderId="0" applyFont="0" applyFill="0" applyBorder="0" applyAlignment="0" applyProtection="0"/>
    <xf numFmtId="0" fontId="24" fillId="0" borderId="0" applyFont="0" applyFill="0" applyBorder="0" applyAlignment="0" applyProtection="0"/>
    <xf numFmtId="228"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170" fontId="37" fillId="0" borderId="0" applyFont="0" applyFill="0" applyBorder="0" applyAlignment="0" applyProtection="0"/>
    <xf numFmtId="254" fontId="24" fillId="0" borderId="0" applyFont="0" applyFill="0" applyBorder="0" applyAlignment="0" applyProtection="0"/>
    <xf numFmtId="254" fontId="24" fillId="0" borderId="0" applyFont="0" applyFill="0" applyBorder="0" applyAlignment="0" applyProtection="0"/>
    <xf numFmtId="228" fontId="24" fillId="0" borderId="0" applyFont="0" applyFill="0" applyBorder="0" applyAlignment="0" applyProtection="0"/>
    <xf numFmtId="246" fontId="24" fillId="0" borderId="0" applyFont="0" applyFill="0" applyBorder="0" applyAlignment="0" applyProtection="0"/>
    <xf numFmtId="244"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0"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0"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05" fontId="24" fillId="0" borderId="0" applyFont="0" applyFill="0" applyBorder="0" applyAlignment="0" applyProtection="0"/>
    <xf numFmtId="228"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222" fontId="24" fillId="0" borderId="0" applyFont="0" applyFill="0" applyBorder="0" applyAlignment="0" applyProtection="0"/>
    <xf numFmtId="173" fontId="24" fillId="0" borderId="0" applyFont="0" applyFill="0" applyBorder="0" applyAlignment="0" applyProtection="0"/>
    <xf numFmtId="173" fontId="24"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6" fontId="24" fillId="0" borderId="0" applyFont="0" applyFill="0" applyBorder="0" applyAlignment="0" applyProtection="0"/>
    <xf numFmtId="41" fontId="24" fillId="0" borderId="0" applyFont="0" applyFill="0" applyBorder="0" applyAlignment="0" applyProtection="0"/>
    <xf numFmtId="246" fontId="24" fillId="0" borderId="0" applyFont="0" applyFill="0" applyBorder="0" applyAlignment="0" applyProtection="0"/>
    <xf numFmtId="41" fontId="24" fillId="0" borderId="0" applyFont="0" applyFill="0" applyBorder="0" applyAlignment="0" applyProtection="0"/>
    <xf numFmtId="255" fontId="24" fillId="0" borderId="0" applyFont="0" applyFill="0" applyBorder="0" applyAlignment="0" applyProtection="0"/>
    <xf numFmtId="252" fontId="24" fillId="0" borderId="0" applyFont="0" applyFill="0" applyBorder="0" applyAlignment="0" applyProtection="0"/>
    <xf numFmtId="246" fontId="24" fillId="0" borderId="0" applyFont="0" applyFill="0" applyBorder="0" applyAlignment="0" applyProtection="0"/>
    <xf numFmtId="246" fontId="24" fillId="0" borderId="0" applyFont="0" applyFill="0" applyBorder="0" applyAlignment="0" applyProtection="0"/>
    <xf numFmtId="246" fontId="24" fillId="0" borderId="0" applyFont="0" applyFill="0" applyBorder="0" applyAlignment="0" applyProtection="0"/>
    <xf numFmtId="244" fontId="24" fillId="0" borderId="0" applyFont="0" applyFill="0" applyBorder="0" applyAlignment="0" applyProtection="0"/>
    <xf numFmtId="256" fontId="24" fillId="0" borderId="0" applyFont="0" applyFill="0" applyBorder="0" applyAlignment="0" applyProtection="0"/>
    <xf numFmtId="256" fontId="24" fillId="0" borderId="0" applyFont="0" applyFill="0" applyBorder="0" applyAlignment="0" applyProtection="0"/>
    <xf numFmtId="256" fontId="24" fillId="0" borderId="0" applyFont="0" applyFill="0" applyBorder="0" applyAlignment="0" applyProtection="0"/>
    <xf numFmtId="256" fontId="24" fillId="0" borderId="0" applyFont="0" applyFill="0" applyBorder="0" applyAlignment="0" applyProtection="0"/>
    <xf numFmtId="256" fontId="24" fillId="0" borderId="0" applyFont="0" applyFill="0" applyBorder="0" applyAlignment="0" applyProtection="0"/>
    <xf numFmtId="228" fontId="24" fillId="0" borderId="0" applyFont="0" applyFill="0" applyBorder="0" applyAlignment="0" applyProtection="0"/>
    <xf numFmtId="246" fontId="24" fillId="0" borderId="0" applyFont="0" applyFill="0" applyBorder="0" applyAlignment="0" applyProtection="0"/>
    <xf numFmtId="173" fontId="24" fillId="0" borderId="0" applyFont="0" applyFill="0" applyBorder="0" applyAlignment="0" applyProtection="0"/>
    <xf numFmtId="173" fontId="52" fillId="0" borderId="0" applyFont="0" applyFill="0" applyBorder="0" applyAlignment="0" applyProtection="0"/>
    <xf numFmtId="173" fontId="56" fillId="0" borderId="0" applyFont="0" applyFill="0" applyBorder="0" applyAlignment="0" applyProtection="0"/>
    <xf numFmtId="173" fontId="37" fillId="0" borderId="0" applyFont="0" applyFill="0" applyBorder="0" applyAlignment="0" applyProtection="0"/>
    <xf numFmtId="173" fontId="1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15" fillId="0" borderId="0" applyFont="0" applyFill="0" applyBorder="0" applyAlignment="0" applyProtection="0"/>
    <xf numFmtId="192" fontId="48" fillId="0" borderId="0">
      <protection locked="0"/>
    </xf>
    <xf numFmtId="0" fontId="112" fillId="39" borderId="0" applyNumberFormat="0" applyBorder="0" applyAlignment="0" applyProtection="0"/>
    <xf numFmtId="0" fontId="112" fillId="39" borderId="0" applyNumberFormat="0" applyBorder="0" applyAlignment="0" applyProtection="0"/>
    <xf numFmtId="0" fontId="112" fillId="39" borderId="0" applyNumberFormat="0" applyBorder="0" applyAlignment="0" applyProtection="0"/>
    <xf numFmtId="0" fontId="112" fillId="39" borderId="0" applyNumberFormat="0" applyBorder="0" applyAlignment="0" applyProtection="0"/>
    <xf numFmtId="0" fontId="112" fillId="39" borderId="0" applyNumberFormat="0" applyBorder="0" applyAlignment="0" applyProtection="0"/>
    <xf numFmtId="0" fontId="112" fillId="39" borderId="0" applyNumberFormat="0" applyBorder="0" applyAlignment="0" applyProtection="0"/>
    <xf numFmtId="0" fontId="112" fillId="39" borderId="0" applyNumberFormat="0" applyBorder="0" applyAlignment="0" applyProtection="0"/>
    <xf numFmtId="242" fontId="182" fillId="39" borderId="0" applyNumberFormat="0" applyBorder="0" applyAlignment="0" applyProtection="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37" fillId="0" borderId="0"/>
    <xf numFmtId="0" fontId="37" fillId="0" borderId="0"/>
    <xf numFmtId="0" fontId="37" fillId="0" borderId="0"/>
    <xf numFmtId="0" fontId="15" fillId="0" borderId="0"/>
    <xf numFmtId="0" fontId="15" fillId="0" borderId="0"/>
    <xf numFmtId="242" fontId="183" fillId="0" borderId="0"/>
    <xf numFmtId="0" fontId="56" fillId="0" borderId="0"/>
    <xf numFmtId="0" fontId="37" fillId="0" borderId="0"/>
    <xf numFmtId="0" fontId="37" fillId="0" borderId="0"/>
    <xf numFmtId="0" fontId="37" fillId="0" borderId="0"/>
    <xf numFmtId="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248" fontId="5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242" fontId="15" fillId="0" borderId="0"/>
    <xf numFmtId="0" fontId="56" fillId="0" borderId="0"/>
    <xf numFmtId="0" fontId="24" fillId="0" borderId="0"/>
    <xf numFmtId="0" fontId="24" fillId="0" borderId="0"/>
    <xf numFmtId="0" fontId="24" fillId="0" borderId="0"/>
    <xf numFmtId="0" fontId="15" fillId="0" borderId="0"/>
    <xf numFmtId="0" fontId="56" fillId="0" borderId="0"/>
    <xf numFmtId="0" fontId="56" fillId="0" borderId="0"/>
    <xf numFmtId="0" fontId="56" fillId="0" borderId="0"/>
    <xf numFmtId="0" fontId="56" fillId="0" borderId="0"/>
    <xf numFmtId="0" fontId="56" fillId="0" borderId="0"/>
    <xf numFmtId="0" fontId="24" fillId="0" borderId="0"/>
    <xf numFmtId="0" fontId="56" fillId="0" borderId="0"/>
    <xf numFmtId="0" fontId="56" fillId="0" borderId="0"/>
    <xf numFmtId="242" fontId="15" fillId="0" borderId="0"/>
    <xf numFmtId="0" fontId="24" fillId="0" borderId="0"/>
    <xf numFmtId="0" fontId="56" fillId="0" borderId="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24" fillId="33" borderId="47" applyNumberFormat="0" applyFont="0" applyAlignment="0" applyProtection="0"/>
    <xf numFmtId="0" fontId="24" fillId="33" borderId="47" applyNumberFormat="0" applyFont="0" applyAlignment="0" applyProtection="0"/>
    <xf numFmtId="0" fontId="24" fillId="33" borderId="47" applyNumberFormat="0" applyFont="0" applyAlignment="0" applyProtection="0"/>
    <xf numFmtId="242" fontId="24" fillId="33" borderId="47" applyNumberFormat="0" applyFont="0" applyAlignment="0" applyProtection="0"/>
    <xf numFmtId="243" fontId="24"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56" fillId="33" borderId="47" applyNumberFormat="0" applyFont="0" applyAlignment="0" applyProtection="0"/>
    <xf numFmtId="0" fontId="132" fillId="38" borderId="74" applyNumberFormat="0" applyAlignment="0" applyProtection="0"/>
    <xf numFmtId="0" fontId="132" fillId="38" borderId="74" applyNumberFormat="0" applyAlignment="0" applyProtection="0"/>
    <xf numFmtId="0" fontId="184" fillId="0" borderId="0" applyFont="0" applyFill="0" applyBorder="0">
      <alignment horizontal="left" indent="1"/>
    </xf>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6" fillId="0" borderId="0" applyFont="0" applyFill="0" applyBorder="0" applyAlignment="0" applyProtection="0"/>
    <xf numFmtId="9" fontId="24" fillId="0" borderId="0" applyFont="0" applyFill="0" applyBorder="0" applyAlignment="0" applyProtection="0">
      <alignment wrapText="1"/>
    </xf>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24" fillId="0" borderId="0" applyFont="0" applyFill="0" applyBorder="0" applyAlignment="0" applyProtection="0"/>
    <xf numFmtId="9" fontId="56" fillId="0" borderId="0" applyFont="0" applyFill="0" applyBorder="0" applyAlignment="0" applyProtection="0"/>
    <xf numFmtId="9" fontId="15"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56" fillId="0" borderId="0" applyFont="0" applyFill="0" applyBorder="0" applyAlignment="0" applyProtection="0"/>
    <xf numFmtId="9" fontId="37" fillId="0" borderId="0" applyFont="0" applyFill="0" applyBorder="0" applyAlignment="0" applyProtection="0"/>
    <xf numFmtId="9" fontId="183" fillId="0" borderId="0" applyFont="0" applyFill="0" applyBorder="0" applyAlignment="0" applyProtection="0"/>
    <xf numFmtId="9" fontId="37" fillId="0" borderId="0" applyFont="0" applyFill="0" applyBorder="0" applyAlignment="0" applyProtection="0"/>
    <xf numFmtId="9" fontId="1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258" fontId="62" fillId="0" borderId="46" applyNumberFormat="0" applyAlignment="0"/>
    <xf numFmtId="0" fontId="132" fillId="38" borderId="74" applyNumberFormat="0" applyAlignment="0" applyProtection="0"/>
    <xf numFmtId="0" fontId="132" fillId="38" borderId="74" applyNumberFormat="0" applyAlignment="0" applyProtection="0"/>
    <xf numFmtId="0" fontId="132" fillId="38" borderId="74" applyNumberFormat="0" applyAlignment="0" applyProtection="0"/>
    <xf numFmtId="0" fontId="132" fillId="38" borderId="74" applyNumberFormat="0" applyAlignment="0" applyProtection="0"/>
    <xf numFmtId="0" fontId="132" fillId="38" borderId="74" applyNumberFormat="0" applyAlignment="0" applyProtection="0"/>
    <xf numFmtId="0" fontId="132" fillId="38" borderId="74" applyNumberFormat="0" applyAlignment="0" applyProtection="0"/>
    <xf numFmtId="0" fontId="132" fillId="38" borderId="74" applyNumberFormat="0" applyAlignment="0" applyProtection="0"/>
    <xf numFmtId="243" fontId="132" fillId="38" borderId="74" applyNumberFormat="0" applyAlignment="0" applyProtection="0"/>
    <xf numFmtId="242" fontId="132" fillId="32" borderId="74" applyNumberFormat="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85" fillId="0" borderId="90"/>
    <xf numFmtId="0" fontId="186"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0" fontId="147" fillId="0" borderId="0" applyNumberFormat="0" applyFill="0" applyBorder="0" applyAlignment="0" applyProtection="0"/>
    <xf numFmtId="243" fontId="147" fillId="0" borderId="0" applyNumberFormat="0" applyFill="0" applyBorder="0" applyAlignment="0" applyProtection="0"/>
    <xf numFmtId="242" fontId="147"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243" fontId="148" fillId="0" borderId="0" applyNumberFormat="0" applyFill="0" applyBorder="0" applyAlignment="0" applyProtection="0"/>
    <xf numFmtId="242" fontId="148"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87" fillId="0" borderId="91"/>
    <xf numFmtId="0" fontId="187" fillId="0" borderId="91"/>
    <xf numFmtId="0" fontId="188" fillId="0" borderId="47"/>
    <xf numFmtId="0" fontId="151" fillId="0" borderId="78" applyNumberFormat="0" applyFill="0" applyAlignment="0" applyProtection="0"/>
    <xf numFmtId="0" fontId="151" fillId="0" borderId="78" applyNumberFormat="0" applyFill="0" applyAlignment="0" applyProtection="0"/>
    <xf numFmtId="0" fontId="151" fillId="0" borderId="78" applyNumberFormat="0" applyFill="0" applyAlignment="0" applyProtection="0"/>
    <xf numFmtId="0" fontId="151" fillId="0" borderId="78" applyNumberFormat="0" applyFill="0" applyAlignment="0" applyProtection="0"/>
    <xf numFmtId="0" fontId="151" fillId="0" borderId="78" applyNumberFormat="0" applyFill="0" applyAlignment="0" applyProtection="0"/>
    <xf numFmtId="0" fontId="151" fillId="0" borderId="78" applyNumberFormat="0" applyFill="0" applyAlignment="0" applyProtection="0"/>
    <xf numFmtId="0" fontId="151" fillId="0" borderId="78" applyNumberFormat="0" applyFill="0" applyAlignment="0" applyProtection="0"/>
    <xf numFmtId="243" fontId="151" fillId="0" borderId="78" applyNumberFormat="0" applyFill="0" applyAlignment="0" applyProtection="0"/>
    <xf numFmtId="242" fontId="150" fillId="0" borderId="9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4" fillId="0" borderId="79" applyNumberFormat="0" applyFill="0" applyAlignment="0" applyProtection="0"/>
    <xf numFmtId="0" fontId="154" fillId="0" borderId="79" applyNumberFormat="0" applyFill="0" applyAlignment="0" applyProtection="0"/>
    <xf numFmtId="0" fontId="154" fillId="0" borderId="79" applyNumberFormat="0" applyFill="0" applyAlignment="0" applyProtection="0"/>
    <xf numFmtId="0" fontId="154" fillId="0" borderId="79" applyNumberFormat="0" applyFill="0" applyAlignment="0" applyProtection="0"/>
    <xf numFmtId="0" fontId="154" fillId="0" borderId="79" applyNumberFormat="0" applyFill="0" applyAlignment="0" applyProtection="0"/>
    <xf numFmtId="0" fontId="154" fillId="0" borderId="79" applyNumberFormat="0" applyFill="0" applyAlignment="0" applyProtection="0"/>
    <xf numFmtId="0" fontId="154" fillId="0" borderId="79" applyNumberFormat="0" applyFill="0" applyAlignment="0" applyProtection="0"/>
    <xf numFmtId="243" fontId="154" fillId="0" borderId="79" applyNumberFormat="0" applyFill="0" applyAlignment="0" applyProtection="0"/>
    <xf numFmtId="242" fontId="153" fillId="0" borderId="93" applyNumberFormat="0" applyFill="0" applyAlignment="0" applyProtection="0"/>
    <xf numFmtId="0" fontId="155" fillId="0" borderId="0" applyNumberFormat="0" applyFill="0" applyBorder="0" applyAlignment="0" applyProtection="0"/>
    <xf numFmtId="243" fontId="155" fillId="0" borderId="0" applyNumberFormat="0" applyFill="0" applyBorder="0" applyAlignment="0" applyProtection="0"/>
    <xf numFmtId="0"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243" fontId="89" fillId="0" borderId="81" applyNumberFormat="0" applyFill="0" applyAlignment="0" applyProtection="0"/>
    <xf numFmtId="0" fontId="89" fillId="0" borderId="81" applyNumberFormat="0" applyFill="0" applyAlignment="0" applyProtection="0"/>
    <xf numFmtId="0" fontId="89" fillId="0" borderId="81" applyNumberFormat="0" applyFill="0" applyAlignment="0" applyProtection="0"/>
    <xf numFmtId="242" fontId="88" fillId="0" borderId="94"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3" fontId="89" fillId="0" borderId="81" applyNumberFormat="0" applyFill="0" applyAlignment="0" applyProtection="0"/>
    <xf numFmtId="242" fontId="152" fillId="0" borderId="0" applyNumberFormat="0" applyFill="0" applyBorder="0" applyAlignment="0" applyProtection="0"/>
    <xf numFmtId="0" fontId="188" fillId="0" borderId="47"/>
    <xf numFmtId="0" fontId="90" fillId="0" borderId="82" applyNumberFormat="0" applyFill="0" applyAlignment="0" applyProtection="0"/>
    <xf numFmtId="0" fontId="90" fillId="0" borderId="82" applyNumberFormat="0" applyFill="0" applyAlignment="0" applyProtection="0"/>
    <xf numFmtId="242" fontId="90" fillId="0" borderId="95" applyNumberFormat="0" applyFill="0" applyAlignment="0" applyProtection="0"/>
    <xf numFmtId="0" fontId="187" fillId="0" borderId="35"/>
    <xf numFmtId="0" fontId="187" fillId="0" borderId="91"/>
    <xf numFmtId="222" fontId="24" fillId="0" borderId="0" applyFont="0" applyFill="0" applyBorder="0" applyAlignment="0" applyProtection="0"/>
    <xf numFmtId="239" fontId="24" fillId="0" borderId="0" applyFont="0" applyFill="0" applyBorder="0" applyAlignment="0" applyProtection="0"/>
    <xf numFmtId="235" fontId="24" fillId="0" borderId="0" applyFont="0" applyFill="0" applyBorder="0" applyAlignment="0" applyProtection="0"/>
    <xf numFmtId="0" fontId="147" fillId="0" borderId="0" applyNumberFormat="0" applyFill="0" applyBorder="0" applyAlignment="0" applyProtection="0"/>
    <xf numFmtId="0" fontId="189" fillId="0" borderId="96" applyNumberFormat="0" applyFill="0" applyAlignment="0" applyProtection="0"/>
    <xf numFmtId="0" fontId="190" fillId="0" borderId="0" applyNumberFormat="0" applyFill="0" applyBorder="0" applyAlignment="0" applyProtection="0"/>
    <xf numFmtId="0" fontId="191" fillId="0" borderId="79" applyNumberFormat="0" applyFill="0" applyAlignment="0" applyProtection="0"/>
    <xf numFmtId="0" fontId="190" fillId="0" borderId="97" applyNumberFormat="0" applyFill="0" applyAlignment="0" applyProtection="0"/>
    <xf numFmtId="0" fontId="192" fillId="82" borderId="0" applyNumberFormat="0" applyBorder="0" applyAlignment="0" applyProtection="0"/>
    <xf numFmtId="0" fontId="193" fillId="89" borderId="0" applyNumberFormat="0" applyBorder="0" applyAlignment="0" applyProtection="0"/>
    <xf numFmtId="0" fontId="193" fillId="90" borderId="0" applyNumberFormat="0" applyBorder="0" applyAlignment="0" applyProtection="0"/>
    <xf numFmtId="0" fontId="194" fillId="79" borderId="47" applyNumberFormat="0" applyFont="0" applyAlignment="0" applyProtection="0"/>
    <xf numFmtId="0" fontId="195" fillId="34" borderId="98" applyNumberFormat="0" applyAlignment="0" applyProtection="0"/>
    <xf numFmtId="0" fontId="194" fillId="91" borderId="99" applyNumberFormat="0" applyFont="0" applyAlignment="0" applyProtection="0"/>
    <xf numFmtId="0" fontId="196" fillId="79" borderId="0" applyNumberFormat="0" applyBorder="0" applyAlignment="0" applyProtection="0"/>
    <xf numFmtId="0" fontId="193" fillId="0" borderId="100" applyNumberFormat="0" applyFill="0" applyAlignment="0" applyProtection="0"/>
    <xf numFmtId="0" fontId="197" fillId="92" borderId="101" applyNumberFormat="0" applyAlignment="0" applyProtection="0"/>
    <xf numFmtId="0" fontId="175" fillId="0" borderId="0" applyNumberForma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253" fontId="24" fillId="0" borderId="0" applyFont="0" applyFill="0" applyBorder="0" applyAlignment="0" applyProtection="0"/>
    <xf numFmtId="0" fontId="14" fillId="0" borderId="0"/>
    <xf numFmtId="0" fontId="24" fillId="0" borderId="0"/>
    <xf numFmtId="9" fontId="14" fillId="0" borderId="0" applyFont="0" applyFill="0" applyBorder="0" applyAlignment="0" applyProtection="0"/>
    <xf numFmtId="180" fontId="14" fillId="0" borderId="0"/>
    <xf numFmtId="180" fontId="13" fillId="0" borderId="0"/>
    <xf numFmtId="180" fontId="13" fillId="6" borderId="0" applyNumberFormat="0" applyBorder="0" applyAlignment="0" applyProtection="0"/>
    <xf numFmtId="180" fontId="13" fillId="6" borderId="0" applyNumberFormat="0" applyBorder="0" applyAlignment="0" applyProtection="0"/>
    <xf numFmtId="180" fontId="13" fillId="6" borderId="0" applyNumberFormat="0" applyBorder="0" applyAlignment="0" applyProtection="0"/>
    <xf numFmtId="180" fontId="13" fillId="6" borderId="0" applyNumberFormat="0" applyBorder="0" applyAlignment="0" applyProtection="0"/>
    <xf numFmtId="180" fontId="13" fillId="6" borderId="0" applyNumberFormat="0" applyBorder="0" applyAlignment="0" applyProtection="0"/>
    <xf numFmtId="180" fontId="13" fillId="6" borderId="0" applyNumberFormat="0" applyBorder="0" applyAlignment="0" applyProtection="0"/>
    <xf numFmtId="180" fontId="13" fillId="6"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8"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0"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2"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4"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16"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7"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9"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1"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3"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5"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180" fontId="13" fillId="17" borderId="0" applyNumberFormat="0" applyBorder="0" applyAlignment="0" applyProtection="0"/>
    <xf numFmtId="37" fontId="66" fillId="0" borderId="11" applyNumberFormat="0" applyFont="0" applyFill="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96" fontId="24" fillId="0" borderId="43" applyFill="0" applyBorder="0">
      <protection locked="0"/>
    </xf>
    <xf numFmtId="196" fontId="24" fillId="0" borderId="43" applyFill="0" applyBorder="0">
      <protection locked="0"/>
    </xf>
    <xf numFmtId="196" fontId="24" fillId="0" borderId="43" applyFill="0" applyBorder="0">
      <protection locked="0"/>
    </xf>
    <xf numFmtId="196" fontId="24" fillId="0" borderId="43" applyFill="0" applyBorder="0">
      <protection locked="0"/>
    </xf>
    <xf numFmtId="180" fontId="66" fillId="67" borderId="55"/>
    <xf numFmtId="180" fontId="66" fillId="67" borderId="55"/>
    <xf numFmtId="180" fontId="66" fillId="67" borderId="55"/>
    <xf numFmtId="180" fontId="66" fillId="67" borderId="55"/>
    <xf numFmtId="180" fontId="105" fillId="47" borderId="106" applyBorder="0"/>
    <xf numFmtId="180" fontId="105" fillId="47" borderId="106" applyBorder="0"/>
    <xf numFmtId="180" fontId="105" fillId="47" borderId="106" applyBorder="0"/>
    <xf numFmtId="180" fontId="105" fillId="47" borderId="106" applyBorder="0"/>
    <xf numFmtId="180" fontId="24" fillId="0" borderId="43" applyFont="0" applyFill="0" applyBorder="0" applyAlignment="0" applyProtection="0">
      <alignment horizontal="center"/>
    </xf>
    <xf numFmtId="180" fontId="24" fillId="0" borderId="43" applyFont="0" applyFill="0" applyBorder="0" applyAlignment="0" applyProtection="0">
      <alignment horizontal="center"/>
    </xf>
    <xf numFmtId="180" fontId="24" fillId="0" borderId="43" applyFont="0" applyFill="0" applyBorder="0" applyAlignment="0" applyProtection="0">
      <alignment horizontal="center"/>
    </xf>
    <xf numFmtId="180" fontId="24" fillId="0" borderId="43" applyFont="0" applyFill="0" applyBorder="0" applyAlignment="0" applyProtection="0">
      <alignment horizontal="center"/>
    </xf>
    <xf numFmtId="203" fontId="108" fillId="0" borderId="43" applyNumberFormat="0" applyFill="0" applyBorder="0" applyAlignment="0" applyProtection="0">
      <alignment horizontal="center"/>
    </xf>
    <xf numFmtId="203" fontId="108" fillId="0" borderId="43" applyNumberFormat="0" applyFill="0" applyBorder="0" applyAlignment="0" applyProtection="0">
      <alignment horizontal="center"/>
    </xf>
    <xf numFmtId="203" fontId="108" fillId="0" borderId="43" applyNumberFormat="0" applyFill="0" applyBorder="0" applyAlignment="0" applyProtection="0">
      <alignment horizontal="center"/>
    </xf>
    <xf numFmtId="203" fontId="108" fillId="0" borderId="43" applyNumberFormat="0" applyFill="0" applyBorder="0" applyAlignment="0" applyProtection="0">
      <alignment horizontal="center"/>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3" fontId="13" fillId="0" borderId="0" applyFont="0" applyFill="0" applyBorder="0" applyAlignment="0" applyProtection="0"/>
    <xf numFmtId="180" fontId="110" fillId="0" borderId="11"/>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0" fontId="13" fillId="0" borderId="0"/>
    <xf numFmtId="0" fontId="13" fillId="0" borderId="0"/>
    <xf numFmtId="180" fontId="13" fillId="0" borderId="0"/>
    <xf numFmtId="0" fontId="13" fillId="0" borderId="0"/>
    <xf numFmtId="0" fontId="13" fillId="0" borderId="0"/>
    <xf numFmtId="0" fontId="13" fillId="0" borderId="0"/>
    <xf numFmtId="180" fontId="13" fillId="0" borderId="0"/>
    <xf numFmtId="0" fontId="13" fillId="0" borderId="0"/>
    <xf numFmtId="180" fontId="13" fillId="0" borderId="0"/>
    <xf numFmtId="0" fontId="13" fillId="0" borderId="0"/>
    <xf numFmtId="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0" fontId="13" fillId="0" borderId="0"/>
    <xf numFmtId="0" fontId="13" fillId="0" borderId="0"/>
    <xf numFmtId="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24" fillId="0" borderId="0"/>
    <xf numFmtId="180" fontId="24" fillId="0" borderId="0"/>
    <xf numFmtId="180" fontId="24"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180" fontId="13" fillId="0" borderId="0"/>
    <xf numFmtId="0" fontId="13" fillId="0" borderId="0"/>
    <xf numFmtId="180" fontId="13" fillId="0" borderId="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180" fontId="13" fillId="5" borderId="4"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80" fontId="125" fillId="0" borderId="11">
      <alignment horizontal="center"/>
    </xf>
    <xf numFmtId="1" fontId="24" fillId="0" borderId="43" applyNumberFormat="0" applyFill="0" applyAlignment="0" applyProtection="0">
      <alignment horizontal="center" vertical="center"/>
    </xf>
    <xf numFmtId="1" fontId="24" fillId="0" borderId="43" applyNumberFormat="0" applyFill="0" applyAlignment="0" applyProtection="0">
      <alignment horizontal="center" vertical="center"/>
    </xf>
    <xf numFmtId="1" fontId="24" fillId="0" borderId="43" applyNumberFormat="0" applyFill="0" applyAlignment="0" applyProtection="0">
      <alignment horizontal="center" vertical="center"/>
    </xf>
    <xf numFmtId="1" fontId="24" fillId="0" borderId="43" applyNumberFormat="0" applyFill="0" applyAlignment="0" applyProtection="0">
      <alignment horizontal="center" vertical="center"/>
    </xf>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232" fontId="131" fillId="0" borderId="43" applyFill="0" applyBorder="0">
      <protection locked="0"/>
    </xf>
    <xf numFmtId="232" fontId="131" fillId="0" borderId="43" applyFill="0" applyBorder="0">
      <protection locked="0"/>
    </xf>
    <xf numFmtId="232" fontId="131" fillId="0" borderId="43" applyFill="0" applyBorder="0">
      <protection locked="0"/>
    </xf>
    <xf numFmtId="232" fontId="131" fillId="0" borderId="43" applyFill="0" applyBorder="0">
      <protection locked="0"/>
    </xf>
    <xf numFmtId="203" fontId="144" fillId="0" borderId="43" applyNumberFormat="0" applyFill="0" applyBorder="0" applyAlignment="0" applyProtection="0">
      <alignment horizontal="center"/>
    </xf>
    <xf numFmtId="203" fontId="144" fillId="0" borderId="43" applyNumberFormat="0" applyFill="0" applyBorder="0" applyAlignment="0" applyProtection="0">
      <alignment horizontal="center"/>
    </xf>
    <xf numFmtId="203" fontId="144" fillId="0" borderId="43" applyNumberFormat="0" applyFill="0" applyBorder="0" applyAlignment="0" applyProtection="0">
      <alignment horizontal="center"/>
    </xf>
    <xf numFmtId="203" fontId="144" fillId="0" borderId="43" applyNumberFormat="0" applyFill="0" applyBorder="0" applyAlignment="0" applyProtection="0">
      <alignment horizontal="center"/>
    </xf>
    <xf numFmtId="1" fontId="36" fillId="0" borderId="43" applyNumberFormat="0" applyFill="0" applyProtection="0">
      <alignment horizontal="left" vertical="center"/>
    </xf>
    <xf numFmtId="1" fontId="36" fillId="0" borderId="43" applyNumberFormat="0" applyFill="0" applyProtection="0">
      <alignment horizontal="left" vertical="center"/>
    </xf>
    <xf numFmtId="1" fontId="36" fillId="0" borderId="43" applyNumberFormat="0" applyFill="0" applyProtection="0">
      <alignment horizontal="left" vertical="center"/>
    </xf>
    <xf numFmtId="1" fontId="36" fillId="0" borderId="43" applyNumberFormat="0" applyFill="0" applyProtection="0">
      <alignment horizontal="left" vertical="center"/>
    </xf>
    <xf numFmtId="1" fontId="159" fillId="0" borderId="43" applyNumberFormat="0" applyFill="0" applyAlignment="0" applyProtection="0">
      <alignment horizontal="left"/>
    </xf>
    <xf numFmtId="1" fontId="159" fillId="0" borderId="43" applyNumberFormat="0" applyFill="0" applyAlignment="0" applyProtection="0">
      <alignment horizontal="left"/>
    </xf>
    <xf numFmtId="1" fontId="159" fillId="0" borderId="43" applyNumberFormat="0" applyFill="0" applyAlignment="0" applyProtection="0">
      <alignment horizontal="left"/>
    </xf>
    <xf numFmtId="1" fontId="159" fillId="0" borderId="43" applyNumberFormat="0" applyFill="0" applyAlignment="0" applyProtection="0">
      <alignment horizontal="left"/>
    </xf>
    <xf numFmtId="43" fontId="207" fillId="0" borderId="0" applyFont="0" applyFill="0" applyBorder="0" applyAlignment="0" applyProtection="0"/>
    <xf numFmtId="9" fontId="12" fillId="0" borderId="0" applyFont="0" applyFill="0" applyBorder="0" applyAlignment="0" applyProtection="0"/>
    <xf numFmtId="0" fontId="12" fillId="0" borderId="0"/>
    <xf numFmtId="0" fontId="11" fillId="0" borderId="0"/>
    <xf numFmtId="0" fontId="11" fillId="0" borderId="0"/>
    <xf numFmtId="0" fontId="10" fillId="0" borderId="0"/>
    <xf numFmtId="0" fontId="10" fillId="0" borderId="0"/>
    <xf numFmtId="0" fontId="9" fillId="0" borderId="0"/>
    <xf numFmtId="180" fontId="24"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180" fontId="40" fillId="0" borderId="0"/>
    <xf numFmtId="180" fontId="40"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180" fontId="24" fillId="0" borderId="0"/>
    <xf numFmtId="180" fontId="24" fillId="0" borderId="0"/>
    <xf numFmtId="180" fontId="40" fillId="0" borderId="0"/>
    <xf numFmtId="180" fontId="40" fillId="0" borderId="0"/>
    <xf numFmtId="180" fontId="24" fillId="0" borderId="0"/>
    <xf numFmtId="0" fontId="24" fillId="0" borderId="0" applyNumberFormat="0" applyFill="0" applyBorder="0" applyAlignment="0" applyProtection="0"/>
    <xf numFmtId="180" fontId="41" fillId="0" borderId="0"/>
    <xf numFmtId="180" fontId="42" fillId="0" borderId="0"/>
    <xf numFmtId="180" fontId="24" fillId="0" borderId="0"/>
    <xf numFmtId="180" fontId="24" fillId="0" borderId="0"/>
    <xf numFmtId="180" fontId="42" fillId="0" borderId="0"/>
    <xf numFmtId="180" fontId="24" fillId="0" borderId="0"/>
    <xf numFmtId="180" fontId="43" fillId="0" borderId="0">
      <alignment vertical="top"/>
    </xf>
    <xf numFmtId="180" fontId="43" fillId="0" borderId="0">
      <alignment vertical="top"/>
    </xf>
    <xf numFmtId="180" fontId="42" fillId="0" borderId="0"/>
    <xf numFmtId="180" fontId="42" fillId="0" borderId="0"/>
    <xf numFmtId="180" fontId="24" fillId="0" borderId="0"/>
    <xf numFmtId="180" fontId="44" fillId="0" borderId="0"/>
    <xf numFmtId="180" fontId="24" fillId="0" borderId="0"/>
    <xf numFmtId="180" fontId="25" fillId="0" borderId="0" applyNumberFormat="0" applyFill="0" applyBorder="0" applyAlignment="0" applyProtection="0"/>
    <xf numFmtId="180" fontId="25" fillId="0" borderId="0" applyNumberFormat="0" applyFill="0" applyBorder="0" applyAlignment="0" applyProtection="0"/>
    <xf numFmtId="180" fontId="25" fillId="0" borderId="0" applyNumberFormat="0" applyFill="0" applyBorder="0" applyAlignment="0" applyProtection="0"/>
    <xf numFmtId="180" fontId="25" fillId="0" borderId="0" applyNumberFormat="0" applyFill="0" applyBorder="0" applyAlignment="0" applyProtection="0"/>
    <xf numFmtId="180" fontId="42" fillId="0" borderId="0"/>
    <xf numFmtId="0" fontId="46" fillId="0" borderId="0"/>
    <xf numFmtId="180" fontId="40" fillId="0" borderId="0"/>
    <xf numFmtId="180" fontId="42" fillId="0" borderId="0"/>
    <xf numFmtId="180" fontId="42" fillId="0" borderId="0"/>
    <xf numFmtId="180" fontId="24" fillId="0" borderId="0"/>
    <xf numFmtId="180" fontId="25" fillId="0" borderId="0" applyNumberFormat="0" applyFill="0" applyBorder="0" applyAlignment="0" applyProtection="0"/>
    <xf numFmtId="180" fontId="25" fillId="0" borderId="0" applyNumberFormat="0" applyFill="0" applyBorder="0" applyAlignment="0" applyProtection="0"/>
    <xf numFmtId="180" fontId="24" fillId="0" borderId="0" applyNumberFormat="0" applyFill="0" applyBorder="0" applyAlignment="0" applyProtection="0"/>
    <xf numFmtId="180" fontId="24" fillId="0" borderId="0" applyNumberFormat="0" applyFill="0" applyBorder="0" applyAlignment="0" applyProtection="0"/>
    <xf numFmtId="180" fontId="44" fillId="0" borderId="0"/>
    <xf numFmtId="180" fontId="42" fillId="0" borderId="0"/>
    <xf numFmtId="180" fontId="42" fillId="0" borderId="0"/>
    <xf numFmtId="180" fontId="42" fillId="0" borderId="0"/>
    <xf numFmtId="180" fontId="24" fillId="0" borderId="0" applyFill="0" applyBorder="0"/>
    <xf numFmtId="180" fontId="42" fillId="0" borderId="0"/>
    <xf numFmtId="180" fontId="42" fillId="0" borderId="0"/>
    <xf numFmtId="180" fontId="25" fillId="0" borderId="0" applyNumberFormat="0" applyFill="0" applyBorder="0" applyAlignment="0" applyProtection="0"/>
    <xf numFmtId="180" fontId="40" fillId="0" borderId="0"/>
    <xf numFmtId="0" fontId="46" fillId="0" borderId="0"/>
    <xf numFmtId="180" fontId="42" fillId="0" borderId="0"/>
    <xf numFmtId="180" fontId="42"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40" fillId="0" borderId="0"/>
    <xf numFmtId="180" fontId="40" fillId="0" borderId="0"/>
    <xf numFmtId="180" fontId="42" fillId="0" borderId="0"/>
    <xf numFmtId="180" fontId="44" fillId="0" borderId="0"/>
    <xf numFmtId="180" fontId="44" fillId="0" borderId="0"/>
    <xf numFmtId="180" fontId="42" fillId="0" borderId="0"/>
    <xf numFmtId="180" fontId="40" fillId="0" borderId="0"/>
    <xf numFmtId="180" fontId="24" fillId="0" borderId="0"/>
    <xf numFmtId="180" fontId="40" fillId="0" borderId="0"/>
    <xf numFmtId="180" fontId="40" fillId="0" borderId="0"/>
    <xf numFmtId="180" fontId="40" fillId="0" borderId="0"/>
    <xf numFmtId="180" fontId="40" fillId="0" borderId="0"/>
    <xf numFmtId="180" fontId="42" fillId="0" borderId="0"/>
    <xf numFmtId="180" fontId="42" fillId="0" borderId="0"/>
    <xf numFmtId="180" fontId="42" fillId="0" borderId="0"/>
    <xf numFmtId="180" fontId="42" fillId="0" borderId="0"/>
    <xf numFmtId="180" fontId="42" fillId="0" borderId="0"/>
    <xf numFmtId="180" fontId="42" fillId="0" borderId="0"/>
    <xf numFmtId="180" fontId="24" fillId="0" borderId="0"/>
    <xf numFmtId="180" fontId="24" fillId="0" borderId="0"/>
    <xf numFmtId="180" fontId="40" fillId="0" borderId="0"/>
    <xf numFmtId="180" fontId="41" fillId="0" borderId="0"/>
    <xf numFmtId="180" fontId="42" fillId="0" borderId="0"/>
    <xf numFmtId="180" fontId="41" fillId="0" borderId="0"/>
    <xf numFmtId="180" fontId="25" fillId="0" borderId="0" applyNumberFormat="0" applyFill="0" applyBorder="0" applyAlignment="0" applyProtection="0"/>
    <xf numFmtId="180" fontId="44" fillId="0" borderId="0"/>
    <xf numFmtId="180" fontId="25" fillId="0" borderId="0" applyNumberFormat="0" applyFill="0" applyBorder="0" applyAlignment="0" applyProtection="0"/>
    <xf numFmtId="180" fontId="25" fillId="0" borderId="0" applyNumberFormat="0" applyFill="0" applyBorder="0" applyAlignment="0" applyProtection="0"/>
    <xf numFmtId="180" fontId="24" fillId="0" borderId="0"/>
    <xf numFmtId="180" fontId="24" fillId="0" borderId="0"/>
    <xf numFmtId="180" fontId="24" fillId="0" borderId="0"/>
    <xf numFmtId="180" fontId="24" fillId="0" borderId="0"/>
    <xf numFmtId="180" fontId="42" fillId="0" borderId="0"/>
    <xf numFmtId="180" fontId="40" fillId="0" borderId="0"/>
    <xf numFmtId="180" fontId="24" fillId="0" borderId="0"/>
    <xf numFmtId="180" fontId="24"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2" fillId="0" borderId="0"/>
    <xf numFmtId="180" fontId="24" fillId="0" borderId="0"/>
    <xf numFmtId="180" fontId="44" fillId="0" borderId="0"/>
    <xf numFmtId="180" fontId="42" fillId="0" borderId="0"/>
    <xf numFmtId="180" fontId="42" fillId="0" borderId="0"/>
    <xf numFmtId="180" fontId="40" fillId="0" borderId="0"/>
    <xf numFmtId="180" fontId="24" fillId="0" borderId="0"/>
    <xf numFmtId="180" fontId="24" fillId="0" borderId="0"/>
    <xf numFmtId="180" fontId="24" fillId="0" borderId="0"/>
    <xf numFmtId="180" fontId="40" fillId="0" borderId="0"/>
    <xf numFmtId="180" fontId="24" fillId="0" borderId="0"/>
    <xf numFmtId="180" fontId="24" fillId="0" borderId="0"/>
    <xf numFmtId="180" fontId="40" fillId="0" borderId="0"/>
    <xf numFmtId="180" fontId="24" fillId="0" borderId="0"/>
    <xf numFmtId="180" fontId="42" fillId="0" borderId="0"/>
    <xf numFmtId="180" fontId="42" fillId="0" borderId="0"/>
    <xf numFmtId="180" fontId="42" fillId="0" borderId="0"/>
    <xf numFmtId="180" fontId="24" fillId="0" borderId="0"/>
    <xf numFmtId="180" fontId="42" fillId="0" borderId="0"/>
    <xf numFmtId="180" fontId="44" fillId="0" borderId="0"/>
    <xf numFmtId="180" fontId="42" fillId="0" borderId="0"/>
    <xf numFmtId="180" fontId="42" fillId="0" borderId="0"/>
    <xf numFmtId="180" fontId="42" fillId="0" borderId="0"/>
    <xf numFmtId="180" fontId="42" fillId="0" borderId="0"/>
    <xf numFmtId="180" fontId="24" fillId="0" borderId="0"/>
    <xf numFmtId="180" fontId="24" fillId="0" borderId="0"/>
    <xf numFmtId="180" fontId="24" fillId="0" borderId="0"/>
    <xf numFmtId="180" fontId="42"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42" fillId="0" borderId="0"/>
    <xf numFmtId="180" fontId="25" fillId="0" borderId="0" applyNumberFormat="0" applyFill="0" applyBorder="0" applyAlignment="0" applyProtection="0"/>
    <xf numFmtId="180" fontId="25" fillId="0" borderId="0" applyNumberFormat="0" applyFill="0" applyBorder="0" applyAlignment="0" applyProtection="0"/>
    <xf numFmtId="180" fontId="42" fillId="0" borderId="0"/>
    <xf numFmtId="180" fontId="42" fillId="0" borderId="0"/>
    <xf numFmtId="180" fontId="42" fillId="0" borderId="0"/>
    <xf numFmtId="180" fontId="42" fillId="0" borderId="0"/>
    <xf numFmtId="180" fontId="42" fillId="0" borderId="0"/>
    <xf numFmtId="0" fontId="44" fillId="0" borderId="0"/>
    <xf numFmtId="180" fontId="24" fillId="0" borderId="0"/>
    <xf numFmtId="180" fontId="24" fillId="0" borderId="0"/>
    <xf numFmtId="180" fontId="24" fillId="0" borderId="0"/>
    <xf numFmtId="180" fontId="24" fillId="0" borderId="0"/>
    <xf numFmtId="180" fontId="47" fillId="0" borderId="0" applyNumberFormat="0" applyFill="0" applyBorder="0" applyAlignment="0" applyProtection="0">
      <alignment vertical="top"/>
      <protection locked="0"/>
    </xf>
    <xf numFmtId="180" fontId="44" fillId="0" borderId="0"/>
    <xf numFmtId="187" fontId="51" fillId="0" borderId="0">
      <alignment horizontal="left"/>
    </xf>
    <xf numFmtId="180" fontId="34" fillId="0" borderId="0">
      <alignment horizontal="left" vertical="center"/>
    </xf>
    <xf numFmtId="180" fontId="33" fillId="0" borderId="0">
      <alignment horizontal="left" vertical="top"/>
    </xf>
    <xf numFmtId="180" fontId="53" fillId="0" borderId="0">
      <alignment horizontal="left" vertical="center"/>
      <protection locked="0"/>
    </xf>
    <xf numFmtId="2" fontId="54" fillId="0" borderId="0">
      <alignment horizontal="left"/>
    </xf>
    <xf numFmtId="180" fontId="56" fillId="26"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27"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28"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33" borderId="0" applyNumberFormat="0" applyBorder="0" applyAlignment="0" applyProtection="0"/>
    <xf numFmtId="180" fontId="56" fillId="29"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2"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0"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4"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5" borderId="0" applyNumberFormat="0" applyBorder="0" applyAlignment="0" applyProtection="0"/>
    <xf numFmtId="180" fontId="56" fillId="36"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39" borderId="0" applyNumberFormat="0" applyBorder="0" applyAlignment="0" applyProtection="0"/>
    <xf numFmtId="180" fontId="56" fillId="29"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8"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4" borderId="0" applyNumberFormat="0" applyBorder="0" applyAlignment="0" applyProtection="0"/>
    <xf numFmtId="180" fontId="56" fillId="37"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56" fillId="31" borderId="0" applyNumberFormat="0" applyBorder="0" applyAlignment="0" applyProtection="0"/>
    <xf numFmtId="180" fontId="42" fillId="0" borderId="0"/>
    <xf numFmtId="180" fontId="58" fillId="41"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7" fillId="35" borderId="0" applyNumberFormat="0" applyBorder="0" applyAlignment="0" applyProtection="0"/>
    <xf numFmtId="180" fontId="58" fillId="36"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7" fillId="39" borderId="0" applyNumberFormat="0" applyBorder="0" applyAlignment="0" applyProtection="0"/>
    <xf numFmtId="180" fontId="58" fillId="42"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7" fillId="38" borderId="0" applyNumberFormat="0" applyBorder="0" applyAlignment="0" applyProtection="0"/>
    <xf numFmtId="180" fontId="58"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43"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57" fillId="31" borderId="0" applyNumberFormat="0" applyBorder="0" applyAlignment="0" applyProtection="0"/>
    <xf numFmtId="180" fontId="42" fillId="0" borderId="0">
      <protection locked="0"/>
    </xf>
    <xf numFmtId="37" fontId="59" fillId="0" borderId="0"/>
    <xf numFmtId="37" fontId="60" fillId="0" borderId="0"/>
    <xf numFmtId="37" fontId="61" fillId="0" borderId="0"/>
    <xf numFmtId="0" fontId="26" fillId="0" borderId="114"/>
    <xf numFmtId="180" fontId="26" fillId="0" borderId="114"/>
    <xf numFmtId="180" fontId="26" fillId="0" borderId="114"/>
    <xf numFmtId="180" fontId="26" fillId="0" borderId="114"/>
    <xf numFmtId="180" fontId="24" fillId="24" borderId="48">
      <alignment horizontal="center" vertical="center"/>
    </xf>
    <xf numFmtId="180" fontId="24" fillId="0" borderId="0">
      <alignment horizontal="right"/>
    </xf>
    <xf numFmtId="180" fontId="62" fillId="0" borderId="0">
      <alignment horizontal="center" wrapText="1"/>
      <protection locked="0"/>
    </xf>
    <xf numFmtId="180" fontId="63" fillId="44" borderId="0" applyNumberFormat="0" applyFill="0" applyBorder="0" applyAlignment="0"/>
    <xf numFmtId="180" fontId="24" fillId="45" borderId="0"/>
    <xf numFmtId="180" fontId="51" fillId="0" borderId="0" applyFont="0" applyFill="0" applyBorder="0" applyAlignment="0" applyProtection="0">
      <alignment horizontal="right"/>
    </xf>
    <xf numFmtId="180" fontId="52" fillId="0" borderId="0" applyFill="0" applyBorder="0">
      <alignment horizontal="left" wrapText="1"/>
    </xf>
    <xf numFmtId="180" fontId="65" fillId="0" borderId="0" applyNumberFormat="0" applyFill="0" applyBorder="0" applyAlignment="0" applyProtection="0"/>
    <xf numFmtId="180" fontId="66" fillId="0" borderId="0"/>
    <xf numFmtId="180" fontId="67" fillId="0" borderId="0" applyNumberFormat="0"/>
    <xf numFmtId="180" fontId="68" fillId="0" borderId="35"/>
    <xf numFmtId="180" fontId="69" fillId="0" borderId="0" applyNumberFormat="0"/>
    <xf numFmtId="37" fontId="66" fillId="0" borderId="11" applyNumberFormat="0" applyFont="0" applyFill="0" applyAlignment="0" applyProtection="0"/>
    <xf numFmtId="37" fontId="66" fillId="0" borderId="11" applyNumberFormat="0" applyFont="0" applyFill="0" applyAlignment="0" applyProtection="0"/>
    <xf numFmtId="37" fontId="66" fillId="0" borderId="11" applyNumberFormat="0" applyFont="0" applyFill="0" applyAlignment="0" applyProtection="0"/>
    <xf numFmtId="37" fontId="66" fillId="0" borderId="11" applyNumberFormat="0" applyFont="0" applyFill="0" applyAlignment="0" applyProtection="0"/>
    <xf numFmtId="37" fontId="66" fillId="0" borderId="11" applyNumberFormat="0" applyFont="0" applyFill="0" applyAlignment="0" applyProtection="0"/>
    <xf numFmtId="37" fontId="66" fillId="0" borderId="11" applyNumberFormat="0" applyFont="0" applyFill="0" applyAlignment="0" applyProtection="0"/>
    <xf numFmtId="37" fontId="66" fillId="0" borderId="11" applyNumberFormat="0" applyFont="0" applyFill="0" applyAlignment="0" applyProtection="0"/>
    <xf numFmtId="37" fontId="210" fillId="0" borderId="110" applyNumberFormat="0" applyFont="0" applyFill="0" applyAlignment="0" applyProtection="0"/>
    <xf numFmtId="37" fontId="66" fillId="0" borderId="110" applyNumberFormat="0" applyFont="0" applyFill="0" applyAlignment="0" applyProtection="0"/>
    <xf numFmtId="37" fontId="66" fillId="0" borderId="110" applyNumberFormat="0" applyFont="0" applyFill="0" applyAlignment="0" applyProtection="0"/>
    <xf numFmtId="37" fontId="66" fillId="0" borderId="110" applyNumberFormat="0" applyFont="0" applyFill="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180" fontId="70" fillId="28" borderId="0" applyNumberFormat="0" applyBorder="0" applyAlignment="0" applyProtection="0"/>
    <xf numFmtId="0" fontId="209" fillId="0" borderId="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0" fontId="73" fillId="38" borderId="115" applyNumberFormat="0" applyAlignment="0" applyProtection="0"/>
    <xf numFmtId="243" fontId="73" fillId="38" borderId="115" applyNumberFormat="0" applyAlignment="0" applyProtection="0"/>
    <xf numFmtId="243" fontId="73" fillId="38" borderId="115" applyNumberFormat="0" applyAlignment="0" applyProtection="0"/>
    <xf numFmtId="180" fontId="73" fillId="38" borderId="115" applyNumberFormat="0" applyAlignment="0" applyProtection="0"/>
    <xf numFmtId="180" fontId="73" fillId="38" borderId="115" applyNumberFormat="0" applyAlignment="0" applyProtection="0"/>
    <xf numFmtId="180" fontId="73" fillId="38"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242" fontId="176" fillId="32" borderId="115" applyNumberFormat="0" applyAlignment="0" applyProtection="0"/>
    <xf numFmtId="242" fontId="176"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73" fillId="32" borderId="115" applyNumberFormat="0" applyAlignment="0" applyProtection="0"/>
    <xf numFmtId="180" fontId="24" fillId="0" borderId="0"/>
    <xf numFmtId="180" fontId="40" fillId="0" borderId="0"/>
    <xf numFmtId="180" fontId="24" fillId="0" borderId="0"/>
    <xf numFmtId="180" fontId="24" fillId="0" borderId="0"/>
    <xf numFmtId="180" fontId="40" fillId="0" borderId="0"/>
    <xf numFmtId="180" fontId="40" fillId="0" borderId="0"/>
    <xf numFmtId="180" fontId="40" fillId="0" borderId="0"/>
    <xf numFmtId="180" fontId="74" fillId="0" borderId="0"/>
    <xf numFmtId="180" fontId="76"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5" fillId="46" borderId="50" applyNumberFormat="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180" fontId="77" fillId="0" borderId="51" applyNumberFormat="0" applyFill="0" applyAlignment="0" applyProtection="0"/>
    <xf numFmtId="3" fontId="32" fillId="47" borderId="116" applyNumberFormat="0" applyFill="0" applyBorder="0" applyAlignment="0">
      <protection locked="0"/>
    </xf>
    <xf numFmtId="3" fontId="32" fillId="47" borderId="116" applyNumberFormat="0" applyFill="0" applyBorder="0" applyAlignment="0">
      <protection locked="0"/>
    </xf>
    <xf numFmtId="3" fontId="32" fillId="47" borderId="116" applyNumberFormat="0" applyFill="0" applyBorder="0" applyAlignment="0">
      <protection locked="0"/>
    </xf>
    <xf numFmtId="180" fontId="22" fillId="4" borderId="3" applyNumberFormat="0" applyAlignment="0" applyProtection="0"/>
    <xf numFmtId="180" fontId="79" fillId="0" borderId="0" applyNumberFormat="0" applyFill="0" applyBorder="0" applyAlignment="0" applyProtection="0">
      <alignment vertical="top"/>
      <protection locked="0"/>
    </xf>
    <xf numFmtId="180" fontId="37" fillId="0" borderId="0"/>
    <xf numFmtId="180" fontId="37" fillId="0" borderId="0"/>
    <xf numFmtId="180" fontId="37" fillId="0" borderId="0"/>
    <xf numFmtId="180" fontId="37" fillId="0" borderId="0"/>
    <xf numFmtId="180" fontId="37" fillId="0" borderId="0"/>
    <xf numFmtId="180" fontId="37" fillId="0" borderId="0"/>
    <xf numFmtId="180" fontId="37" fillId="0" borderId="0"/>
    <xf numFmtId="180" fontId="37" fillId="0" borderId="0"/>
    <xf numFmtId="38" fontId="85" fillId="0" borderId="0" applyFont="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 fontId="24" fillId="0" borderId="0" applyFill="0" applyBorder="0" applyAlignment="0" applyProtection="0"/>
    <xf numFmtId="173" fontId="9" fillId="0" borderId="0" applyFont="0" applyFill="0" applyBorder="0" applyAlignment="0" applyProtection="0"/>
    <xf numFmtId="173" fontId="56" fillId="0" borderId="0" applyFont="0" applyFill="0" applyBorder="0" applyAlignment="0" applyProtection="0"/>
    <xf numFmtId="259" fontId="24" fillId="0" borderId="0" applyFont="0" applyFill="0" applyBorder="0" applyAlignment="0" applyProtection="0"/>
    <xf numFmtId="180" fontId="80" fillId="0" borderId="0"/>
    <xf numFmtId="180" fontId="80" fillId="0" borderId="0"/>
    <xf numFmtId="180" fontId="80" fillId="0" borderId="0"/>
    <xf numFmtId="180" fontId="45" fillId="0" borderId="0"/>
    <xf numFmtId="180" fontId="45" fillId="0" borderId="0"/>
    <xf numFmtId="180" fontId="45" fillId="0" borderId="0"/>
    <xf numFmtId="190" fontId="48" fillId="0" borderId="0">
      <protection locked="0"/>
    </xf>
    <xf numFmtId="190" fontId="48" fillId="0" borderId="0">
      <protection locked="0"/>
    </xf>
    <xf numFmtId="190" fontId="48" fillId="0" borderId="0">
      <protection locked="0"/>
    </xf>
    <xf numFmtId="190" fontId="48" fillId="0" borderId="0">
      <protection locked="0"/>
    </xf>
    <xf numFmtId="190" fontId="48" fillId="0" borderId="0">
      <protection locked="0"/>
    </xf>
    <xf numFmtId="190" fontId="48" fillId="0" borderId="0">
      <protection locked="0"/>
    </xf>
    <xf numFmtId="190" fontId="48" fillId="0" borderId="0">
      <protection locked="0"/>
    </xf>
    <xf numFmtId="0" fontId="45" fillId="0" borderId="0"/>
    <xf numFmtId="180" fontId="80" fillId="0" borderId="0"/>
    <xf numFmtId="180" fontId="80" fillId="0" borderId="0"/>
    <xf numFmtId="180" fontId="80" fillId="0" borderId="0"/>
    <xf numFmtId="180" fontId="45" fillId="0" borderId="0"/>
    <xf numFmtId="180" fontId="45" fillId="0" borderId="0"/>
    <xf numFmtId="180" fontId="45" fillId="0" borderId="0"/>
    <xf numFmtId="180" fontId="82" fillId="0" borderId="0" applyNumberFormat="0" applyAlignment="0">
      <alignment horizontal="left"/>
    </xf>
    <xf numFmtId="180" fontId="26" fillId="0" borderId="0" applyNumberFormat="0" applyAlignment="0"/>
    <xf numFmtId="189" fontId="83" fillId="0" borderId="0" applyFill="0" applyBorder="0" applyAlignment="0" applyProtection="0">
      <alignment horizontal="left"/>
    </xf>
    <xf numFmtId="180" fontId="84" fillId="0" borderId="0"/>
    <xf numFmtId="180" fontId="84" fillId="0" borderId="0"/>
    <xf numFmtId="180" fontId="84" fillId="0" borderId="0"/>
    <xf numFmtId="260" fontId="85" fillId="0" borderId="0" applyFont="0" applyFill="0" applyBorder="0" applyAlignment="0" applyProtection="0"/>
    <xf numFmtId="261" fontId="24" fillId="0" borderId="0" applyFont="0" applyFill="0" applyBorder="0" applyAlignment="0" applyProtection="0"/>
    <xf numFmtId="193" fontId="48" fillId="0" borderId="0">
      <protection locked="0"/>
    </xf>
    <xf numFmtId="262" fontId="211" fillId="0" borderId="0"/>
    <xf numFmtId="180" fontId="29" fillId="0" borderId="0" applyFill="0" applyBorder="0" applyAlignment="0" applyProtection="0"/>
    <xf numFmtId="180" fontId="29" fillId="0" borderId="0" applyFill="0" applyBorder="0" applyAlignment="0" applyProtection="0"/>
    <xf numFmtId="180" fontId="29" fillId="0" borderId="0" applyFill="0" applyBorder="0" applyAlignment="0" applyProtection="0"/>
    <xf numFmtId="49" fontId="52" fillId="21" borderId="117">
      <alignment vertical="center" wrapText="1"/>
    </xf>
    <xf numFmtId="49" fontId="52" fillId="21" borderId="117">
      <alignment vertical="center" wrapText="1"/>
    </xf>
    <xf numFmtId="49" fontId="52" fillId="21" borderId="117">
      <alignment vertical="center" wrapText="1"/>
    </xf>
    <xf numFmtId="49" fontId="52" fillId="21" borderId="117">
      <alignment vertical="center" wrapText="1"/>
    </xf>
    <xf numFmtId="180" fontId="48" fillId="0" borderId="0">
      <protection locked="0"/>
    </xf>
    <xf numFmtId="180" fontId="86" fillId="0" borderId="0"/>
    <xf numFmtId="180" fontId="72" fillId="0" borderId="0">
      <protection locked="0"/>
    </xf>
    <xf numFmtId="180" fontId="72" fillId="0" borderId="0">
      <protection locked="0"/>
    </xf>
    <xf numFmtId="180" fontId="35" fillId="0" borderId="0" applyNumberFormat="0" applyFill="0" applyBorder="0" applyAlignment="0" applyProtection="0"/>
    <xf numFmtId="180" fontId="33" fillId="0" borderId="0" applyNumberFormat="0" applyFill="0" applyBorder="0" applyAlignment="0" applyProtection="0"/>
    <xf numFmtId="180" fontId="89"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88" fillId="0" borderId="0" applyNumberFormat="0" applyFill="0" applyBorder="0" applyAlignment="0" applyProtection="0"/>
    <xf numFmtId="180" fontId="58" fillId="55"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7" fillId="58" borderId="0" applyNumberFormat="0" applyBorder="0" applyAlignment="0" applyProtection="0"/>
    <xf numFmtId="180" fontId="58"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7" fillId="59" borderId="0" applyNumberFormat="0" applyBorder="0" applyAlignment="0" applyProtection="0"/>
    <xf numFmtId="180" fontId="58" fillId="42"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7" fillId="61" borderId="0" applyNumberFormat="0" applyBorder="0" applyAlignment="0" applyProtection="0"/>
    <xf numFmtId="180" fontId="58"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7" fillId="40" borderId="0" applyNumberFormat="0" applyBorder="0" applyAlignment="0" applyProtection="0"/>
    <xf numFmtId="180" fontId="58"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57" fillId="64" borderId="0" applyNumberFormat="0" applyBorder="0" applyAlignment="0" applyProtection="0"/>
    <xf numFmtId="180" fontId="92" fillId="0" borderId="0" applyNumberFormat="0" applyAlignment="0">
      <alignment horizontal="left"/>
    </xf>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0" fontId="93" fillId="31" borderId="115" applyNumberFormat="0" applyAlignment="0" applyProtection="0"/>
    <xf numFmtId="243" fontId="93" fillId="31" borderId="115" applyNumberFormat="0" applyAlignment="0" applyProtection="0"/>
    <xf numFmtId="243"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242" fontId="93" fillId="39" borderId="115" applyNumberFormat="0" applyAlignment="0" applyProtection="0"/>
    <xf numFmtId="242" fontId="93" fillId="39"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180" fontId="93" fillId="31" borderId="115" applyNumberFormat="0" applyAlignment="0" applyProtection="0"/>
    <xf numFmtId="0" fontId="52" fillId="65" borderId="117"/>
    <xf numFmtId="180" fontId="52" fillId="65" borderId="117"/>
    <xf numFmtId="180" fontId="52" fillId="65" borderId="117"/>
    <xf numFmtId="180" fontId="52" fillId="65" borderId="117"/>
    <xf numFmtId="195" fontId="24" fillId="0" borderId="118" applyBorder="0"/>
    <xf numFmtId="195" fontId="24" fillId="0" borderId="118" applyBorder="0"/>
    <xf numFmtId="195" fontId="24" fillId="0" borderId="118" applyBorder="0"/>
    <xf numFmtId="195" fontId="24" fillId="0" borderId="118" applyBorder="0"/>
    <xf numFmtId="180" fontId="40" fillId="0" borderId="0"/>
    <xf numFmtId="180" fontId="40" fillId="0" borderId="0"/>
    <xf numFmtId="180" fontId="40" fillId="0" borderId="0"/>
    <xf numFmtId="180" fontId="42" fillId="0" borderId="0"/>
    <xf numFmtId="180" fontId="41"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42" fillId="0" borderId="0"/>
    <xf numFmtId="180" fontId="42" fillId="0" borderId="0"/>
    <xf numFmtId="180" fontId="24" fillId="0" borderId="0"/>
    <xf numFmtId="180" fontId="24" fillId="0" borderId="0"/>
    <xf numFmtId="180" fontId="24" fillId="0" borderId="0"/>
    <xf numFmtId="180" fontId="42"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4" fontId="48" fillId="0" borderId="0">
      <protection locked="0"/>
    </xf>
    <xf numFmtId="180" fontId="24" fillId="0" borderId="0" applyFill="0" applyBorder="0"/>
    <xf numFmtId="180" fontId="52" fillId="0" borderId="0" applyFill="0" applyBorder="0"/>
    <xf numFmtId="180" fontId="29" fillId="0" borderId="0" applyProtection="0"/>
    <xf numFmtId="180" fontId="29" fillId="0" borderId="0" applyProtection="0"/>
    <xf numFmtId="180" fontId="29" fillId="0" borderId="0" applyProtection="0"/>
    <xf numFmtId="180" fontId="42" fillId="0" borderId="0"/>
    <xf numFmtId="197" fontId="48" fillId="0" borderId="0">
      <protection locked="0"/>
    </xf>
    <xf numFmtId="2" fontId="29" fillId="0" borderId="0" applyFill="0" applyBorder="0" applyAlignment="0" applyProtection="0"/>
    <xf numFmtId="180" fontId="19" fillId="2" borderId="0" applyNumberFormat="0" applyBorder="0" applyAlignment="0" applyProtection="0"/>
    <xf numFmtId="180" fontId="66" fillId="67" borderId="55"/>
    <xf numFmtId="180" fontId="66" fillId="0" borderId="0">
      <alignment horizontal="left"/>
    </xf>
    <xf numFmtId="180" fontId="66" fillId="0" borderId="0">
      <alignment horizontal="left"/>
    </xf>
    <xf numFmtId="180" fontId="66" fillId="0" borderId="0">
      <alignment horizontal="left"/>
    </xf>
    <xf numFmtId="180" fontId="66" fillId="0" borderId="0">
      <alignment horizontal="left"/>
    </xf>
    <xf numFmtId="180" fontId="66" fillId="0" borderId="0">
      <alignment horizontal="left"/>
    </xf>
    <xf numFmtId="180" fontId="66" fillId="0" borderId="0">
      <alignment horizontal="left"/>
    </xf>
    <xf numFmtId="180" fontId="66" fillId="0" borderId="0">
      <alignment horizontal="left"/>
    </xf>
    <xf numFmtId="180" fontId="33" fillId="0" borderId="7" applyNumberFormat="0" applyAlignment="0" applyProtection="0">
      <alignment horizontal="left" vertical="center"/>
    </xf>
    <xf numFmtId="0" fontId="33" fillId="0" borderId="119">
      <alignment horizontal="left" vertical="center"/>
    </xf>
    <xf numFmtId="0" fontId="33" fillId="0" borderId="119">
      <alignment horizontal="left" vertical="center"/>
    </xf>
    <xf numFmtId="180" fontId="33" fillId="0" borderId="119">
      <alignment horizontal="left" vertical="center"/>
    </xf>
    <xf numFmtId="180" fontId="33" fillId="0" borderId="119">
      <alignment horizontal="left" vertical="center"/>
    </xf>
    <xf numFmtId="180" fontId="33" fillId="0" borderId="119">
      <alignment horizontal="left" vertical="center"/>
    </xf>
    <xf numFmtId="180" fontId="97" fillId="0" borderId="0" applyNumberFormat="0" applyFill="0" applyBorder="0" applyAlignment="0" applyProtection="0"/>
    <xf numFmtId="180" fontId="48" fillId="0" borderId="0">
      <protection locked="0"/>
    </xf>
    <xf numFmtId="180" fontId="98" fillId="0" borderId="0" applyNumberFormat="0" applyFill="0" applyBorder="0" applyAlignment="0" applyProtection="0"/>
    <xf numFmtId="180" fontId="72" fillId="0" borderId="0">
      <protection locked="0"/>
    </xf>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49" fontId="24" fillId="0" borderId="56" applyNumberFormat="0" applyProtection="0">
      <alignment horizontal="left" vertical="top"/>
    </xf>
    <xf numFmtId="180" fontId="18" fillId="0" borderId="0" applyNumberFormat="0" applyFill="0" applyBorder="0" applyAlignment="0" applyProtection="0"/>
    <xf numFmtId="180" fontId="36" fillId="23" borderId="36">
      <alignment vertical="center" wrapText="1"/>
    </xf>
    <xf numFmtId="180" fontId="35" fillId="0" borderId="0" applyNumberFormat="0" applyFill="0" applyBorder="0" applyAlignment="0" applyProtection="0"/>
    <xf numFmtId="180" fontId="35" fillId="0" borderId="0" applyNumberFormat="0" applyFill="0" applyBorder="0" applyAlignment="0" applyProtection="0"/>
    <xf numFmtId="180" fontId="35"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37" fontId="74" fillId="0" borderId="0" applyNumberFormat="0" applyFill="0" applyBorder="0" applyAlignment="0" applyProtection="0"/>
    <xf numFmtId="37" fontId="66" fillId="0" borderId="0" applyNumberFormat="0" applyFill="0" applyBorder="0" applyAlignment="0" applyProtection="0"/>
    <xf numFmtId="180" fontId="43" fillId="68" borderId="0" applyNumberFormat="0" applyFont="0" applyFill="0" applyBorder="0" applyAlignment="0">
      <alignment horizontal="left"/>
      <protection hidden="1"/>
    </xf>
    <xf numFmtId="180" fontId="32" fillId="0" borderId="57" applyNumberFormat="0" applyFill="0" applyAlignment="0" applyProtection="0"/>
    <xf numFmtId="180" fontId="32" fillId="0" borderId="57" applyNumberFormat="0" applyFill="0" applyAlignment="0" applyProtection="0"/>
    <xf numFmtId="180" fontId="32" fillId="0" borderId="57" applyNumberFormat="0" applyFill="0" applyAlignment="0" applyProtection="0"/>
    <xf numFmtId="180" fontId="32" fillId="0" borderId="57" applyNumberFormat="0" applyFill="0" applyAlignment="0" applyProtection="0"/>
    <xf numFmtId="180" fontId="32" fillId="0" borderId="57" applyNumberFormat="0" applyFill="0" applyAlignment="0" applyProtection="0"/>
    <xf numFmtId="180" fontId="32" fillId="0" borderId="57" applyNumberFormat="0" applyFill="0" applyAlignment="0" applyProtection="0"/>
    <xf numFmtId="180" fontId="32" fillId="0" borderId="57" applyNumberFormat="0" applyFill="0" applyAlignment="0" applyProtection="0"/>
    <xf numFmtId="198" fontId="100" fillId="0" borderId="0" applyNumberFormat="0" applyFill="0" applyBorder="0" applyAlignment="0" applyProtection="0">
      <alignment vertical="top"/>
      <protection locked="0"/>
    </xf>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102" fillId="27" borderId="0" applyNumberFormat="0" applyBorder="0" applyAlignment="0" applyProtection="0"/>
    <xf numFmtId="180" fontId="26" fillId="0" borderId="0"/>
    <xf numFmtId="10" fontId="52" fillId="69" borderId="114" applyNumberFormat="0" applyBorder="0" applyAlignment="0" applyProtection="0"/>
    <xf numFmtId="10" fontId="52" fillId="69" borderId="114" applyNumberFormat="0" applyBorder="0" applyAlignment="0" applyProtection="0"/>
    <xf numFmtId="10" fontId="52" fillId="69" borderId="114" applyNumberFormat="0" applyBorder="0" applyAlignment="0" applyProtection="0"/>
    <xf numFmtId="10" fontId="52" fillId="69" borderId="114" applyNumberFormat="0" applyBorder="0" applyAlignment="0" applyProtection="0"/>
    <xf numFmtId="180" fontId="20" fillId="3" borderId="1" applyNumberFormat="0" applyAlignment="0" applyProtection="0"/>
    <xf numFmtId="0" fontId="93" fillId="31" borderId="121" applyNumberFormat="0" applyAlignment="0" applyProtection="0"/>
    <xf numFmtId="0" fontId="93" fillId="31" borderId="121" applyNumberFormat="0" applyAlignment="0" applyProtection="0"/>
    <xf numFmtId="0" fontId="93" fillId="31" borderId="121" applyNumberFormat="0" applyAlignment="0" applyProtection="0"/>
    <xf numFmtId="180" fontId="20" fillId="3" borderId="1" applyNumberFormat="0" applyAlignment="0" applyProtection="0"/>
    <xf numFmtId="180" fontId="20" fillId="3" borderId="1" applyNumberFormat="0" applyAlignment="0" applyProtection="0"/>
    <xf numFmtId="180" fontId="20" fillId="3" borderId="1" applyNumberFormat="0" applyAlignment="0" applyProtection="0"/>
    <xf numFmtId="180" fontId="20" fillId="3" borderId="1" applyNumberFormat="0" applyAlignment="0" applyProtection="0"/>
    <xf numFmtId="180" fontId="20" fillId="3" borderId="1" applyNumberFormat="0" applyAlignment="0" applyProtection="0"/>
    <xf numFmtId="180" fontId="20" fillId="3" borderId="1" applyNumberFormat="0" applyAlignment="0" applyProtection="0"/>
    <xf numFmtId="189" fontId="104" fillId="70" borderId="0"/>
    <xf numFmtId="0" fontId="212" fillId="23" borderId="0"/>
    <xf numFmtId="180" fontId="105" fillId="47" borderId="106" applyBorder="0"/>
    <xf numFmtId="180" fontId="24" fillId="0" borderId="43" applyFont="0" applyFill="0" applyBorder="0" applyAlignment="0" applyProtection="0">
      <alignment horizontal="center"/>
    </xf>
    <xf numFmtId="180" fontId="41" fillId="0" borderId="0"/>
    <xf numFmtId="180" fontId="24" fillId="0" borderId="0"/>
    <xf numFmtId="180" fontId="21" fillId="0" borderId="2" applyNumberFormat="0" applyFill="0" applyAlignment="0" applyProtection="0"/>
    <xf numFmtId="189" fontId="106" fillId="71" borderId="0"/>
    <xf numFmtId="203" fontId="108" fillId="0" borderId="43" applyNumberFormat="0" applyFill="0" applyBorder="0" applyAlignment="0" applyProtection="0">
      <alignment horizontal="center"/>
    </xf>
    <xf numFmtId="180" fontId="24" fillId="25" borderId="0">
      <alignment horizontal="center"/>
      <protection locked="0"/>
    </xf>
    <xf numFmtId="206" fontId="24" fillId="0" borderId="0" applyFont="0" applyFill="0" applyBorder="0" applyAlignment="0" applyProtection="0"/>
    <xf numFmtId="43" fontId="24" fillId="0" borderId="0" applyFont="0" applyFill="0" applyBorder="0" applyAlignment="0" applyProtection="0"/>
    <xf numFmtId="43" fontId="56" fillId="0" borderId="0" applyFont="0" applyFill="0" applyBorder="0" applyAlignment="0" applyProtection="0"/>
    <xf numFmtId="173" fontId="109" fillId="0" borderId="0" applyFont="0" applyFill="0" applyBorder="0" applyAlignment="0" applyProtection="0">
      <alignment vertical="top" wrapText="1"/>
    </xf>
    <xf numFmtId="43" fontId="24" fillId="0" borderId="0" applyFont="0" applyFill="0" applyBorder="0" applyAlignment="0" applyProtection="0"/>
    <xf numFmtId="173" fontId="9" fillId="0" borderId="0" applyFont="0" applyFill="0" applyBorder="0" applyAlignment="0" applyProtection="0"/>
    <xf numFmtId="207" fontId="24" fillId="0" borderId="0" applyFont="0" applyFill="0" applyBorder="0" applyAlignment="0" applyProtection="0"/>
    <xf numFmtId="173"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246" fontId="24" fillId="0" borderId="0" applyFont="0" applyFill="0" applyBorder="0" applyAlignment="0" applyProtection="0"/>
    <xf numFmtId="173" fontId="9" fillId="0" borderId="0" applyFont="0" applyFill="0" applyBorder="0" applyAlignment="0" applyProtection="0"/>
    <xf numFmtId="173" fontId="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9" fillId="0" borderId="0" applyFont="0" applyFill="0" applyBorder="0" applyAlignment="0" applyProtection="0"/>
    <xf numFmtId="170" fontId="9" fillId="0" borderId="0" applyFont="0" applyFill="0" applyBorder="0" applyAlignment="0" applyProtection="0"/>
    <xf numFmtId="43" fontId="24" fillId="0" borderId="0" applyFont="0" applyFill="0" applyBorder="0" applyAlignment="0" applyProtection="0"/>
    <xf numFmtId="180" fontId="110" fillId="0" borderId="11"/>
    <xf numFmtId="180" fontId="110" fillId="0" borderId="11"/>
    <xf numFmtId="180" fontId="110" fillId="0" borderId="11"/>
    <xf numFmtId="180" fontId="110" fillId="0" borderId="11"/>
    <xf numFmtId="180" fontId="110" fillId="0" borderId="11"/>
    <xf numFmtId="180" fontId="110" fillId="0" borderId="11"/>
    <xf numFmtId="180" fontId="110" fillId="0" borderId="11"/>
    <xf numFmtId="180" fontId="24" fillId="0" borderId="0" applyFont="0" applyFill="0" applyBorder="0" applyAlignment="0" applyProtection="0"/>
    <xf numFmtId="213" fontId="24" fillId="0" borderId="0" applyFont="0" applyFill="0" applyBorder="0" applyAlignment="0" applyProtection="0"/>
    <xf numFmtId="164"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20" fontId="48" fillId="0" borderId="0">
      <protection locked="0"/>
    </xf>
    <xf numFmtId="0" fontId="111" fillId="0" borderId="112">
      <protection locked="0" hidden="1"/>
    </xf>
    <xf numFmtId="180" fontId="111" fillId="0" borderId="112">
      <protection locked="0" hidden="1"/>
    </xf>
    <xf numFmtId="180" fontId="111" fillId="0" borderId="112">
      <protection locked="0" hidden="1"/>
    </xf>
    <xf numFmtId="180" fontId="111" fillId="0" borderId="112">
      <protection locked="0" hidden="1"/>
    </xf>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112" fillId="39" borderId="0" applyNumberFormat="0" applyBorder="0" applyAlignment="0" applyProtection="0"/>
    <xf numFmtId="180" fontId="26" fillId="0" borderId="0"/>
    <xf numFmtId="180" fontId="26" fillId="0" borderId="0"/>
    <xf numFmtId="180" fontId="26"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114"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180" fontId="45" fillId="0" borderId="0"/>
    <xf numFmtId="222" fontId="24"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0" fontId="9" fillId="0" borderId="0"/>
    <xf numFmtId="37" fontId="213"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9" fillId="0" borderId="0"/>
    <xf numFmtId="18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24" fillId="0" borderId="0"/>
    <xf numFmtId="0" fontId="24"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56"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37" fillId="0" borderId="0"/>
    <xf numFmtId="0" fontId="37" fillId="0" borderId="0"/>
    <xf numFmtId="0" fontId="37" fillId="0" borderId="0"/>
    <xf numFmtId="0" fontId="9" fillId="0" borderId="0"/>
    <xf numFmtId="0" fontId="9" fillId="0" borderId="0"/>
    <xf numFmtId="242" fontId="183" fillId="0" borderId="0"/>
    <xf numFmtId="0" fontId="56" fillId="0" borderId="0"/>
    <xf numFmtId="0" fontId="24" fillId="0" borderId="0"/>
    <xf numFmtId="0" fontId="24" fillId="0" borderId="0"/>
    <xf numFmtId="0" fontId="24" fillId="0" borderId="0"/>
    <xf numFmtId="180" fontId="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80" fontId="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180" fontId="9" fillId="0" borderId="0"/>
    <xf numFmtId="0" fontId="24" fillId="0" borderId="0"/>
    <xf numFmtId="0" fontId="24" fillId="0" borderId="0"/>
    <xf numFmtId="0" fontId="24" fillId="0" borderId="0"/>
    <xf numFmtId="0" fontId="24" fillId="0" borderId="0"/>
    <xf numFmtId="0" fontId="52" fillId="0" borderId="0">
      <alignment vertical="center"/>
    </xf>
    <xf numFmtId="180" fontId="24" fillId="0" borderId="0"/>
    <xf numFmtId="180" fontId="9" fillId="0" borderId="0"/>
    <xf numFmtId="180" fontId="24" fillId="0" borderId="0"/>
    <xf numFmtId="180" fontId="56" fillId="0" borderId="0"/>
    <xf numFmtId="180" fontId="56" fillId="0" borderId="0"/>
    <xf numFmtId="180" fontId="56" fillId="0" borderId="0"/>
    <xf numFmtId="180" fontId="56" fillId="0" borderId="0"/>
    <xf numFmtId="180" fontId="9" fillId="0" borderId="0"/>
    <xf numFmtId="180" fontId="9" fillId="0" borderId="0"/>
    <xf numFmtId="180" fontId="9" fillId="0" borderId="0"/>
    <xf numFmtId="180" fontId="24" fillId="0" borderId="0"/>
    <xf numFmtId="180" fontId="24" fillId="0" borderId="0"/>
    <xf numFmtId="180" fontId="24" fillId="0" borderId="0"/>
    <xf numFmtId="180" fontId="24"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56" fillId="0" borderId="0"/>
    <xf numFmtId="180" fontId="5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24"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9"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180" fontId="9" fillId="0" borderId="0"/>
    <xf numFmtId="180" fontId="9" fillId="0" borderId="0"/>
    <xf numFmtId="180" fontId="9" fillId="0" borderId="0"/>
    <xf numFmtId="180" fontId="9" fillId="0" borderId="0"/>
    <xf numFmtId="0" fontId="9" fillId="0" borderId="0"/>
    <xf numFmtId="180" fontId="9" fillId="0" borderId="0"/>
    <xf numFmtId="180" fontId="56"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37" fontId="213" fillId="0" borderId="0"/>
    <xf numFmtId="180" fontId="9" fillId="0" borderId="0"/>
    <xf numFmtId="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9"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109" fillId="0" borderId="0" applyNumberFormat="0" applyFill="0" applyBorder="0" applyProtection="0">
      <alignment vertical="top" wrapText="1"/>
    </xf>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180" fontId="56" fillId="0" borderId="0"/>
    <xf numFmtId="180" fontId="24" fillId="0" borderId="0"/>
    <xf numFmtId="180" fontId="56" fillId="0" borderId="0"/>
    <xf numFmtId="180" fontId="56" fillId="0" borderId="0"/>
    <xf numFmtId="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24"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24" fillId="0" borderId="0"/>
    <xf numFmtId="180" fontId="24" fillId="0" borderId="0"/>
    <xf numFmtId="180" fontId="9" fillId="0" borderId="0"/>
    <xf numFmtId="180" fontId="9" fillId="0" borderId="0"/>
    <xf numFmtId="180" fontId="9" fillId="0" borderId="0"/>
    <xf numFmtId="180" fontId="24" fillId="0" borderId="0"/>
    <xf numFmtId="180" fontId="9" fillId="0" borderId="0"/>
    <xf numFmtId="180" fontId="9" fillId="0" borderId="0"/>
    <xf numFmtId="180" fontId="9" fillId="0" borderId="0"/>
    <xf numFmtId="180" fontId="9" fillId="0" borderId="0"/>
    <xf numFmtId="180" fontId="24" fillId="0" borderId="0"/>
    <xf numFmtId="180" fontId="9" fillId="0" borderId="0"/>
    <xf numFmtId="180" fontId="9" fillId="0" borderId="0"/>
    <xf numFmtId="180" fontId="9" fillId="0" borderId="0"/>
    <xf numFmtId="180" fontId="9" fillId="0" borderId="0"/>
    <xf numFmtId="180" fontId="9" fillId="0" borderId="0"/>
    <xf numFmtId="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24"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37" fillId="0" borderId="0"/>
    <xf numFmtId="0" fontId="37" fillId="0" borderId="0"/>
    <xf numFmtId="0" fontId="37" fillId="0" borderId="0"/>
    <xf numFmtId="0" fontId="37" fillId="0" borderId="0"/>
    <xf numFmtId="0" fontId="37"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24"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9" fillId="0" borderId="0"/>
    <xf numFmtId="0" fontId="9" fillId="0" borderId="0"/>
    <xf numFmtId="37" fontId="213"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180" fontId="9" fillId="0" borderId="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263"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24" fillId="33" borderId="122" applyNumberFormat="0" applyFont="0" applyAlignment="0" applyProtection="0"/>
    <xf numFmtId="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24" fillId="33" borderId="122" applyNumberFormat="0" applyFont="0" applyAlignment="0" applyProtection="0"/>
    <xf numFmtId="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24" fillId="33" borderId="122" applyNumberFormat="0" applyFont="0" applyAlignment="0" applyProtection="0"/>
    <xf numFmtId="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242" fontId="24" fillId="33" borderId="122" applyNumberFormat="0" applyFont="0" applyAlignment="0" applyProtection="0"/>
    <xf numFmtId="242"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243" fontId="24" fillId="33" borderId="122" applyNumberFormat="0" applyFont="0" applyAlignment="0" applyProtection="0"/>
    <xf numFmtId="243"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263"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263"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24" fillId="33" borderId="122" applyNumberFormat="0" applyFont="0" applyAlignment="0" applyProtection="0"/>
    <xf numFmtId="180" fontId="24" fillId="33" borderId="122"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0" fontId="56" fillId="5" borderId="4" applyNumberFormat="0" applyFont="0" applyAlignment="0" applyProtection="0"/>
    <xf numFmtId="180" fontId="9" fillId="5" borderId="4" applyNumberFormat="0" applyFont="0" applyAlignment="0" applyProtection="0"/>
    <xf numFmtId="180" fontId="9" fillId="5" borderId="4" applyNumberFormat="0" applyFont="0" applyAlignment="0" applyProtection="0"/>
    <xf numFmtId="180" fontId="9" fillId="5" borderId="4" applyNumberFormat="0" applyFont="0" applyAlignment="0" applyProtection="0"/>
    <xf numFmtId="180" fontId="119" fillId="0" borderId="0" applyNumberFormat="0" applyAlignment="0">
      <alignment vertical="top"/>
    </xf>
    <xf numFmtId="202" fontId="214" fillId="0" borderId="114" applyFill="0" applyBorder="0" applyAlignment="0" applyProtection="0"/>
    <xf numFmtId="202" fontId="41" fillId="0" borderId="114" applyFill="0" applyBorder="0" applyAlignment="0" applyProtection="0"/>
    <xf numFmtId="202" fontId="41" fillId="0" borderId="114" applyFill="0" applyBorder="0" applyAlignment="0" applyProtection="0"/>
    <xf numFmtId="202" fontId="41" fillId="0" borderId="114" applyFill="0" applyBorder="0" applyAlignment="0" applyProtection="0"/>
    <xf numFmtId="0" fontId="132" fillId="38" borderId="123" applyNumberFormat="0" applyAlignment="0" applyProtection="0"/>
    <xf numFmtId="0" fontId="132" fillId="38" borderId="123" applyNumberFormat="0" applyAlignment="0" applyProtection="0"/>
    <xf numFmtId="0" fontId="132" fillId="38" borderId="123" applyNumberFormat="0" applyAlignment="0" applyProtection="0"/>
    <xf numFmtId="0" fontId="132" fillId="38" borderId="123" applyNumberFormat="0" applyAlignment="0" applyProtection="0"/>
    <xf numFmtId="0" fontId="132" fillId="38" borderId="123" applyNumberFormat="0" applyAlignment="0" applyProtection="0"/>
    <xf numFmtId="0" fontId="132" fillId="38" borderId="123" applyNumberFormat="0" applyAlignment="0" applyProtection="0"/>
    <xf numFmtId="0" fontId="132" fillId="38" borderId="123" applyNumberFormat="0" applyAlignment="0" applyProtection="0"/>
    <xf numFmtId="1" fontId="36" fillId="0" borderId="114" applyFill="0" applyProtection="0">
      <alignment horizontal="center" vertical="top" wrapText="1"/>
    </xf>
    <xf numFmtId="1" fontId="36" fillId="0" borderId="114" applyFill="0" applyProtection="0">
      <alignment horizontal="center" vertical="top" wrapText="1"/>
    </xf>
    <xf numFmtId="1" fontId="36" fillId="0" borderId="114" applyFill="0" applyProtection="0">
      <alignment horizontal="center" vertical="top" wrapText="1"/>
    </xf>
    <xf numFmtId="224" fontId="48" fillId="0" borderId="0">
      <protection locked="0"/>
    </xf>
    <xf numFmtId="9" fontId="41" fillId="0" borderId="0" applyFont="0" applyFill="0" applyBorder="0" applyAlignment="0" applyProtection="0"/>
    <xf numFmtId="9" fontId="9" fillId="0" borderId="0" applyFont="0" applyFill="0" applyBorder="0" applyAlignment="0" applyProtection="0"/>
    <xf numFmtId="9" fontId="24"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9" fillId="0" borderId="0" applyFont="0" applyFill="0" applyBorder="0" applyAlignment="0" applyProtection="0"/>
    <xf numFmtId="9" fontId="56" fillId="0" borderId="0" applyFont="0" applyFill="0" applyBorder="0" applyAlignment="0" applyProtection="0"/>
    <xf numFmtId="9" fontId="9" fillId="0" borderId="0" applyFont="0" applyFill="0" applyBorder="0" applyAlignment="0" applyProtection="0"/>
    <xf numFmtId="226" fontId="24" fillId="0" borderId="124" applyBorder="0"/>
    <xf numFmtId="226" fontId="24" fillId="0" borderId="124" applyBorder="0"/>
    <xf numFmtId="226" fontId="24" fillId="0" borderId="124" applyBorder="0"/>
    <xf numFmtId="226" fontId="24" fillId="0" borderId="124" applyBorder="0"/>
    <xf numFmtId="227" fontId="123" fillId="0" borderId="0">
      <alignment horizontal="right"/>
    </xf>
    <xf numFmtId="0" fontId="52" fillId="66" borderId="114"/>
    <xf numFmtId="180" fontId="52" fillId="66" borderId="114"/>
    <xf numFmtId="180" fontId="52" fillId="66" borderId="114"/>
    <xf numFmtId="180" fontId="52" fillId="66" borderId="114"/>
    <xf numFmtId="164" fontId="34" fillId="21" borderId="114">
      <alignment vertical="center"/>
    </xf>
    <xf numFmtId="164" fontId="34" fillId="21" borderId="114">
      <alignment vertical="center"/>
    </xf>
    <xf numFmtId="164" fontId="34" fillId="21" borderId="114">
      <alignment vertical="center"/>
    </xf>
    <xf numFmtId="180" fontId="43" fillId="68" borderId="0" applyNumberFormat="0" applyFill="0" applyBorder="0" applyAlignment="0"/>
    <xf numFmtId="180" fontId="85" fillId="0" borderId="0" applyNumberFormat="0" applyFont="0" applyFill="0" applyBorder="0" applyAlignment="0" applyProtection="0">
      <alignment horizontal="left"/>
    </xf>
    <xf numFmtId="180" fontId="125" fillId="0" borderId="11">
      <alignment horizontal="center"/>
    </xf>
    <xf numFmtId="180" fontId="125" fillId="0" borderId="11">
      <alignment horizontal="center"/>
    </xf>
    <xf numFmtId="180" fontId="125" fillId="0" borderId="11">
      <alignment horizontal="center"/>
    </xf>
    <xf numFmtId="180" fontId="125" fillId="0" borderId="11">
      <alignment horizontal="center"/>
    </xf>
    <xf numFmtId="180" fontId="125" fillId="0" borderId="11">
      <alignment horizontal="center"/>
    </xf>
    <xf numFmtId="180" fontId="125" fillId="0" borderId="11">
      <alignment horizontal="center"/>
    </xf>
    <xf numFmtId="180" fontId="125" fillId="0" borderId="11">
      <alignment horizontal="center"/>
    </xf>
    <xf numFmtId="180" fontId="85" fillId="72" borderId="0" applyNumberFormat="0" applyFont="0" applyBorder="0" applyAlignment="0" applyProtection="0"/>
    <xf numFmtId="180" fontId="42" fillId="0" borderId="0"/>
    <xf numFmtId="180" fontId="48" fillId="0" borderId="0">
      <protection locked="0"/>
    </xf>
    <xf numFmtId="180" fontId="48" fillId="0" borderId="0">
      <protection locked="0"/>
    </xf>
    <xf numFmtId="180" fontId="48" fillId="0" borderId="0">
      <protection locked="0"/>
    </xf>
    <xf numFmtId="180" fontId="48" fillId="0" borderId="0">
      <protection locked="0"/>
    </xf>
    <xf numFmtId="180" fontId="127" fillId="0" borderId="0">
      <alignment horizontal="left"/>
      <protection locked="0"/>
    </xf>
    <xf numFmtId="229" fontId="129" fillId="0" borderId="0" applyNumberFormat="0" applyFill="0" applyBorder="0" applyAlignment="0" applyProtection="0">
      <alignment horizontal="left"/>
    </xf>
    <xf numFmtId="180" fontId="24" fillId="0" borderId="58" applyNumberFormat="0" applyFont="0" applyFill="0" applyAlignment="0" applyProtection="0"/>
    <xf numFmtId="180" fontId="24" fillId="0" borderId="58" applyNumberFormat="0" applyFont="0" applyFill="0" applyAlignment="0" applyProtection="0"/>
    <xf numFmtId="180" fontId="24" fillId="0" borderId="59" applyNumberFormat="0" applyFont="0" applyFill="0" applyAlignment="0" applyProtection="0"/>
    <xf numFmtId="180" fontId="24" fillId="0" borderId="59" applyNumberFormat="0" applyFont="0" applyFill="0" applyAlignment="0" applyProtection="0"/>
    <xf numFmtId="180" fontId="24" fillId="0" borderId="60" applyNumberFormat="0" applyFont="0" applyFill="0" applyAlignment="0" applyProtection="0"/>
    <xf numFmtId="180" fontId="24" fillId="0" borderId="60" applyNumberFormat="0" applyFont="0" applyFill="0" applyAlignment="0" applyProtection="0"/>
    <xf numFmtId="180" fontId="24" fillId="0" borderId="61" applyNumberFormat="0" applyFont="0" applyFill="0" applyAlignment="0" applyProtection="0"/>
    <xf numFmtId="180" fontId="24" fillId="0" borderId="61"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0" borderId="125" applyNumberFormat="0" applyFont="0" applyFill="0" applyAlignment="0" applyProtection="0"/>
    <xf numFmtId="180" fontId="24" fillId="32" borderId="0" applyNumberFormat="0" applyFont="0" applyBorder="0" applyAlignment="0" applyProtection="0"/>
    <xf numFmtId="180" fontId="24" fillId="32" borderId="0" applyNumberFormat="0" applyFont="0" applyBorder="0" applyAlignment="0" applyProtection="0"/>
    <xf numFmtId="180" fontId="24" fillId="0" borderId="63" applyNumberFormat="0" applyFont="0" applyFill="0" applyAlignment="0" applyProtection="0"/>
    <xf numFmtId="180" fontId="24" fillId="0" borderId="63" applyNumberFormat="0" applyFont="0" applyFill="0" applyAlignment="0" applyProtection="0"/>
    <xf numFmtId="180" fontId="24" fillId="0" borderId="64" applyNumberFormat="0" applyFont="0" applyFill="0" applyAlignment="0" applyProtection="0"/>
    <xf numFmtId="180" fontId="24" fillId="0" borderId="64" applyNumberFormat="0" applyFont="0" applyFill="0" applyAlignment="0" applyProtection="0"/>
    <xf numFmtId="180" fontId="43" fillId="0" borderId="0" applyNumberFormat="0" applyFill="0" applyBorder="0" applyAlignment="0" applyProtection="0"/>
    <xf numFmtId="180" fontId="24" fillId="0" borderId="55" applyNumberFormat="0" applyFont="0" applyFill="0" applyAlignment="0" applyProtection="0"/>
    <xf numFmtId="180" fontId="24" fillId="0" borderId="55" applyNumberFormat="0" applyFont="0" applyFill="0" applyAlignment="0" applyProtection="0"/>
    <xf numFmtId="180" fontId="24" fillId="0" borderId="65" applyNumberFormat="0" applyFont="0" applyFill="0" applyAlignment="0" applyProtection="0"/>
    <xf numFmtId="180" fontId="24" fillId="0" borderId="65"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7"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126" applyNumberFormat="0" applyFont="0" applyFill="0" applyAlignment="0" applyProtection="0"/>
    <xf numFmtId="180" fontId="24" fillId="0" borderId="0" applyNumberFormat="0" applyFont="0" applyFill="0" applyBorder="0" applyProtection="0">
      <alignment horizontal="center"/>
    </xf>
    <xf numFmtId="180" fontId="24" fillId="0" borderId="0" applyNumberFormat="0" applyFont="0" applyFill="0" applyBorder="0" applyProtection="0">
      <alignment horizontal="center"/>
    </xf>
    <xf numFmtId="180" fontId="28" fillId="0" borderId="0" applyNumberFormat="0" applyFill="0" applyBorder="0" applyAlignment="0" applyProtection="0"/>
    <xf numFmtId="180" fontId="130" fillId="0" borderId="0" applyNumberFormat="0" applyFill="0" applyBorder="0" applyAlignment="0" applyProtection="0"/>
    <xf numFmtId="180" fontId="53" fillId="0" borderId="0" applyNumberFormat="0" applyFill="0" applyBorder="0" applyProtection="0">
      <alignment horizontal="left"/>
    </xf>
    <xf numFmtId="180" fontId="24" fillId="32" borderId="0" applyNumberFormat="0" applyFont="0" applyBorder="0" applyAlignment="0" applyProtection="0"/>
    <xf numFmtId="180" fontId="24" fillId="32" borderId="0" applyNumberFormat="0" applyFont="0" applyBorder="0" applyAlignment="0" applyProtection="0"/>
    <xf numFmtId="180" fontId="27" fillId="0" borderId="0" applyNumberFormat="0" applyFill="0" applyBorder="0" applyAlignment="0" applyProtection="0"/>
    <xf numFmtId="180" fontId="43" fillId="0" borderId="0" applyNumberFormat="0" applyFill="0" applyBorder="0" applyAlignment="0" applyProtection="0"/>
    <xf numFmtId="180" fontId="24" fillId="0" borderId="67" applyNumberFormat="0" applyFont="0" applyFill="0" applyAlignment="0" applyProtection="0"/>
    <xf numFmtId="180" fontId="24" fillId="0" borderId="67"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8"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29"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0"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1"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2"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24" fillId="0" borderId="133" applyNumberFormat="0" applyFont="0" applyFill="0" applyAlignment="0" applyProtection="0"/>
    <xf numFmtId="180" fontId="131" fillId="0" borderId="0" applyFill="0" applyBorder="0">
      <alignment horizontal="left"/>
    </xf>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0" fontId="132" fillId="38" borderId="134" applyNumberFormat="0" applyAlignment="0" applyProtection="0"/>
    <xf numFmtId="243" fontId="132" fillId="38" borderId="134" applyNumberFormat="0" applyAlignment="0" applyProtection="0"/>
    <xf numFmtId="243" fontId="132" fillId="38" borderId="134" applyNumberFormat="0" applyAlignment="0" applyProtection="0"/>
    <xf numFmtId="180" fontId="132" fillId="38" borderId="134" applyNumberFormat="0" applyAlignment="0" applyProtection="0"/>
    <xf numFmtId="180" fontId="132" fillId="38" borderId="134" applyNumberFormat="0" applyAlignment="0" applyProtection="0"/>
    <xf numFmtId="180" fontId="132" fillId="38"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242" fontId="132" fillId="32" borderId="134" applyNumberFormat="0" applyAlignment="0" applyProtection="0"/>
    <xf numFmtId="242"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180" fontId="132" fillId="32" borderId="134" applyNumberFormat="0" applyAlignment="0" applyProtection="0"/>
    <xf numFmtId="4" fontId="133" fillId="23" borderId="135" applyNumberFormat="0" applyProtection="0">
      <alignment vertical="center"/>
    </xf>
    <xf numFmtId="4" fontId="133" fillId="23" borderId="135" applyNumberFormat="0" applyProtection="0">
      <alignment vertical="center"/>
    </xf>
    <xf numFmtId="4" fontId="133" fillId="23" borderId="135" applyNumberFormat="0" applyProtection="0">
      <alignment vertical="center"/>
    </xf>
    <xf numFmtId="4" fontId="133" fillId="23" borderId="135" applyNumberFormat="0" applyProtection="0">
      <alignment vertical="center"/>
    </xf>
    <xf numFmtId="4" fontId="134" fillId="23" borderId="135" applyNumberFormat="0" applyProtection="0">
      <alignment horizontal="left" vertical="center" indent="1"/>
    </xf>
    <xf numFmtId="4" fontId="134" fillId="23" borderId="135" applyNumberFormat="0" applyProtection="0">
      <alignment horizontal="left" vertical="center" indent="1"/>
    </xf>
    <xf numFmtId="4" fontId="134" fillId="23" borderId="135" applyNumberFormat="0" applyProtection="0">
      <alignment horizontal="left" vertical="center" indent="1"/>
    </xf>
    <xf numFmtId="4" fontId="134" fillId="23" borderId="135" applyNumberFormat="0" applyProtection="0">
      <alignment horizontal="left" vertical="center" indent="1"/>
    </xf>
    <xf numFmtId="4" fontId="134" fillId="74" borderId="135" applyNumberFormat="0" applyProtection="0">
      <alignment horizontal="right" vertical="center"/>
    </xf>
    <xf numFmtId="4" fontId="134" fillId="74" borderId="135" applyNumberFormat="0" applyProtection="0">
      <alignment horizontal="right" vertical="center"/>
    </xf>
    <xf numFmtId="4" fontId="134" fillId="74" borderId="135" applyNumberFormat="0" applyProtection="0">
      <alignment horizontal="right" vertical="center"/>
    </xf>
    <xf numFmtId="4" fontId="134" fillId="74" borderId="135" applyNumberFormat="0" applyProtection="0">
      <alignment horizontal="right" vertical="center"/>
    </xf>
    <xf numFmtId="4" fontId="133" fillId="24" borderId="135" applyNumberFormat="0" applyProtection="0">
      <alignment horizontal="right" vertical="center"/>
    </xf>
    <xf numFmtId="4" fontId="133" fillId="24" borderId="135" applyNumberFormat="0" applyProtection="0">
      <alignment horizontal="right" vertical="center"/>
    </xf>
    <xf numFmtId="4" fontId="133" fillId="24" borderId="135" applyNumberFormat="0" applyProtection="0">
      <alignment horizontal="right" vertical="center"/>
    </xf>
    <xf numFmtId="4" fontId="133" fillId="24" borderId="135" applyNumberFormat="0" applyProtection="0">
      <alignment horizontal="right" vertical="center"/>
    </xf>
    <xf numFmtId="170" fontId="37" fillId="0" borderId="0" applyFont="0" applyFill="0" applyBorder="0" applyAlignment="0" applyProtection="0"/>
    <xf numFmtId="180" fontId="137" fillId="0" borderId="0"/>
    <xf numFmtId="180" fontId="52" fillId="0" borderId="0" applyFill="0" applyBorder="0" applyProtection="0"/>
    <xf numFmtId="180" fontId="139" fillId="0" borderId="0"/>
    <xf numFmtId="180" fontId="40" fillId="0" borderId="0"/>
    <xf numFmtId="180" fontId="110" fillId="0" borderId="0"/>
    <xf numFmtId="3" fontId="142" fillId="0" borderId="136"/>
    <xf numFmtId="205" fontId="36" fillId="0" borderId="76"/>
    <xf numFmtId="3" fontId="142" fillId="0" borderId="136"/>
    <xf numFmtId="3" fontId="142" fillId="0" borderId="136"/>
    <xf numFmtId="3" fontId="142" fillId="0" borderId="136"/>
    <xf numFmtId="3" fontId="142" fillId="0" borderId="136"/>
    <xf numFmtId="3" fontId="142" fillId="0" borderId="136"/>
    <xf numFmtId="3" fontId="142" fillId="0" borderId="136"/>
    <xf numFmtId="3" fontId="142" fillId="0" borderId="136"/>
    <xf numFmtId="203" fontId="144" fillId="0" borderId="43" applyNumberFormat="0" applyFill="0" applyBorder="0" applyAlignment="0" applyProtection="0">
      <alignment horizontal="center"/>
    </xf>
    <xf numFmtId="3" fontId="24" fillId="0" borderId="137" applyNumberFormat="0" applyFont="0" applyFill="0" applyAlignment="0" applyProtection="0">
      <alignment vertical="center"/>
    </xf>
    <xf numFmtId="3" fontId="24" fillId="0" borderId="137" applyNumberFormat="0" applyFont="0" applyFill="0" applyAlignment="0" applyProtection="0">
      <alignment vertical="center"/>
    </xf>
    <xf numFmtId="3" fontId="24" fillId="0" borderId="137" applyNumberFormat="0" applyFont="0" applyFill="0" applyAlignment="0" applyProtection="0">
      <alignment vertical="center"/>
    </xf>
    <xf numFmtId="180" fontId="145" fillId="0" borderId="0"/>
    <xf numFmtId="180" fontId="62" fillId="0" borderId="0">
      <alignment vertical="center"/>
    </xf>
    <xf numFmtId="180" fontId="52" fillId="0" borderId="0"/>
    <xf numFmtId="180" fontId="62" fillId="0" borderId="0" applyFill="0" applyBorder="0"/>
    <xf numFmtId="180" fontId="62" fillId="0" borderId="0" applyFill="0" applyBorder="0"/>
    <xf numFmtId="180" fontId="62" fillId="0" borderId="0" applyFill="0" applyBorder="0"/>
    <xf numFmtId="180" fontId="62" fillId="0" borderId="0" applyFill="0" applyBorder="0"/>
    <xf numFmtId="180" fontId="62" fillId="0" borderId="0" applyFill="0" applyBorder="0"/>
    <xf numFmtId="180" fontId="62" fillId="0" borderId="0" applyFill="0" applyBorder="0"/>
    <xf numFmtId="180" fontId="62" fillId="0" borderId="0" applyFill="0" applyBorder="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7"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48" fillId="0" borderId="0" applyNumberFormat="0" applyFill="0" applyBorder="0" applyAlignment="0" applyProtection="0"/>
    <xf numFmtId="180" fontId="151" fillId="0" borderId="78"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180" fontId="150" fillId="0" borderId="77" applyNumberFormat="0" applyFill="0" applyAlignment="0" applyProtection="0"/>
    <xf numFmtId="0" fontId="188" fillId="0" borderId="126"/>
    <xf numFmtId="180" fontId="154"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180" fontId="153" fillId="0" borderId="79" applyNumberFormat="0" applyFill="0" applyAlignment="0" applyProtection="0"/>
    <xf numFmtId="0" fontId="188" fillId="0" borderId="126"/>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9" fillId="0" borderId="120" applyNumberFormat="0" applyFill="0" applyAlignment="0" applyProtection="0"/>
    <xf numFmtId="180" fontId="89" fillId="0" borderId="120" applyNumberFormat="0" applyFill="0" applyAlignment="0" applyProtection="0"/>
    <xf numFmtId="180" fontId="89" fillId="0" borderId="120" applyNumberFormat="0" applyFill="0" applyAlignment="0" applyProtection="0"/>
    <xf numFmtId="180"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0"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2" fontId="88" fillId="0" borderId="139" applyNumberFormat="0" applyFill="0" applyAlignment="0" applyProtection="0"/>
    <xf numFmtId="242" fontId="88" fillId="0" borderId="139" applyNumberFormat="0" applyFill="0" applyAlignment="0" applyProtection="0"/>
    <xf numFmtId="242" fontId="88" fillId="0" borderId="139" applyNumberFormat="0" applyFill="0" applyAlignment="0" applyProtection="0"/>
    <xf numFmtId="242" fontId="88" fillId="0" borderId="139"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243" fontId="89" fillId="0" borderId="120"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180" fontId="88" fillId="0" borderId="138" applyNumberFormat="0" applyFill="0" applyAlignment="0" applyProtection="0"/>
    <xf numFmtId="0" fontId="188" fillId="0" borderId="126"/>
    <xf numFmtId="180" fontId="155" fillId="0" borderId="0" applyNumberFormat="0" applyFill="0" applyBorder="0" applyAlignment="0" applyProtection="0"/>
    <xf numFmtId="180" fontId="152" fillId="0" borderId="0" applyNumberFormat="0" applyFill="0" applyBorder="0" applyAlignment="0" applyProtection="0"/>
    <xf numFmtId="0" fontId="188" fillId="0" borderId="126"/>
    <xf numFmtId="180" fontId="152" fillId="0" borderId="0" applyNumberFormat="0" applyFill="0" applyBorder="0" applyAlignment="0" applyProtection="0"/>
    <xf numFmtId="0" fontId="188" fillId="0" borderId="126"/>
    <xf numFmtId="180" fontId="152" fillId="0" borderId="0" applyNumberFormat="0" applyFill="0" applyBorder="0" applyAlignment="0" applyProtection="0"/>
    <xf numFmtId="180" fontId="36" fillId="0" borderId="0"/>
    <xf numFmtId="0" fontId="90" fillId="0" borderId="140" applyNumberFormat="0" applyFill="0" applyAlignment="0" applyProtection="0"/>
    <xf numFmtId="0" fontId="90" fillId="0" borderId="140" applyNumberFormat="0" applyFill="0" applyAlignment="0" applyProtection="0"/>
    <xf numFmtId="180" fontId="90" fillId="0" borderId="140" applyNumberFormat="0" applyFill="0" applyAlignment="0" applyProtection="0"/>
    <xf numFmtId="180" fontId="90" fillId="0" borderId="140" applyNumberFormat="0" applyFill="0" applyAlignment="0" applyProtection="0"/>
    <xf numFmtId="180" fontId="90" fillId="0" borderId="140"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0" fontId="90" fillId="0" borderId="140" applyNumberFormat="0" applyFill="0" applyAlignment="0" applyProtection="0"/>
    <xf numFmtId="0" fontId="90" fillId="0" borderId="140" applyNumberFormat="0" applyFill="0" applyAlignment="0" applyProtection="0"/>
    <xf numFmtId="180" fontId="29" fillId="0" borderId="76" applyNumberFormat="0" applyFill="0" applyAlignment="0" applyProtection="0"/>
    <xf numFmtId="242" fontId="90" fillId="0" borderId="141" applyNumberFormat="0" applyFill="0" applyAlignment="0" applyProtection="0"/>
    <xf numFmtId="242" fontId="90" fillId="0" borderId="141"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180" fontId="29" fillId="0" borderId="76" applyNumberFormat="0" applyFill="0" applyAlignment="0" applyProtection="0"/>
    <xf numFmtId="0" fontId="43" fillId="21" borderId="136" applyNumberFormat="0" applyFill="0" applyBorder="0" applyAlignment="0">
      <alignment horizontal="left"/>
      <protection locked="0"/>
    </xf>
    <xf numFmtId="180" fontId="43" fillId="21" borderId="136" applyNumberFormat="0" applyFill="0" applyBorder="0" applyAlignment="0">
      <alignment horizontal="left"/>
      <protection locked="0"/>
    </xf>
    <xf numFmtId="180" fontId="43" fillId="21" borderId="136" applyNumberFormat="0" applyFill="0" applyBorder="0" applyAlignment="0">
      <alignment horizontal="left"/>
      <protection locked="0"/>
    </xf>
    <xf numFmtId="180" fontId="43" fillId="21" borderId="136" applyNumberFormat="0" applyFill="0" applyBorder="0" applyAlignment="0">
      <alignment horizontal="left"/>
      <protection locked="0"/>
    </xf>
    <xf numFmtId="180" fontId="52" fillId="75" borderId="0" applyFill="0" applyBorder="0"/>
    <xf numFmtId="180" fontId="52" fillId="0" borderId="0" applyFill="0" applyBorder="0"/>
    <xf numFmtId="180" fontId="52" fillId="21" borderId="0" applyFill="0" applyBorder="0">
      <alignment horizontal="left"/>
    </xf>
    <xf numFmtId="180" fontId="52" fillId="0" borderId="0" applyFill="0" applyBorder="0"/>
    <xf numFmtId="180" fontId="78" fillId="21" borderId="0" applyFill="0" applyBorder="0"/>
    <xf numFmtId="180" fontId="52" fillId="21" borderId="0" applyFill="0" applyBorder="0"/>
    <xf numFmtId="180" fontId="52" fillId="75" borderId="0" applyFill="0" applyBorder="0"/>
    <xf numFmtId="180" fontId="52" fillId="75" borderId="0" applyFont="0" applyBorder="0"/>
    <xf numFmtId="180" fontId="158" fillId="21" borderId="0" applyFill="0" applyBorder="0"/>
    <xf numFmtId="180" fontId="52" fillId="0" borderId="0" applyFill="0" applyBorder="0"/>
    <xf numFmtId="180" fontId="52" fillId="21" borderId="0" applyFill="0" applyBorder="0">
      <alignment horizontal="left" indent="3"/>
    </xf>
    <xf numFmtId="180" fontId="52" fillId="21" borderId="0" applyFill="0" applyBorder="0"/>
    <xf numFmtId="180" fontId="52" fillId="21" borderId="0" applyFill="0" applyBorder="0"/>
    <xf numFmtId="180" fontId="52" fillId="66" borderId="0" applyFill="0" applyBorder="0"/>
    <xf numFmtId="180" fontId="52" fillId="21" borderId="0" applyFill="0" applyBorder="0"/>
    <xf numFmtId="180" fontId="52" fillId="0" borderId="0" applyFill="0" applyBorder="0"/>
    <xf numFmtId="180" fontId="52" fillId="21" borderId="0" applyFill="0" applyBorder="0">
      <alignment horizontal="left"/>
    </xf>
    <xf numFmtId="180" fontId="52" fillId="21" borderId="0" applyFill="0" applyBorder="0">
      <alignment horizontal="right"/>
    </xf>
    <xf numFmtId="180" fontId="160" fillId="76" borderId="0" applyNumberFormat="0" applyFill="0" applyBorder="0" applyAlignment="0"/>
    <xf numFmtId="180" fontId="23" fillId="0" borderId="0" applyNumberFormat="0" applyFill="0" applyBorder="0" applyAlignment="0" applyProtection="0"/>
    <xf numFmtId="180" fontId="104" fillId="0" borderId="59"/>
    <xf numFmtId="0" fontId="78" fillId="21" borderId="136" applyNumberFormat="0" applyFont="0" applyAlignment="0" applyProtection="0">
      <protection locked="0"/>
    </xf>
    <xf numFmtId="180" fontId="78" fillId="21" borderId="136" applyNumberFormat="0" applyFont="0" applyAlignment="0" applyProtection="0">
      <protection locked="0"/>
    </xf>
    <xf numFmtId="180" fontId="78" fillId="21" borderId="136" applyNumberFormat="0" applyFont="0" applyAlignment="0" applyProtection="0">
      <protection locked="0"/>
    </xf>
    <xf numFmtId="180" fontId="78" fillId="21" borderId="136" applyNumberFormat="0" applyFont="0" applyAlignment="0" applyProtection="0">
      <protection locked="0"/>
    </xf>
    <xf numFmtId="180" fontId="161" fillId="0" borderId="0">
      <alignment horizontal="right"/>
    </xf>
    <xf numFmtId="0" fontId="190" fillId="0" borderId="142" applyNumberFormat="0" applyFill="0" applyAlignment="0" applyProtection="0"/>
    <xf numFmtId="0" fontId="190" fillId="0" borderId="142" applyNumberFormat="0" applyFill="0" applyAlignment="0" applyProtection="0"/>
    <xf numFmtId="0" fontId="190" fillId="0" borderId="142" applyNumberFormat="0" applyFill="0" applyAlignment="0" applyProtection="0"/>
    <xf numFmtId="40" fontId="24" fillId="0" borderId="0" applyFont="0" applyFill="0" applyBorder="0" applyAlignment="0" applyProtection="0"/>
    <xf numFmtId="0" fontId="215" fillId="0" borderId="0"/>
    <xf numFmtId="0" fontId="215" fillId="0" borderId="0"/>
    <xf numFmtId="0" fontId="215" fillId="0" borderId="0"/>
    <xf numFmtId="0" fontId="215" fillId="0" borderId="0"/>
    <xf numFmtId="0" fontId="194" fillId="79" borderId="126" applyNumberFormat="0" applyFont="0" applyAlignment="0" applyProtection="0"/>
    <xf numFmtId="0" fontId="194" fillId="79" borderId="126" applyNumberFormat="0" applyFont="0" applyAlignment="0" applyProtection="0"/>
    <xf numFmtId="0" fontId="195" fillId="34" borderId="143" applyNumberFormat="0" applyAlignment="0" applyProtection="0"/>
    <xf numFmtId="0" fontId="195" fillId="34" borderId="143" applyNumberFormat="0" applyAlignment="0" applyProtection="0"/>
    <xf numFmtId="0" fontId="193" fillId="0" borderId="144" applyNumberFormat="0" applyFill="0" applyAlignment="0" applyProtection="0"/>
    <xf numFmtId="0" fontId="193" fillId="0" borderId="144" applyNumberFormat="0" applyFill="0" applyAlignment="0" applyProtection="0"/>
    <xf numFmtId="0" fontId="197" fillId="92" borderId="145" applyNumberFormat="0" applyAlignment="0" applyProtection="0"/>
    <xf numFmtId="0" fontId="197" fillId="92" borderId="145" applyNumberFormat="0" applyAlignment="0" applyProtection="0"/>
    <xf numFmtId="0" fontId="8" fillId="0" borderId="0"/>
    <xf numFmtId="180" fontId="24" fillId="0" borderId="0"/>
    <xf numFmtId="0" fontId="7" fillId="0" borderId="0"/>
    <xf numFmtId="0" fontId="72" fillId="0" borderId="0">
      <protection locked="0"/>
    </xf>
    <xf numFmtId="0" fontId="217" fillId="0" borderId="0" applyNumberFormat="0" applyFill="0" applyBorder="0" applyAlignment="0" applyProtection="0"/>
    <xf numFmtId="0" fontId="72" fillId="0" borderId="0">
      <protection locked="0"/>
    </xf>
    <xf numFmtId="38" fontId="218" fillId="0" borderId="0" applyFont="0" applyFill="0" applyBorder="0" applyAlignment="0" applyProtection="0"/>
    <xf numFmtId="0" fontId="219" fillId="0" borderId="0">
      <protection locked="0"/>
    </xf>
    <xf numFmtId="265" fontId="220" fillId="0" borderId="0" applyFont="0" applyFill="0" applyBorder="0" applyAlignment="0" applyProtection="0"/>
    <xf numFmtId="0" fontId="221" fillId="0" borderId="0" applyFont="0" applyFill="0" applyBorder="0" applyAlignment="0" applyProtection="0"/>
    <xf numFmtId="266" fontId="220" fillId="0" borderId="0" applyFont="0" applyFill="0" applyBorder="0" applyAlignment="0" applyProtection="0"/>
    <xf numFmtId="0" fontId="222" fillId="0" borderId="0"/>
    <xf numFmtId="0" fontId="223" fillId="0" borderId="0"/>
    <xf numFmtId="0" fontId="222" fillId="0" borderId="0"/>
    <xf numFmtId="0" fontId="223" fillId="0" borderId="0"/>
    <xf numFmtId="0" fontId="224" fillId="0" borderId="0"/>
    <xf numFmtId="0" fontId="224" fillId="0" borderId="0"/>
    <xf numFmtId="0" fontId="224" fillId="0" borderId="0"/>
    <xf numFmtId="0" fontId="224" fillId="0" borderId="0"/>
    <xf numFmtId="0" fontId="224" fillId="0" borderId="0"/>
    <xf numFmtId="0" fontId="225" fillId="0" borderId="0"/>
    <xf numFmtId="0" fontId="224" fillId="0" borderId="0"/>
    <xf numFmtId="0" fontId="22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9" fillId="0" borderId="0">
      <protection locked="0"/>
    </xf>
    <xf numFmtId="40" fontId="221" fillId="0" borderId="0" applyFont="0" applyFill="0" applyBorder="0" applyAlignment="0" applyProtection="0"/>
    <xf numFmtId="38" fontId="221" fillId="0" borderId="0" applyFont="0" applyFill="0" applyBorder="0" applyAlignment="0" applyProtection="0"/>
    <xf numFmtId="41" fontId="226" fillId="0" borderId="0" applyFont="0" applyFill="0" applyBorder="0" applyAlignment="0" applyProtection="0"/>
    <xf numFmtId="9" fontId="227" fillId="0" borderId="0" applyFont="0" applyFill="0" applyBorder="0" applyAlignment="0" applyProtection="0"/>
    <xf numFmtId="0" fontId="228" fillId="0" borderId="0"/>
    <xf numFmtId="0" fontId="24" fillId="0" borderId="0" applyFont="0" applyFill="0" applyBorder="0" applyAlignment="0" applyProtection="0"/>
    <xf numFmtId="0" fontId="24" fillId="0" borderId="0" applyFont="0" applyFill="0" applyBorder="0" applyAlignment="0" applyProtection="0"/>
    <xf numFmtId="0" fontId="229" fillId="0" borderId="0"/>
    <xf numFmtId="0" fontId="24"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1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11" fillId="0" borderId="0" applyFont="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40" fontId="85" fillId="0" borderId="0" applyFont="0" applyFill="0" applyBorder="0" applyAlignment="0" applyProtection="0"/>
    <xf numFmtId="40" fontId="24" fillId="0" borderId="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xf numFmtId="186" fontId="33" fillId="0" borderId="0">
      <alignment horizontal="left" vertical="top"/>
    </xf>
    <xf numFmtId="0" fontId="33" fillId="0" borderId="0">
      <alignment vertical="top" wrapText="1"/>
    </xf>
    <xf numFmtId="267" fontId="230" fillId="0" borderId="152">
      <alignment horizontal="left" vertical="top" wrapText="1"/>
    </xf>
    <xf numFmtId="186" fontId="230" fillId="0" borderId="152">
      <alignment horizontal="center" vertical="top"/>
    </xf>
    <xf numFmtId="268" fontId="29" fillId="0" borderId="0">
      <alignment horizontal="left" vertical="top"/>
    </xf>
    <xf numFmtId="49" fontId="29" fillId="0" borderId="0">
      <alignment horizontal="left" vertical="top"/>
    </xf>
    <xf numFmtId="49" fontId="231" fillId="0" borderId="152">
      <alignment horizontal="left" vertical="top" wrapText="1"/>
    </xf>
    <xf numFmtId="186" fontId="231" fillId="0" borderId="152">
      <alignment horizontal="left" vertical="top" wrapText="1"/>
    </xf>
    <xf numFmtId="269" fontId="29" fillId="0" borderId="0">
      <alignment horizontal="left" vertical="top"/>
    </xf>
    <xf numFmtId="49" fontId="29" fillId="0" borderId="0">
      <alignment horizontal="left" vertical="top"/>
    </xf>
    <xf numFmtId="49" fontId="231" fillId="0" borderId="152">
      <alignment horizontal="left" vertical="top" wrapText="1"/>
    </xf>
    <xf numFmtId="186" fontId="231" fillId="0" borderId="152">
      <alignment horizontal="right" vertical="top" wrapText="1"/>
    </xf>
    <xf numFmtId="0" fontId="232" fillId="65" borderId="153" applyFont="0" applyFill="0" applyAlignment="0">
      <alignment vertical="center" wrapText="1"/>
    </xf>
    <xf numFmtId="0" fontId="233" fillId="66" borderId="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3"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2"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0"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234" fillId="66" borderId="0"/>
    <xf numFmtId="0" fontId="235" fillId="0" borderId="0">
      <alignment wrapText="1"/>
    </xf>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8"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4"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236" fillId="0" borderId="0"/>
    <xf numFmtId="37" fontId="52" fillId="0" borderId="5" applyFont="0" applyBorder="0" applyAlignment="0">
      <alignment horizontal="centerContinuous"/>
    </xf>
    <xf numFmtId="0" fontId="114" fillId="0" borderId="0" applyNumberFormat="0" applyFill="0" applyProtection="0">
      <alignment horizontal="left"/>
    </xf>
    <xf numFmtId="0" fontId="24" fillId="0" borderId="0" applyFill="0" applyBorder="0" applyAlignment="0" applyProtection="0"/>
    <xf numFmtId="0" fontId="237" fillId="0" borderId="0" applyFont="0" applyFill="0" applyBorder="0" applyAlignment="0" applyProtection="0"/>
    <xf numFmtId="0" fontId="238" fillId="0" borderId="0" applyFont="0" applyFill="0" applyBorder="0" applyAlignment="0" applyProtection="0"/>
    <xf numFmtId="0" fontId="49" fillId="0" borderId="35" applyBorder="0"/>
    <xf numFmtId="0" fontId="52" fillId="0" borderId="0" applyNumberFormat="0" applyAlignment="0"/>
    <xf numFmtId="0" fontId="239" fillId="0" borderId="0" applyFont="0" applyFill="0" applyBorder="0" applyAlignment="0" applyProtection="0"/>
    <xf numFmtId="270" fontId="71" fillId="0" borderId="0" applyFont="0" applyFill="0" applyBorder="0" applyAlignment="0" applyProtection="0"/>
    <xf numFmtId="0" fontId="209" fillId="0" borderId="0" applyFont="0" applyFill="0" applyBorder="0" applyAlignment="0" applyProtection="0"/>
    <xf numFmtId="240" fontId="55" fillId="0" borderId="0" applyFont="0" applyFill="0" applyBorder="0" applyAlignment="0" applyProtection="0"/>
    <xf numFmtId="0" fontId="239" fillId="0" borderId="0" applyFont="0" applyFill="0" applyBorder="0" applyAlignment="0" applyProtection="0"/>
    <xf numFmtId="271" fontId="71" fillId="0" borderId="0" applyFont="0" applyFill="0" applyBorder="0" applyAlignment="0" applyProtection="0"/>
    <xf numFmtId="0" fontId="209" fillId="0" borderId="0" applyFont="0" applyFill="0" applyBorder="0" applyAlignment="0" applyProtection="0"/>
    <xf numFmtId="241" fontId="55" fillId="0" borderId="0" applyFont="0" applyFill="0" applyBorder="0" applyAlignment="0" applyProtection="0"/>
    <xf numFmtId="0" fontId="237" fillId="0" borderId="0" applyFont="0" applyFill="0" applyBorder="0" applyAlignment="0" applyProtection="0"/>
    <xf numFmtId="0" fontId="237" fillId="0" borderId="0" applyFont="0" applyFill="0" applyBorder="0" applyAlignment="0" applyProtection="0"/>
    <xf numFmtId="0" fontId="240" fillId="0" borderId="0"/>
    <xf numFmtId="0" fontId="85" fillId="0" borderId="0"/>
    <xf numFmtId="0" fontId="241" fillId="0" borderId="154" applyFont="0" applyFill="0" applyBorder="0" applyAlignment="0" applyProtection="0">
      <alignment horizontal="center" vertical="center"/>
    </xf>
    <xf numFmtId="3" fontId="134" fillId="0" borderId="0" applyNumberFormat="0" applyFill="0" applyBorder="0" applyAlignment="0" applyProtection="0"/>
    <xf numFmtId="3" fontId="202" fillId="0" borderId="0" applyNumberFormat="0" applyFill="0" applyBorder="0" applyAlignment="0" applyProtection="0"/>
    <xf numFmtId="0" fontId="32" fillId="0" borderId="0"/>
    <xf numFmtId="0" fontId="239" fillId="0" borderId="0" applyFont="0" applyFill="0" applyBorder="0" applyAlignment="0" applyProtection="0"/>
    <xf numFmtId="171" fontId="71" fillId="0" borderId="0" applyFont="0" applyFill="0" applyBorder="0" applyAlignment="0" applyProtection="0"/>
    <xf numFmtId="0" fontId="209" fillId="0" borderId="0" applyFont="0" applyFill="0" applyBorder="0" applyAlignment="0" applyProtection="0"/>
    <xf numFmtId="272" fontId="55" fillId="0" borderId="0" applyFont="0" applyFill="0" applyBorder="0" applyAlignment="0" applyProtection="0"/>
    <xf numFmtId="0" fontId="239" fillId="0" borderId="0" applyFont="0" applyFill="0" applyBorder="0" applyAlignment="0" applyProtection="0"/>
    <xf numFmtId="173" fontId="71" fillId="0" borderId="0" applyFont="0" applyFill="0" applyBorder="0" applyAlignment="0" applyProtection="0"/>
    <xf numFmtId="0" fontId="209" fillId="0" borderId="0" applyFont="0" applyFill="0" applyBorder="0" applyAlignment="0" applyProtection="0"/>
    <xf numFmtId="273" fontId="55" fillId="0" borderId="0" applyFont="0" applyFill="0" applyBorder="0" applyAlignment="0" applyProtection="0"/>
    <xf numFmtId="199" fontId="24" fillId="0" borderId="155">
      <alignment wrapText="1"/>
      <protection locked="0"/>
    </xf>
    <xf numFmtId="274" fontId="242" fillId="0" borderId="0" applyNumberFormat="0" applyFill="0" applyBorder="0" applyAlignment="0"/>
    <xf numFmtId="0" fontId="125" fillId="0" borderId="156" applyAlignment="0" applyProtection="0"/>
    <xf numFmtId="37" fontId="243" fillId="0" borderId="0"/>
    <xf numFmtId="275" fontId="24" fillId="0" borderId="0"/>
    <xf numFmtId="0" fontId="209" fillId="0" borderId="0"/>
    <xf numFmtId="0" fontId="244" fillId="0" borderId="0"/>
    <xf numFmtId="0" fontId="245" fillId="0" borderId="0"/>
    <xf numFmtId="0" fontId="246" fillId="0" borderId="0"/>
    <xf numFmtId="37" fontId="104" fillId="0" borderId="0"/>
    <xf numFmtId="276" fontId="24" fillId="0" borderId="0"/>
    <xf numFmtId="0" fontId="101" fillId="0" borderId="0" applyNumberFormat="0" applyFill="0" applyBorder="0" applyAlignment="0" applyProtection="0"/>
    <xf numFmtId="1" fontId="124" fillId="0" borderId="0" applyFill="0" applyBorder="0">
      <alignment horizontal="center"/>
    </xf>
    <xf numFmtId="170" fontId="24" fillId="0" borderId="0" applyFont="0" applyFill="0" applyBorder="0" applyAlignment="0" applyProtection="0"/>
    <xf numFmtId="173" fontId="56" fillId="0" borderId="0" applyFont="0" applyFill="0" applyBorder="0" applyAlignment="0" applyProtection="0"/>
    <xf numFmtId="43" fontId="24" fillId="0" borderId="0" applyFont="0" applyFill="0" applyBorder="0" applyAlignment="0" applyProtection="0"/>
    <xf numFmtId="17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1" fontId="24" fillId="0" borderId="0" applyFont="0" applyFill="0" applyBorder="0" applyAlignment="0" applyProtection="0"/>
    <xf numFmtId="168" fontId="24" fillId="0" borderId="0" applyFont="0" applyFill="0" applyBorder="0" applyAlignment="0" applyProtection="0"/>
    <xf numFmtId="277" fontId="24" fillId="0" borderId="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170" fontId="24" fillId="0" borderId="0" applyFont="0" applyFill="0" applyBorder="0" applyAlignment="0" applyProtection="0"/>
    <xf numFmtId="278" fontId="24" fillId="0" borderId="0" applyFont="0" applyFill="0" applyBorder="0" applyAlignment="0" applyProtection="0"/>
    <xf numFmtId="0" fontId="215" fillId="0" borderId="0"/>
    <xf numFmtId="0" fontId="45" fillId="0" borderId="0"/>
    <xf numFmtId="0" fontId="48" fillId="0" borderId="0">
      <protection locked="0"/>
    </xf>
    <xf numFmtId="0" fontId="45" fillId="0" borderId="0"/>
    <xf numFmtId="189" fontId="247" fillId="0" borderId="5" applyNumberFormat="0" applyFont="0" applyFill="0" applyBorder="0" applyAlignment="0"/>
    <xf numFmtId="189" fontId="248" fillId="0" borderId="5" applyNumberFormat="0" applyFont="0" applyFill="0" applyBorder="0" applyAlignment="0" applyProtection="0"/>
    <xf numFmtId="0" fontId="211" fillId="0" borderId="0" applyFont="0" applyFill="0" applyBorder="0" applyAlignment="0" applyProtection="0"/>
    <xf numFmtId="0" fontId="24" fillId="0" borderId="0" applyFill="0" applyBorder="0" applyAlignment="0" applyProtection="0"/>
    <xf numFmtId="175" fontId="85" fillId="0" borderId="0" applyFont="0" applyFill="0" applyBorder="0" applyAlignment="0" applyProtection="0"/>
    <xf numFmtId="177" fontId="85" fillId="0" borderId="0" applyFont="0" applyFill="0" applyBorder="0" applyAlignment="0" applyProtection="0"/>
    <xf numFmtId="0" fontId="249" fillId="0" borderId="0">
      <protection locked="0"/>
    </xf>
    <xf numFmtId="167" fontId="24" fillId="0" borderId="0" applyFont="0" applyFill="0" applyBorder="0" applyAlignment="0" applyProtection="0"/>
    <xf numFmtId="0" fontId="48" fillId="0" borderId="0">
      <protection locked="0"/>
    </xf>
    <xf numFmtId="0" fontId="24" fillId="0" borderId="0"/>
    <xf numFmtId="0" fontId="24" fillId="0" borderId="0"/>
    <xf numFmtId="0" fontId="24" fillId="0" borderId="0"/>
    <xf numFmtId="0" fontId="24" fillId="0" borderId="0"/>
    <xf numFmtId="0" fontId="114" fillId="0" borderId="7" applyNumberFormat="0" applyAlignment="0" applyProtection="0"/>
    <xf numFmtId="0" fontId="48" fillId="0" borderId="0">
      <protection locked="0"/>
    </xf>
    <xf numFmtId="0" fontId="24" fillId="0" borderId="0" applyFont="0" applyFill="0" applyBorder="0" applyProtection="0">
      <alignment horizontal="left"/>
    </xf>
    <xf numFmtId="189" fontId="250" fillId="0" borderId="0" applyFont="0" applyFill="0" applyBorder="0" applyAlignment="0" applyProtection="0">
      <protection locked="0"/>
    </xf>
    <xf numFmtId="39" fontId="45" fillId="0" borderId="0" applyFont="0" applyFill="0" applyBorder="0" applyAlignment="0" applyProtection="0"/>
    <xf numFmtId="279" fontId="62" fillId="0" borderId="0" applyFont="0" applyFill="0" applyBorder="0" applyAlignment="0"/>
    <xf numFmtId="0" fontId="26" fillId="0" borderId="0"/>
    <xf numFmtId="0" fontId="251" fillId="0" borderId="0"/>
    <xf numFmtId="0" fontId="251" fillId="0" borderId="0"/>
    <xf numFmtId="0" fontId="251" fillId="0" borderId="0"/>
    <xf numFmtId="0" fontId="26" fillId="0" borderId="0"/>
    <xf numFmtId="0" fontId="215" fillId="0" borderId="0"/>
    <xf numFmtId="0" fontId="26" fillId="0" borderId="157"/>
    <xf numFmtId="0" fontId="251" fillId="0" borderId="157"/>
    <xf numFmtId="0" fontId="251" fillId="0" borderId="157"/>
    <xf numFmtId="0" fontId="251" fillId="0" borderId="157"/>
    <xf numFmtId="0" fontId="26" fillId="0" borderId="157"/>
    <xf numFmtId="0" fontId="26" fillId="0" borderId="157"/>
    <xf numFmtId="0" fontId="251" fillId="0" borderId="157"/>
    <xf numFmtId="0" fontId="251" fillId="0" borderId="157"/>
    <xf numFmtId="0" fontId="251" fillId="0" borderId="157"/>
    <xf numFmtId="0" fontId="26" fillId="0" borderId="157"/>
    <xf numFmtId="0" fontId="252" fillId="0" borderId="0" applyFont="0" applyFill="0" applyBorder="0" applyAlignment="0" applyProtection="0"/>
    <xf numFmtId="0" fontId="24" fillId="0" borderId="0" applyFill="0" applyBorder="0" applyAlignment="0" applyProtection="0"/>
    <xf numFmtId="0" fontId="231" fillId="0" borderId="0" applyNumberFormat="0" applyFill="0" applyBorder="0" applyAlignment="0" applyProtection="0"/>
    <xf numFmtId="0" fontId="253" fillId="93" borderId="0"/>
    <xf numFmtId="0" fontId="254" fillId="94" borderId="0"/>
    <xf numFmtId="0" fontId="254" fillId="94" borderId="0"/>
    <xf numFmtId="0" fontId="254" fillId="94" borderId="0"/>
    <xf numFmtId="0" fontId="254" fillId="94" borderId="0"/>
    <xf numFmtId="0" fontId="254" fillId="94" borderId="0"/>
    <xf numFmtId="0" fontId="254" fillId="94" borderId="0"/>
    <xf numFmtId="0" fontId="254" fillId="94" borderId="0"/>
    <xf numFmtId="0" fontId="255" fillId="0" borderId="0" applyNumberFormat="0" applyFill="0" applyBorder="0" applyAlignment="0" applyProtection="0"/>
    <xf numFmtId="0" fontId="256" fillId="0" borderId="0" applyNumberFormat="0" applyFill="0" applyBorder="0" applyAlignment="0" applyProtection="0"/>
    <xf numFmtId="0" fontId="48" fillId="0" borderId="0">
      <protection locked="0"/>
    </xf>
    <xf numFmtId="0" fontId="48" fillId="0" borderId="0">
      <protection locked="0"/>
    </xf>
    <xf numFmtId="0" fontId="257" fillId="0" borderId="0">
      <protection locked="0"/>
    </xf>
    <xf numFmtId="0" fontId="48" fillId="0" borderId="0">
      <protection locked="0"/>
    </xf>
    <xf numFmtId="0" fontId="48" fillId="0" borderId="0">
      <protection locked="0"/>
    </xf>
    <xf numFmtId="0" fontId="48" fillId="0" borderId="0">
      <protection locked="0"/>
    </xf>
    <xf numFmtId="0" fontId="257" fillId="0" borderId="0">
      <protection locked="0"/>
    </xf>
    <xf numFmtId="3" fontId="258" fillId="0" borderId="0" applyFont="0" applyFill="0" applyBorder="0" applyAlignment="0" applyProtection="0"/>
    <xf numFmtId="0" fontId="48" fillId="0" borderId="0">
      <protection locked="0"/>
    </xf>
    <xf numFmtId="0" fontId="259" fillId="0" borderId="158"/>
    <xf numFmtId="0" fontId="260" fillId="0" borderId="158"/>
    <xf numFmtId="0" fontId="260" fillId="0" borderId="158"/>
    <xf numFmtId="0" fontId="260" fillId="0" borderId="158"/>
    <xf numFmtId="0" fontId="260" fillId="0" borderId="158"/>
    <xf numFmtId="0" fontId="260" fillId="0" borderId="158"/>
    <xf numFmtId="0" fontId="260" fillId="0" borderId="158"/>
    <xf numFmtId="0" fontId="260" fillId="0" borderId="158"/>
    <xf numFmtId="0" fontId="259" fillId="0" borderId="157"/>
    <xf numFmtId="0" fontId="260" fillId="0" borderId="157"/>
    <xf numFmtId="0" fontId="260" fillId="0" borderId="157"/>
    <xf numFmtId="0" fontId="260" fillId="0" borderId="157"/>
    <xf numFmtId="0" fontId="260" fillId="0" borderId="157"/>
    <xf numFmtId="0" fontId="260" fillId="0" borderId="157"/>
    <xf numFmtId="0" fontId="260" fillId="0" borderId="157"/>
    <xf numFmtId="0" fontId="260" fillId="0" borderId="157"/>
    <xf numFmtId="0" fontId="259" fillId="95" borderId="157"/>
    <xf numFmtId="0" fontId="260" fillId="96" borderId="157"/>
    <xf numFmtId="0" fontId="260" fillId="96" borderId="157"/>
    <xf numFmtId="0" fontId="260" fillId="96" borderId="157"/>
    <xf numFmtId="0" fontId="260" fillId="96" borderId="157"/>
    <xf numFmtId="0" fontId="260" fillId="96" borderId="157"/>
    <xf numFmtId="0" fontId="260" fillId="96" borderId="157"/>
    <xf numFmtId="0" fontId="260" fillId="95" borderId="157"/>
    <xf numFmtId="0" fontId="52" fillId="97" borderId="0" applyNumberFormat="0" applyBorder="0" applyAlignment="0" applyProtection="0"/>
    <xf numFmtId="0" fontId="52" fillId="97" borderId="0" applyNumberFormat="0" applyBorder="0" applyAlignment="0" applyProtection="0"/>
    <xf numFmtId="0" fontId="52" fillId="97" borderId="0" applyNumberFormat="0" applyBorder="0" applyAlignment="0" applyProtection="0"/>
    <xf numFmtId="0" fontId="52" fillId="97" borderId="0" applyNumberFormat="0" applyBorder="0" applyAlignment="0" applyProtection="0"/>
    <xf numFmtId="280" fontId="261" fillId="0" borderId="159">
      <alignment horizontal="center" vertical="center" shrinkToFit="1"/>
      <protection locked="0"/>
    </xf>
    <xf numFmtId="0" fontId="33" fillId="0" borderId="160" applyNumberFormat="0" applyAlignment="0" applyProtection="0"/>
    <xf numFmtId="0" fontId="33" fillId="0" borderId="7" applyNumberFormat="0" applyAlignment="0" applyProtection="0">
      <alignment horizontal="left" vertical="center"/>
    </xf>
    <xf numFmtId="0" fontId="33" fillId="0" borderId="149">
      <alignment horizontal="left" vertical="center"/>
    </xf>
    <xf numFmtId="0" fontId="48" fillId="0" borderId="0">
      <protection locked="0"/>
    </xf>
    <xf numFmtId="0" fontId="72" fillId="0" borderId="0">
      <protection locked="0"/>
    </xf>
    <xf numFmtId="0" fontId="262" fillId="0" borderId="0">
      <protection locked="0"/>
    </xf>
    <xf numFmtId="0" fontId="263" fillId="0" borderId="0">
      <protection locked="0"/>
    </xf>
    <xf numFmtId="0" fontId="219" fillId="0" borderId="0">
      <protection locked="0"/>
    </xf>
    <xf numFmtId="0" fontId="72" fillId="0" borderId="0">
      <protection locked="0"/>
    </xf>
    <xf numFmtId="0" fontId="72" fillId="0" borderId="0">
      <protection locked="0"/>
    </xf>
    <xf numFmtId="0" fontId="264" fillId="0" borderId="0" applyNumberFormat="0" applyFill="0" applyBorder="0">
      <alignment horizontal="left"/>
    </xf>
    <xf numFmtId="0" fontId="265" fillId="0" borderId="43" applyFill="0" applyBorder="0" applyProtection="0">
      <alignment horizontal="left" vertical="center" wrapText="1"/>
    </xf>
    <xf numFmtId="0" fontId="265" fillId="0" borderId="0" applyFill="0" applyBorder="0" applyProtection="0">
      <alignment horizontal="left" vertical="center" wrapText="1"/>
    </xf>
    <xf numFmtId="0" fontId="265" fillId="0" borderId="0" applyFill="0" applyBorder="0" applyProtection="0">
      <alignment horizontal="left" vertical="center" wrapText="1"/>
    </xf>
    <xf numFmtId="0" fontId="265" fillId="0" borderId="0" applyFill="0" applyBorder="0" applyProtection="0">
      <alignment horizontal="left" vertical="center" wrapText="1"/>
    </xf>
    <xf numFmtId="281" fontId="241" fillId="0" borderId="0" applyFont="0" applyFill="0" applyBorder="0" applyAlignment="0" applyProtection="0">
      <alignment horizontal="center" vertical="center"/>
    </xf>
    <xf numFmtId="0" fontId="266" fillId="0" borderId="0" applyNumberFormat="0">
      <alignment horizontal="right"/>
    </xf>
    <xf numFmtId="0" fontId="267" fillId="0" borderId="0" applyNumberFormat="0">
      <alignment horizontal="right"/>
    </xf>
    <xf numFmtId="0" fontId="52" fillId="62" borderId="0" applyNumberFormat="0" applyBorder="0" applyAlignment="0" applyProtection="0"/>
    <xf numFmtId="189" fontId="268" fillId="0" borderId="0" applyFill="0" applyBorder="0" applyAlignment="0">
      <protection locked="0"/>
    </xf>
    <xf numFmtId="280" fontId="261" fillId="0" borderId="30" applyNumberFormat="0" applyFont="0" applyAlignment="0">
      <alignment horizontal="center" vertical="center" shrinkToFit="1"/>
      <protection locked="0"/>
    </xf>
    <xf numFmtId="282" fontId="24" fillId="0" borderId="0"/>
    <xf numFmtId="283" fontId="24" fillId="0" borderId="0"/>
    <xf numFmtId="0" fontId="269" fillId="0" borderId="146">
      <protection locked="0"/>
    </xf>
    <xf numFmtId="0" fontId="270" fillId="0" borderId="161">
      <protection locked="0"/>
    </xf>
    <xf numFmtId="0" fontId="271" fillId="0" borderId="162" applyProtection="0">
      <alignment horizontal="center" vertical="center"/>
      <protection locked="0"/>
    </xf>
    <xf numFmtId="0" fontId="271" fillId="0" borderId="163">
      <alignment horizontal="center" vertical="center"/>
      <protection locked="0"/>
    </xf>
    <xf numFmtId="0" fontId="272" fillId="0" borderId="164" applyNumberFormat="0" applyFont="0" applyFill="0" applyAlignment="0" applyProtection="0"/>
    <xf numFmtId="0" fontId="29" fillId="0" borderId="0"/>
    <xf numFmtId="284" fontId="24" fillId="0" borderId="0"/>
    <xf numFmtId="285" fontId="24" fillId="0" borderId="0"/>
    <xf numFmtId="0" fontId="241" fillId="0" borderId="0" applyFont="0" applyFill="0" applyBorder="0" applyProtection="0">
      <alignment horizontal="center" vertical="center"/>
    </xf>
    <xf numFmtId="199" fontId="114" fillId="0" borderId="0" applyFill="0" applyBorder="0"/>
    <xf numFmtId="0" fontId="252" fillId="0" borderId="0" applyFont="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286" fontId="24"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3" fontId="24" fillId="0" borderId="0" applyFont="0" applyFill="0" applyBorder="0" applyAlignment="0" applyProtection="0"/>
    <xf numFmtId="43"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64" fontId="24" fillId="0" borderId="0" applyFont="0" applyFill="0" applyBorder="0" applyAlignment="0" applyProtection="0"/>
    <xf numFmtId="17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264" fontId="24" fillId="0" borderId="0" applyFont="0" applyFill="0" applyBorder="0" applyAlignment="0" applyProtection="0"/>
    <xf numFmtId="43" fontId="5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45" fillId="0" borderId="45">
      <alignment horizontal="centerContinuous" vertical="center" wrapText="1"/>
      <protection locked="0"/>
    </xf>
    <xf numFmtId="287" fontId="24" fillId="0" borderId="0"/>
    <xf numFmtId="0" fontId="110" fillId="0" borderId="87"/>
    <xf numFmtId="288" fontId="24" fillId="0" borderId="0" applyFont="0" applyProtection="0">
      <protection hidden="1"/>
    </xf>
    <xf numFmtId="10" fontId="24" fillId="0" borderId="0" applyFont="0" applyFill="0" applyProtection="0"/>
    <xf numFmtId="12" fontId="24" fillId="0" borderId="0" applyFont="0" applyFill="0" applyProtection="0"/>
    <xf numFmtId="289" fontId="24" fillId="0" borderId="0" applyFont="0" applyFill="0" applyBorder="0" applyAlignment="0" applyProtection="0"/>
    <xf numFmtId="290" fontId="258" fillId="0" borderId="0" applyFont="0" applyFill="0" applyBorder="0" applyAlignment="0" applyProtection="0"/>
    <xf numFmtId="0" fontId="24" fillId="0" borderId="0" applyFont="0" applyFill="0" applyBorder="0" applyAlignment="0" applyProtection="0"/>
    <xf numFmtId="0" fontId="266" fillId="0" borderId="0" applyNumberFormat="0">
      <alignment horizontal="right"/>
    </xf>
    <xf numFmtId="0" fontId="29" fillId="0" borderId="0" applyNumberFormat="0" applyFont="0" applyFill="0" applyAlignment="0"/>
    <xf numFmtId="37" fontId="113" fillId="0" borderId="0"/>
    <xf numFmtId="37" fontId="113" fillId="0" borderId="0"/>
    <xf numFmtId="37" fontId="113" fillId="0" borderId="0"/>
    <xf numFmtId="37" fontId="113" fillId="0" borderId="0"/>
    <xf numFmtId="0" fontId="26"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4" fillId="0" borderId="0"/>
    <xf numFmtId="0" fontId="7" fillId="0" borderId="0"/>
    <xf numFmtId="0" fontId="7" fillId="0" borderId="0"/>
    <xf numFmtId="0" fontId="7" fillId="0" borderId="0"/>
    <xf numFmtId="0" fontId="7" fillId="0" borderId="0"/>
    <xf numFmtId="0" fontId="7" fillId="0" borderId="0"/>
    <xf numFmtId="0" fontId="7" fillId="0" borderId="0"/>
    <xf numFmtId="0" fontId="206" fillId="0" borderId="0"/>
    <xf numFmtId="0" fontId="24" fillId="0" borderId="0"/>
    <xf numFmtId="0" fontId="24" fillId="0" borderId="0"/>
    <xf numFmtId="0" fontId="2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4"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7" fillId="0" borderId="0"/>
    <xf numFmtId="0" fontId="7" fillId="0" borderId="0"/>
    <xf numFmtId="0" fontId="24"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4" fillId="0" borderId="0">
      <alignment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291" fontId="7" fillId="0" borderId="0"/>
    <xf numFmtId="0" fontId="7" fillId="0" borderId="0"/>
    <xf numFmtId="0" fontId="24" fillId="0" borderId="0"/>
    <xf numFmtId="0" fontId="24" fillId="0" borderId="0"/>
    <xf numFmtId="0" fontId="85" fillId="0" borderId="0"/>
    <xf numFmtId="0" fontId="7" fillId="0" borderId="0"/>
    <xf numFmtId="0" fontId="24" fillId="0" borderId="0"/>
    <xf numFmtId="0" fontId="24" fillId="0" borderId="0"/>
    <xf numFmtId="292" fontId="24" fillId="0" borderId="155" applyBorder="0">
      <alignment horizontal="right" vertical="center"/>
    </xf>
    <xf numFmtId="0" fontId="24" fillId="0" borderId="0" applyFont="0" applyFill="0" applyBorder="0" applyAlignment="0" applyProtection="0"/>
    <xf numFmtId="0" fontId="24" fillId="0" borderId="0" applyFont="0" applyFill="0" applyBorder="0" applyAlignment="0" applyProtection="0"/>
    <xf numFmtId="0" fontId="273" fillId="0" borderId="0" applyNumberFormat="0" applyFill="0" applyBorder="0" applyAlignment="0" applyProtection="0"/>
    <xf numFmtId="0" fontId="274" fillId="0" borderId="0" applyNumberFormat="0" applyFill="0" applyBorder="0" applyAlignment="0" applyProtection="0"/>
    <xf numFmtId="0" fontId="217" fillId="0" borderId="0" applyNumberFormat="0" applyFill="0" applyBorder="0" applyAlignment="0" applyProtection="0"/>
    <xf numFmtId="0" fontId="275" fillId="0" borderId="0" applyNumberFormat="0" applyFill="0" applyBorder="0" applyAlignment="0" applyProtection="0"/>
    <xf numFmtId="0" fontId="37" fillId="0" borderId="0">
      <alignment horizontal="left" vertical="center"/>
    </xf>
    <xf numFmtId="0" fontId="276" fillId="0" borderId="0" applyFont="0" applyFill="0" applyBorder="0" applyAlignment="0" applyProtection="0"/>
    <xf numFmtId="0" fontId="276" fillId="0" borderId="0" applyFont="0" applyFill="0" applyBorder="0" applyAlignment="0" applyProtection="0"/>
    <xf numFmtId="293" fontId="62" fillId="0" borderId="108" applyFont="0" applyFill="0" applyBorder="0" applyAlignment="0" applyProtection="0">
      <alignment horizontal="right"/>
    </xf>
    <xf numFmtId="0" fontId="24" fillId="0" borderId="0" applyFont="0" applyFill="0" applyBorder="0" applyAlignment="0" applyProtection="0"/>
    <xf numFmtId="10" fontId="24" fillId="0" borderId="0" applyFill="0" applyBorder="0" applyAlignment="0" applyProtection="0"/>
    <xf numFmtId="10" fontId="24" fillId="0" borderId="0" applyFill="0" applyBorder="0" applyAlignment="0" applyProtection="0"/>
    <xf numFmtId="10" fontId="24" fillId="0" borderId="0" applyFill="0" applyBorder="0" applyAlignment="0" applyProtection="0"/>
    <xf numFmtId="10" fontId="24" fillId="0" borderId="0" applyFill="0" applyBorder="0" applyAlignment="0" applyProtection="0"/>
    <xf numFmtId="0" fontId="24" fillId="0" borderId="0" applyFont="0" applyFill="0" applyBorder="0" applyAlignment="0" applyProtection="0"/>
    <xf numFmtId="0" fontId="114" fillId="0" borderId="0"/>
    <xf numFmtId="13" fontId="24" fillId="0" borderId="0" applyFont="0" applyFill="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14" fillId="0" borderId="0"/>
    <xf numFmtId="0" fontId="45" fillId="0" borderId="0"/>
    <xf numFmtId="3" fontId="277" fillId="0" borderId="0" applyFont="0" applyFill="0" applyBorder="0" applyAlignment="0" applyProtection="0"/>
    <xf numFmtId="0" fontId="114" fillId="0" borderId="0"/>
    <xf numFmtId="3" fontId="34" fillId="0" borderId="0" applyFill="0" applyBorder="0" applyAlignment="0" applyProtection="0"/>
    <xf numFmtId="3" fontId="29" fillId="0" borderId="0" applyFill="0" applyBorder="0" applyAlignment="0" applyProtection="0"/>
    <xf numFmtId="3" fontId="34" fillId="0" borderId="0" applyFill="0" applyBorder="0" applyAlignment="0" applyProtection="0"/>
    <xf numFmtId="0" fontId="26" fillId="0" borderId="0"/>
    <xf numFmtId="0" fontId="251" fillId="0" borderId="0"/>
    <xf numFmtId="0" fontId="251" fillId="0" borderId="0"/>
    <xf numFmtId="0" fontId="251" fillId="0" borderId="0"/>
    <xf numFmtId="0" fontId="26" fillId="0" borderId="0"/>
    <xf numFmtId="230" fontId="24" fillId="0" borderId="0" applyFont="0" applyFill="0" applyBorder="0" applyAlignment="0" applyProtection="0"/>
    <xf numFmtId="46" fontId="24" fillId="0" borderId="0" applyFont="0" applyFill="0" applyBorder="0" applyAlignment="0" applyProtection="0"/>
    <xf numFmtId="294" fontId="24" fillId="0" borderId="0" applyFont="0" applyFill="0" applyBorder="0" applyAlignment="0" applyProtection="0"/>
    <xf numFmtId="0" fontId="217" fillId="0" borderId="0" applyNumberFormat="0" applyFill="0" applyBorder="0" applyAlignment="0" applyProtection="0"/>
    <xf numFmtId="165" fontId="24" fillId="0" borderId="0" applyFont="0" applyFill="0" applyProtection="0"/>
    <xf numFmtId="166" fontId="24" fillId="0" borderId="0" applyFont="0" applyFill="0" applyProtection="0"/>
    <xf numFmtId="38" fontId="85" fillId="98" borderId="0" applyNumberFormat="0" applyFont="0" applyBorder="0" applyAlignment="0" applyProtection="0"/>
    <xf numFmtId="0" fontId="252" fillId="0" borderId="0" applyFont="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0" fontId="24" fillId="0" borderId="0" applyFill="0" applyBorder="0" applyAlignment="0" applyProtection="0"/>
    <xf numFmtId="168" fontId="24" fillId="0" borderId="0" applyFont="0" applyFill="0" applyBorder="0" applyAlignment="0" applyProtection="0"/>
    <xf numFmtId="0" fontId="24" fillId="0" borderId="0" applyFont="0" applyFill="0" applyBorder="0" applyAlignment="0" applyProtection="0"/>
    <xf numFmtId="38" fontId="278" fillId="0" borderId="0" applyFill="0" applyBorder="0" applyAlignment="0" applyProtection="0"/>
    <xf numFmtId="0" fontId="24" fillId="0" borderId="0" applyFill="0" applyBorder="0" applyAlignment="0" applyProtection="0"/>
    <xf numFmtId="0" fontId="266" fillId="0" borderId="0" applyNumberFormat="0">
      <alignment horizontal="right"/>
    </xf>
    <xf numFmtId="0" fontId="267" fillId="0" borderId="0" applyNumberFormat="0">
      <alignment horizontal="right"/>
    </xf>
    <xf numFmtId="0" fontId="273" fillId="0" borderId="0" applyNumberFormat="0" applyFill="0" applyBorder="0" applyAlignment="0" applyProtection="0"/>
    <xf numFmtId="0" fontId="24" fillId="0" borderId="155">
      <alignment horizontal="center" vertical="center" wrapText="1"/>
    </xf>
    <xf numFmtId="0" fontId="273" fillId="0" borderId="0" applyNumberFormat="0" applyFill="0" applyBorder="0" applyAlignment="0" applyProtection="0"/>
    <xf numFmtId="0" fontId="274" fillId="0" borderId="0" applyNumberForma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295" fontId="34" fillId="0" borderId="0" applyFont="0" applyFill="0" applyBorder="0" applyAlignment="0" applyProtection="0"/>
    <xf numFmtId="18" fontId="250" fillId="0" borderId="0" applyFont="0" applyFill="0" applyBorder="0" applyAlignment="0" applyProtection="0">
      <alignment horizontal="left"/>
    </xf>
    <xf numFmtId="40" fontId="149" fillId="0" borderId="0"/>
    <xf numFmtId="40" fontId="149" fillId="0" borderId="0"/>
    <xf numFmtId="40" fontId="149" fillId="0" borderId="0"/>
    <xf numFmtId="40" fontId="149" fillId="0" borderId="0"/>
    <xf numFmtId="296" fontId="24" fillId="0" borderId="0"/>
    <xf numFmtId="1" fontId="36" fillId="0" borderId="0" applyFill="0" applyBorder="0" applyAlignment="0"/>
    <xf numFmtId="10" fontId="279" fillId="0" borderId="90" applyNumberFormat="0" applyFont="0" applyFill="0" applyAlignment="0" applyProtection="0"/>
    <xf numFmtId="0" fontId="29" fillId="62" borderId="0">
      <protection locked="0"/>
    </xf>
    <xf numFmtId="0" fontId="280" fillId="99" borderId="67">
      <alignment horizontal="center"/>
      <protection locked="0"/>
    </xf>
    <xf numFmtId="0" fontId="280" fillId="99" borderId="67">
      <alignment horizontal="center"/>
      <protection locked="0"/>
    </xf>
    <xf numFmtId="0" fontId="280" fillId="99" borderId="67">
      <alignment horizontal="center"/>
      <protection locked="0"/>
    </xf>
    <xf numFmtId="0" fontId="280" fillId="100" borderId="45">
      <alignment horizontal="center"/>
      <protection locked="0"/>
    </xf>
    <xf numFmtId="0" fontId="85" fillId="0" borderId="0" applyFont="0" applyFill="0" applyBorder="0" applyAlignment="0" applyProtection="0"/>
    <xf numFmtId="37" fontId="281" fillId="0" borderId="0"/>
    <xf numFmtId="0" fontId="276" fillId="0" borderId="0" applyFont="0" applyFill="0" applyBorder="0" applyAlignment="0" applyProtection="0"/>
    <xf numFmtId="0" fontId="276" fillId="0" borderId="0" applyFont="0" applyFill="0" applyBorder="0" applyAlignment="0" applyProtection="0"/>
    <xf numFmtId="2" fontId="258" fillId="0" borderId="0" applyFont="0" applyFill="0" applyBorder="0" applyAlignment="0" applyProtection="0"/>
    <xf numFmtId="0" fontId="282" fillId="0" borderId="0" applyNumberFormat="0" applyFont="0" applyFill="0" applyBorder="0" applyProtection="0">
      <alignment horizontal="center" vertical="center"/>
    </xf>
    <xf numFmtId="0" fontId="283" fillId="0" borderId="0" applyNumberFormat="0" applyFill="0" applyBorder="0" applyAlignment="0" applyProtection="0"/>
    <xf numFmtId="0" fontId="37" fillId="0" borderId="0"/>
    <xf numFmtId="0" fontId="37" fillId="0" borderId="0"/>
    <xf numFmtId="0" fontId="284" fillId="0" borderId="0">
      <protection locked="0"/>
    </xf>
    <xf numFmtId="0" fontId="270" fillId="0" borderId="0">
      <protection locked="0"/>
    </xf>
    <xf numFmtId="0" fontId="285" fillId="0" borderId="0" applyFont="0" applyFill="0" applyBorder="0" applyAlignment="0" applyProtection="0"/>
    <xf numFmtId="0" fontId="285" fillId="0" borderId="0" applyFont="0" applyFill="0" applyBorder="0" applyAlignment="0" applyProtection="0"/>
    <xf numFmtId="0" fontId="44" fillId="0" borderId="0">
      <alignment vertical="center"/>
    </xf>
    <xf numFmtId="0" fontId="223" fillId="0" borderId="0">
      <protection locked="0"/>
    </xf>
    <xf numFmtId="0" fontId="72" fillId="0" borderId="0">
      <protection locked="0"/>
    </xf>
    <xf numFmtId="0" fontId="219" fillId="0" borderId="0">
      <protection locked="0"/>
    </xf>
    <xf numFmtId="0" fontId="219" fillId="0" borderId="0">
      <protection locked="0"/>
    </xf>
    <xf numFmtId="0" fontId="219" fillId="0" borderId="0">
      <protection locked="0"/>
    </xf>
    <xf numFmtId="0" fontId="72" fillId="0" borderId="0">
      <protection locked="0"/>
    </xf>
    <xf numFmtId="0" fontId="72" fillId="0" borderId="0">
      <protection locked="0"/>
    </xf>
    <xf numFmtId="0" fontId="219" fillId="0" borderId="0">
      <protection locked="0"/>
    </xf>
    <xf numFmtId="0" fontId="219" fillId="0" borderId="0">
      <protection locked="0"/>
    </xf>
    <xf numFmtId="0" fontId="219" fillId="0" borderId="0">
      <protection locked="0"/>
    </xf>
    <xf numFmtId="0" fontId="72" fillId="0" borderId="0">
      <protection locked="0"/>
    </xf>
    <xf numFmtId="0" fontId="269" fillId="0" borderId="0">
      <protection locked="0"/>
    </xf>
    <xf numFmtId="0" fontId="270" fillId="0" borderId="0">
      <protection locked="0"/>
    </xf>
    <xf numFmtId="0" fontId="48" fillId="0" borderId="0">
      <protection locked="0"/>
    </xf>
    <xf numFmtId="0" fontId="249" fillId="0" borderId="0">
      <protection locked="0"/>
    </xf>
    <xf numFmtId="0" fontId="249" fillId="0" borderId="0">
      <protection locked="0"/>
    </xf>
    <xf numFmtId="0" fontId="249" fillId="0" borderId="0">
      <protection locked="0"/>
    </xf>
    <xf numFmtId="0" fontId="48" fillId="0" borderId="0">
      <protection locked="0"/>
    </xf>
    <xf numFmtId="0" fontId="48" fillId="0" borderId="0">
      <protection locked="0"/>
    </xf>
    <xf numFmtId="0" fontId="249" fillId="0" borderId="0">
      <protection locked="0"/>
    </xf>
    <xf numFmtId="0" fontId="249" fillId="0" borderId="0">
      <protection locked="0"/>
    </xf>
    <xf numFmtId="0" fontId="249" fillId="0" borderId="0">
      <protection locked="0"/>
    </xf>
    <xf numFmtId="0" fontId="48" fillId="0" borderId="0">
      <protection locked="0"/>
    </xf>
    <xf numFmtId="0" fontId="286" fillId="0" borderId="0" applyNumberFormat="0" applyFill="0" applyBorder="0" applyAlignment="0" applyProtection="0">
      <alignment vertical="top"/>
      <protection locked="0"/>
    </xf>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87" fillId="0" borderId="0" applyNumberFormat="0" applyFill="0" applyBorder="0" applyAlignment="0" applyProtection="0"/>
    <xf numFmtId="0" fontId="24" fillId="0" borderId="0" applyFont="0" applyFill="0" applyBorder="0" applyAlignment="0" applyProtection="0"/>
    <xf numFmtId="0" fontId="288"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9" fontId="289" fillId="0" borderId="0" applyFont="0" applyFill="0" applyBorder="0" applyAlignment="0" applyProtection="0"/>
    <xf numFmtId="0" fontId="215" fillId="0" borderId="108" applyFont="0" applyFill="0" applyAlignment="0" applyProtection="0">
      <alignment horizontal="center" vertical="center"/>
    </xf>
    <xf numFmtId="0" fontId="24" fillId="0" borderId="61" applyFill="0" applyAlignment="0" applyProtection="0"/>
    <xf numFmtId="0" fontId="24" fillId="0" borderId="61" applyFill="0" applyAlignment="0" applyProtection="0"/>
    <xf numFmtId="0" fontId="24" fillId="0" borderId="61" applyFill="0" applyAlignment="0" applyProtection="0"/>
    <xf numFmtId="0" fontId="290" fillId="0" borderId="108" applyFont="0" applyFill="0" applyAlignment="0" applyProtection="0">
      <alignment horizontal="center" vertical="center"/>
    </xf>
    <xf numFmtId="0" fontId="291" fillId="0" borderId="0"/>
    <xf numFmtId="0" fontId="292" fillId="0" borderId="0">
      <alignment vertical="center"/>
    </xf>
    <xf numFmtId="0" fontId="24" fillId="0" borderId="0" applyFont="0" applyFill="0" applyBorder="0" applyAlignment="0" applyProtection="0"/>
    <xf numFmtId="0" fontId="293" fillId="0" borderId="46"/>
    <xf numFmtId="0" fontId="293" fillId="0" borderId="165"/>
    <xf numFmtId="0" fontId="293" fillId="0" borderId="165"/>
    <xf numFmtId="0" fontId="293" fillId="0" borderId="165"/>
    <xf numFmtId="0" fontId="293" fillId="0" borderId="46"/>
    <xf numFmtId="4" fontId="48" fillId="0" borderId="0">
      <protection locked="0"/>
    </xf>
    <xf numFmtId="4" fontId="249" fillId="0" borderId="0">
      <protection locked="0"/>
    </xf>
    <xf numFmtId="4" fontId="249" fillId="0" borderId="0">
      <protection locked="0"/>
    </xf>
    <xf numFmtId="4" fontId="249" fillId="0" borderId="0">
      <protection locked="0"/>
    </xf>
    <xf numFmtId="4" fontId="48" fillId="0" borderId="0">
      <protection locked="0"/>
    </xf>
    <xf numFmtId="3" fontId="294" fillId="0" borderId="0" applyFont="0" applyFill="0" applyBorder="0" applyAlignment="0" applyProtection="0"/>
    <xf numFmtId="3" fontId="24" fillId="0" borderId="0" applyFill="0" applyBorder="0" applyAlignment="0" applyProtection="0"/>
    <xf numFmtId="3" fontId="24" fillId="0" borderId="0" applyFill="0" applyBorder="0" applyAlignment="0" applyProtection="0"/>
    <xf numFmtId="3" fontId="24" fillId="0" borderId="0" applyFill="0" applyBorder="0" applyAlignment="0" applyProtection="0"/>
    <xf numFmtId="3" fontId="24" fillId="0" borderId="0" applyFill="0" applyBorder="0" applyAlignment="0" applyProtection="0"/>
    <xf numFmtId="0" fontId="223" fillId="0" borderId="0"/>
    <xf numFmtId="0" fontId="284" fillId="0" borderId="0" applyFont="0" applyFill="0" applyBorder="0" applyAlignment="0" applyProtection="0"/>
    <xf numFmtId="0" fontId="223" fillId="0" borderId="0" applyFont="0" applyFill="0" applyBorder="0" applyAlignment="0" applyProtection="0"/>
    <xf numFmtId="297" fontId="295" fillId="0" borderId="0" applyFont="0" applyFill="0" applyBorder="0" applyAlignment="0" applyProtection="0"/>
    <xf numFmtId="298" fontId="295" fillId="0" borderId="0" applyFont="0" applyFill="0" applyBorder="0" applyAlignment="0" applyProtection="0"/>
    <xf numFmtId="0" fontId="223" fillId="0" borderId="0">
      <protection locked="0"/>
    </xf>
    <xf numFmtId="0" fontId="296" fillId="0" borderId="0"/>
    <xf numFmtId="0" fontId="297" fillId="0" borderId="0"/>
    <xf numFmtId="0" fontId="48" fillId="0" borderId="153">
      <protection locked="0"/>
    </xf>
    <xf numFmtId="0" fontId="249" fillId="0" borderId="166">
      <protection locked="0"/>
    </xf>
    <xf numFmtId="0" fontId="249" fillId="0" borderId="166">
      <protection locked="0"/>
    </xf>
    <xf numFmtId="0" fontId="249" fillId="0" borderId="166">
      <protection locked="0"/>
    </xf>
    <xf numFmtId="0" fontId="48" fillId="0" borderId="153">
      <protection locked="0"/>
    </xf>
    <xf numFmtId="0" fontId="223" fillId="0" borderId="0">
      <protection locked="0"/>
    </xf>
    <xf numFmtId="0" fontId="223" fillId="0" borderId="0">
      <protection locked="0"/>
    </xf>
    <xf numFmtId="0" fontId="29" fillId="0" borderId="0"/>
    <xf numFmtId="0" fontId="298" fillId="0" borderId="0">
      <alignment vertical="center"/>
    </xf>
    <xf numFmtId="0" fontId="24" fillId="0" borderId="0" applyFont="0" applyFill="0" applyBorder="0" applyAlignment="0" applyProtection="0"/>
    <xf numFmtId="41" fontId="34" fillId="0" borderId="0" applyFont="0" applyFill="0" applyBorder="0" applyAlignment="0" applyProtection="0"/>
    <xf numFmtId="43" fontId="34" fillId="0" borderId="0" applyFont="0" applyFill="0" applyBorder="0" applyAlignment="0" applyProtection="0"/>
    <xf numFmtId="0" fontId="70" fillId="28" borderId="0" applyNumberFormat="0" applyBorder="0" applyAlignment="0" applyProtection="0"/>
    <xf numFmtId="0" fontId="102" fillId="27" borderId="0" applyNumberFormat="0" applyBorder="0" applyAlignment="0" applyProtection="0"/>
    <xf numFmtId="0" fontId="24" fillId="0" borderId="0"/>
    <xf numFmtId="0" fontId="299" fillId="0" borderId="0">
      <alignment vertical="center"/>
    </xf>
    <xf numFmtId="0" fontId="104" fillId="0" borderId="0"/>
    <xf numFmtId="0" fontId="211" fillId="0" borderId="0"/>
    <xf numFmtId="0" fontId="72" fillId="0" borderId="0">
      <protection locked="0"/>
    </xf>
    <xf numFmtId="170" fontId="24" fillId="0" borderId="0" applyFont="0" applyFill="0" applyBorder="0" applyAlignment="0" applyProtection="0"/>
    <xf numFmtId="38" fontId="300" fillId="0" borderId="0" applyFont="0" applyFill="0" applyBorder="0" applyAlignment="0" applyProtection="0"/>
    <xf numFmtId="0" fontId="44" fillId="0" borderId="0">
      <alignment vertical="center"/>
    </xf>
    <xf numFmtId="178" fontId="34" fillId="0" borderId="0" applyFont="0" applyFill="0" applyBorder="0" applyAlignment="0" applyProtection="0"/>
    <xf numFmtId="165" fontId="240" fillId="0" borderId="0" applyFont="0" applyFill="0" applyBorder="0" applyAlignment="0" applyProtection="0"/>
    <xf numFmtId="179" fontId="34" fillId="0" borderId="0" applyFont="0" applyFill="0" applyBorder="0" applyAlignment="0" applyProtection="0"/>
    <xf numFmtId="0" fontId="301" fillId="0" borderId="0" applyFont="0" applyFill="0" applyBorder="0" applyAlignment="0" applyProtection="0"/>
    <xf numFmtId="0" fontId="301" fillId="0" borderId="0" applyFont="0" applyFill="0" applyBorder="0" applyAlignment="0" applyProtection="0"/>
    <xf numFmtId="281" fontId="300" fillId="0" borderId="147">
      <alignment horizontal="center"/>
    </xf>
    <xf numFmtId="179" fontId="24" fillId="0" borderId="0" applyFont="0" applyFill="0" applyBorder="0" applyAlignment="0" applyProtection="0"/>
    <xf numFmtId="0" fontId="24" fillId="0" borderId="0"/>
    <xf numFmtId="0" fontId="6" fillId="0" borderId="0"/>
    <xf numFmtId="9" fontId="6"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173" fontId="24" fillId="0" borderId="0" applyFont="0" applyFill="0" applyBorder="0" applyAlignment="0" applyProtection="0"/>
    <xf numFmtId="0" fontId="2" fillId="0" borderId="0"/>
    <xf numFmtId="9" fontId="2" fillId="0" borderId="0" applyFont="0" applyFill="0" applyBorder="0" applyAlignment="0" applyProtection="0"/>
    <xf numFmtId="173" fontId="37" fillId="0" borderId="0" applyFont="0" applyFill="0" applyBorder="0" applyAlignment="0" applyProtection="0"/>
    <xf numFmtId="0" fontId="24" fillId="0" borderId="0"/>
    <xf numFmtId="0" fontId="37" fillId="0" borderId="0"/>
    <xf numFmtId="43" fontId="309"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cellStyleXfs>
  <cellXfs count="709">
    <xf numFmtId="180" fontId="0" fillId="0" borderId="0" xfId="0"/>
    <xf numFmtId="180" fontId="24" fillId="0" borderId="0" xfId="0" applyFont="1"/>
    <xf numFmtId="0" fontId="15" fillId="0" borderId="0" xfId="5166"/>
    <xf numFmtId="0" fontId="168" fillId="0" borderId="5" xfId="5167" applyFont="1" applyBorder="1" applyAlignment="1">
      <alignment vertical="center"/>
    </xf>
    <xf numFmtId="0" fontId="168" fillId="0" borderId="30" xfId="5167" applyFont="1" applyBorder="1" applyAlignment="1">
      <alignment vertical="center"/>
    </xf>
    <xf numFmtId="0" fontId="168" fillId="0" borderId="6" xfId="5167" applyFont="1" applyBorder="1" applyAlignment="1">
      <alignment vertical="center"/>
    </xf>
    <xf numFmtId="0" fontId="168" fillId="0" borderId="0" xfId="5167" applyFont="1" applyAlignment="1">
      <alignment vertical="center"/>
    </xf>
    <xf numFmtId="0" fontId="169" fillId="0" borderId="0" xfId="5167" applyFont="1" applyAlignment="1">
      <alignment vertical="center"/>
    </xf>
    <xf numFmtId="0" fontId="168" fillId="0" borderId="9" xfId="5167" applyFont="1" applyBorder="1" applyAlignment="1">
      <alignment vertical="center"/>
    </xf>
    <xf numFmtId="0" fontId="168" fillId="0" borderId="0" xfId="5167" applyFont="1" applyAlignment="1">
      <alignment vertical="center" wrapText="1"/>
    </xf>
    <xf numFmtId="0" fontId="168" fillId="0" borderId="10" xfId="5167" applyFont="1" applyBorder="1" applyAlignment="1">
      <alignment vertical="center"/>
    </xf>
    <xf numFmtId="0" fontId="168" fillId="0" borderId="86" xfId="5167" applyFont="1" applyBorder="1" applyAlignment="1">
      <alignment vertical="center"/>
    </xf>
    <xf numFmtId="0" fontId="168" fillId="0" borderId="87" xfId="5167" applyFont="1" applyBorder="1" applyAlignment="1">
      <alignment vertical="center"/>
    </xf>
    <xf numFmtId="0" fontId="34" fillId="0" borderId="87" xfId="5167" applyFont="1" applyBorder="1" applyAlignment="1">
      <alignment vertical="center"/>
    </xf>
    <xf numFmtId="0" fontId="34" fillId="0" borderId="88" xfId="5167" applyFont="1" applyBorder="1" applyAlignment="1">
      <alignment vertical="center"/>
    </xf>
    <xf numFmtId="0" fontId="53" fillId="0" borderId="30" xfId="5167" applyFont="1" applyBorder="1" applyAlignment="1">
      <alignment horizontal="left" vertical="center"/>
    </xf>
    <xf numFmtId="0" fontId="34" fillId="0" borderId="30" xfId="5167" applyFont="1" applyBorder="1" applyAlignment="1">
      <alignment horizontal="left" vertical="center"/>
    </xf>
    <xf numFmtId="0" fontId="170" fillId="0" borderId="30" xfId="5167" applyFont="1" applyBorder="1" applyAlignment="1">
      <alignment vertical="center"/>
    </xf>
    <xf numFmtId="0" fontId="53" fillId="0" borderId="9" xfId="5167" applyFont="1" applyBorder="1" applyAlignment="1">
      <alignment horizontal="left" vertical="center"/>
    </xf>
    <xf numFmtId="0" fontId="53" fillId="0" borderId="0" xfId="5167" applyFont="1" applyAlignment="1">
      <alignment horizontal="left" vertical="center"/>
    </xf>
    <xf numFmtId="0" fontId="34" fillId="0" borderId="0" xfId="5167" applyFont="1" applyAlignment="1">
      <alignment horizontal="left" vertical="center"/>
    </xf>
    <xf numFmtId="0" fontId="170" fillId="0" borderId="0" xfId="5167" applyFont="1" applyAlignment="1">
      <alignment vertical="center"/>
    </xf>
    <xf numFmtId="0" fontId="170" fillId="0" borderId="0" xfId="5167" applyFont="1" applyAlignment="1">
      <alignment horizontal="left" vertical="center" wrapText="1"/>
    </xf>
    <xf numFmtId="0" fontId="170" fillId="0" borderId="86" xfId="5167" applyFont="1" applyBorder="1" applyAlignment="1">
      <alignment vertical="center" wrapText="1"/>
    </xf>
    <xf numFmtId="0" fontId="53" fillId="0" borderId="87" xfId="5167" applyFont="1" applyBorder="1" applyAlignment="1">
      <alignment vertical="center"/>
    </xf>
    <xf numFmtId="0" fontId="170" fillId="0" borderId="87" xfId="5167" applyFont="1" applyBorder="1" applyAlignment="1">
      <alignment vertical="center" wrapText="1"/>
    </xf>
    <xf numFmtId="0" fontId="170" fillId="0" borderId="87" xfId="5167" applyFont="1" applyBorder="1" applyAlignment="1">
      <alignment vertical="center"/>
    </xf>
    <xf numFmtId="0" fontId="15" fillId="0" borderId="9" xfId="5166" applyBorder="1"/>
    <xf numFmtId="0" fontId="15" fillId="0" borderId="10" xfId="5166" applyBorder="1"/>
    <xf numFmtId="0" fontId="165" fillId="0" borderId="0" xfId="5166" applyFont="1"/>
    <xf numFmtId="0" fontId="164" fillId="0" borderId="0" xfId="5166" applyFont="1"/>
    <xf numFmtId="0" fontId="171" fillId="0" borderId="0" xfId="5166" applyFont="1"/>
    <xf numFmtId="0" fontId="172" fillId="0" borderId="0" xfId="5166" applyFont="1"/>
    <xf numFmtId="0" fontId="172" fillId="0" borderId="0" xfId="5166" applyFont="1" applyAlignment="1">
      <alignment wrapText="1"/>
    </xf>
    <xf numFmtId="0" fontId="167" fillId="0" borderId="0" xfId="5167" applyFont="1" applyAlignment="1">
      <alignment horizontal="center" vertical="center"/>
    </xf>
    <xf numFmtId="0" fontId="167" fillId="0" borderId="10" xfId="5167" applyFont="1" applyBorder="1" applyAlignment="1">
      <alignment horizontal="center" vertical="center"/>
    </xf>
    <xf numFmtId="0" fontId="170" fillId="0" borderId="87" xfId="5167" applyFont="1" applyBorder="1" applyAlignment="1">
      <alignment horizontal="left" vertical="center" wrapText="1"/>
    </xf>
    <xf numFmtId="0" fontId="166" fillId="0" borderId="87" xfId="5167" applyFont="1" applyBorder="1" applyAlignment="1">
      <alignment horizontal="left" vertical="center"/>
    </xf>
    <xf numFmtId="0" fontId="167" fillId="0" borderId="88" xfId="5167" applyFont="1" applyBorder="1" applyAlignment="1">
      <alignment vertical="center"/>
    </xf>
    <xf numFmtId="182" fontId="0" fillId="0" borderId="0" xfId="5168" applyNumberFormat="1" applyFont="1"/>
    <xf numFmtId="4" fontId="15" fillId="0" borderId="0" xfId="5166" applyNumberFormat="1"/>
    <xf numFmtId="0" fontId="170" fillId="0" borderId="30" xfId="5167" applyFont="1" applyBorder="1" applyAlignment="1">
      <alignment vertical="center" wrapText="1"/>
    </xf>
    <xf numFmtId="0" fontId="173" fillId="0" borderId="0" xfId="5166" applyFont="1" applyAlignment="1">
      <alignment wrapText="1"/>
    </xf>
    <xf numFmtId="0" fontId="165" fillId="0" borderId="0" xfId="5166" applyFont="1" applyAlignment="1">
      <alignment vertical="center"/>
    </xf>
    <xf numFmtId="0" fontId="163" fillId="0" borderId="0" xfId="5166" applyFont="1" applyAlignment="1">
      <alignment vertical="center"/>
    </xf>
    <xf numFmtId="180" fontId="29" fillId="0" borderId="0" xfId="2" applyFont="1"/>
    <xf numFmtId="180" fontId="33" fillId="0" borderId="0" xfId="2" applyFont="1" applyAlignment="1">
      <alignment vertical="center"/>
    </xf>
    <xf numFmtId="180" fontId="29" fillId="0" borderId="9" xfId="2" applyFont="1" applyBorder="1"/>
    <xf numFmtId="180" fontId="29" fillId="0" borderId="0" xfId="2" applyFont="1" applyAlignment="1">
      <alignment vertical="center"/>
    </xf>
    <xf numFmtId="180" fontId="29" fillId="0" borderId="10" xfId="2" applyFont="1" applyBorder="1"/>
    <xf numFmtId="180" fontId="199" fillId="19" borderId="0" xfId="0" applyFont="1" applyFill="1" applyAlignment="1">
      <alignment vertical="center" wrapText="1"/>
    </xf>
    <xf numFmtId="180" fontId="199" fillId="19" borderId="0" xfId="0" applyFont="1" applyFill="1" applyAlignment="1">
      <alignment vertical="center"/>
    </xf>
    <xf numFmtId="181" fontId="29" fillId="0" borderId="32" xfId="0" applyNumberFormat="1" applyFont="1" applyBorder="1" applyAlignment="1">
      <alignment horizontal="center" vertical="center"/>
    </xf>
    <xf numFmtId="180" fontId="33" fillId="0" borderId="0" xfId="2" applyFont="1" applyAlignment="1">
      <alignment vertical="center" wrapText="1"/>
    </xf>
    <xf numFmtId="181" fontId="29" fillId="0" borderId="14" xfId="0" applyNumberFormat="1" applyFont="1" applyBorder="1" applyAlignment="1">
      <alignment horizontal="center" vertical="center"/>
    </xf>
    <xf numFmtId="180" fontId="200" fillId="0" borderId="14" xfId="0" applyFont="1" applyBorder="1" applyAlignment="1">
      <alignment horizontal="center" vertical="center"/>
    </xf>
    <xf numFmtId="181" fontId="201" fillId="0" borderId="14" xfId="0" applyNumberFormat="1" applyFont="1" applyBorder="1" applyAlignment="1">
      <alignment horizontal="center" vertical="center"/>
    </xf>
    <xf numFmtId="1" fontId="29" fillId="0" borderId="14" xfId="0" applyNumberFormat="1" applyFont="1" applyBorder="1" applyAlignment="1">
      <alignment horizontal="center" vertical="center" wrapText="1"/>
    </xf>
    <xf numFmtId="180" fontId="33" fillId="19" borderId="14" xfId="5" applyFont="1" applyFill="1" applyBorder="1" applyAlignment="1">
      <alignment vertical="center"/>
    </xf>
    <xf numFmtId="180" fontId="33" fillId="19" borderId="15" xfId="5" applyFont="1" applyFill="1" applyBorder="1" applyAlignment="1">
      <alignment vertical="center"/>
    </xf>
    <xf numFmtId="0" fontId="28" fillId="0" borderId="0" xfId="5167" applyFont="1" applyAlignment="1">
      <alignment horizontal="left" vertical="center"/>
    </xf>
    <xf numFmtId="1" fontId="0" fillId="0" borderId="0" xfId="0" applyNumberFormat="1"/>
    <xf numFmtId="14" fontId="167" fillId="0" borderId="6" xfId="5167" applyNumberFormat="1" applyFont="1" applyBorder="1" applyAlignment="1">
      <alignment horizontal="left" vertical="center"/>
    </xf>
    <xf numFmtId="0" fontId="167" fillId="0" borderId="10" xfId="5167" quotePrefix="1" applyFont="1" applyBorder="1" applyAlignment="1">
      <alignment horizontal="left" vertical="center"/>
    </xf>
    <xf numFmtId="0" fontId="167" fillId="0" borderId="88" xfId="5167" applyFont="1" applyBorder="1" applyAlignment="1">
      <alignment horizontal="left" vertical="center"/>
    </xf>
    <xf numFmtId="180" fontId="24" fillId="0" borderId="0" xfId="0" quotePrefix="1" applyFont="1"/>
    <xf numFmtId="1" fontId="208" fillId="0" borderId="0" xfId="0" applyNumberFormat="1" applyFont="1"/>
    <xf numFmtId="2" fontId="0" fillId="0" borderId="0" xfId="0" applyNumberFormat="1"/>
    <xf numFmtId="0" fontId="10" fillId="0" borderId="0" xfId="8465"/>
    <xf numFmtId="180" fontId="24" fillId="0" borderId="0" xfId="12080"/>
    <xf numFmtId="2" fontId="24" fillId="0" borderId="0" xfId="12080" applyNumberFormat="1" applyAlignment="1">
      <alignment horizontal="center" vertical="center"/>
    </xf>
    <xf numFmtId="0" fontId="7" fillId="0" borderId="0" xfId="12081"/>
    <xf numFmtId="0" fontId="78" fillId="0" borderId="0" xfId="5167" applyFont="1" applyAlignment="1">
      <alignment horizontal="left" vertical="center"/>
    </xf>
    <xf numFmtId="180" fontId="52" fillId="0" borderId="0" xfId="12080" applyFont="1"/>
    <xf numFmtId="0" fontId="78" fillId="20" borderId="36" xfId="12081" applyFont="1" applyFill="1" applyBorder="1" applyAlignment="1">
      <alignment horizontal="center" vertical="center" wrapText="1"/>
    </xf>
    <xf numFmtId="0" fontId="78" fillId="20" borderId="37" xfId="12081" applyFont="1" applyFill="1" applyBorder="1" applyAlignment="1">
      <alignment horizontal="center" vertical="center" wrapText="1"/>
    </xf>
    <xf numFmtId="0" fontId="78" fillId="20" borderId="113" xfId="12081" applyFont="1" applyFill="1" applyBorder="1" applyAlignment="1">
      <alignment horizontal="center" vertical="center" wrapText="1"/>
    </xf>
    <xf numFmtId="0" fontId="78" fillId="20" borderId="167" xfId="12081" applyFont="1" applyFill="1" applyBorder="1" applyAlignment="1">
      <alignment horizontal="center" vertical="center" wrapText="1"/>
    </xf>
    <xf numFmtId="0" fontId="78" fillId="0" borderId="151" xfId="2632" applyFont="1" applyBorder="1" applyAlignment="1">
      <alignment horizontal="center" vertical="center"/>
    </xf>
    <xf numFmtId="299" fontId="52" fillId="0" borderId="173" xfId="2632" applyNumberFormat="1" applyFont="1" applyBorder="1" applyAlignment="1">
      <alignment vertical="center"/>
    </xf>
    <xf numFmtId="49" fontId="78" fillId="0" borderId="85" xfId="2632" applyNumberFormat="1" applyFont="1" applyBorder="1" applyAlignment="1">
      <alignment vertical="center" wrapText="1"/>
    </xf>
    <xf numFmtId="3" fontId="52" fillId="0" borderId="105" xfId="2632" applyNumberFormat="1" applyFont="1" applyBorder="1" applyAlignment="1">
      <alignment horizontal="center" vertical="center" wrapText="1"/>
    </xf>
    <xf numFmtId="299" fontId="78" fillId="0" borderId="106" xfId="2632" applyNumberFormat="1" applyFont="1" applyBorder="1" applyAlignment="1">
      <alignment vertical="center"/>
    </xf>
    <xf numFmtId="3" fontId="52" fillId="0" borderId="105" xfId="2632" applyNumberFormat="1" applyFont="1" applyBorder="1" applyAlignment="1">
      <alignment horizontal="center" vertical="center"/>
    </xf>
    <xf numFmtId="180" fontId="78" fillId="0" borderId="0" xfId="12080" applyFont="1"/>
    <xf numFmtId="180" fontId="52" fillId="0" borderId="0" xfId="12080" applyFont="1" applyAlignment="1">
      <alignment horizontal="left"/>
    </xf>
    <xf numFmtId="180" fontId="29" fillId="0" borderId="87" xfId="2" applyFont="1" applyBorder="1"/>
    <xf numFmtId="180" fontId="33" fillId="0" borderId="87" xfId="2" applyFont="1" applyBorder="1" applyAlignment="1">
      <alignment horizontal="center" vertical="center"/>
    </xf>
    <xf numFmtId="180" fontId="163" fillId="0" borderId="0" xfId="2" applyFont="1"/>
    <xf numFmtId="180" fontId="198" fillId="0" borderId="5" xfId="2" applyFont="1" applyBorder="1" applyAlignment="1">
      <alignment vertical="center" wrapText="1"/>
    </xf>
    <xf numFmtId="180" fontId="198" fillId="0" borderId="9" xfId="2" applyFont="1" applyBorder="1" applyAlignment="1">
      <alignment vertical="center" wrapText="1"/>
    </xf>
    <xf numFmtId="180" fontId="198" fillId="0" borderId="86" xfId="2" applyFont="1" applyBorder="1" applyAlignment="1">
      <alignment vertical="center" wrapText="1"/>
    </xf>
    <xf numFmtId="180" fontId="29" fillId="0" borderId="6" xfId="2" applyFont="1" applyBorder="1"/>
    <xf numFmtId="180" fontId="33" fillId="0" borderId="9" xfId="2" applyFont="1" applyBorder="1" applyAlignment="1">
      <alignment horizontal="right" vertical="center"/>
    </xf>
    <xf numFmtId="0" fontId="78" fillId="0" borderId="5" xfId="13583" applyFont="1" applyBorder="1"/>
    <xf numFmtId="0" fontId="78" fillId="0" borderId="30" xfId="13583" applyFont="1" applyBorder="1"/>
    <xf numFmtId="0" fontId="78" fillId="0" borderId="30" xfId="13583" applyFont="1" applyBorder="1" applyAlignment="1">
      <alignment horizontal="left"/>
    </xf>
    <xf numFmtId="0" fontId="302" fillId="0" borderId="30" xfId="13583" applyFont="1" applyBorder="1"/>
    <xf numFmtId="0" fontId="7" fillId="0" borderId="30" xfId="12797" applyBorder="1"/>
    <xf numFmtId="0" fontId="7" fillId="0" borderId="6" xfId="12797" applyBorder="1"/>
    <xf numFmtId="0" fontId="7" fillId="0" borderId="0" xfId="12797"/>
    <xf numFmtId="0" fontId="7" fillId="0" borderId="10" xfId="12797" applyBorder="1"/>
    <xf numFmtId="0" fontId="24" fillId="0" borderId="0" xfId="6586" applyAlignment="1">
      <alignment vertical="center"/>
    </xf>
    <xf numFmtId="0" fontId="24" fillId="0" borderId="0" xfId="13583" applyAlignment="1">
      <alignment vertical="center"/>
    </xf>
    <xf numFmtId="0" fontId="303" fillId="0" borderId="0" xfId="12797" applyFont="1" applyAlignment="1">
      <alignment vertical="center"/>
    </xf>
    <xf numFmtId="0" fontId="7" fillId="0" borderId="0" xfId="12797" applyAlignment="1">
      <alignment vertical="center"/>
    </xf>
    <xf numFmtId="0" fontId="52" fillId="0" borderId="0" xfId="13583" applyFont="1" applyAlignment="1">
      <alignment vertical="center"/>
    </xf>
    <xf numFmtId="0" fontId="24" fillId="0" borderId="0" xfId="13583" applyAlignment="1">
      <alignment horizontal="right" vertical="center"/>
    </xf>
    <xf numFmtId="20" fontId="7" fillId="0" borderId="86" xfId="12797" applyNumberFormat="1" applyBorder="1"/>
    <xf numFmtId="0" fontId="7" fillId="0" borderId="87" xfId="12797" applyBorder="1"/>
    <xf numFmtId="0" fontId="7" fillId="0" borderId="88" xfId="12797" applyBorder="1"/>
    <xf numFmtId="0" fontId="7" fillId="0" borderId="7" xfId="12797" applyBorder="1"/>
    <xf numFmtId="0" fontId="173" fillId="0" borderId="109" xfId="12797" applyFont="1" applyBorder="1" applyAlignment="1">
      <alignment horizontal="center" vertical="center"/>
    </xf>
    <xf numFmtId="0" fontId="7" fillId="0" borderId="5" xfId="12797" applyBorder="1"/>
    <xf numFmtId="0" fontId="7" fillId="0" borderId="109" xfId="12797" applyBorder="1"/>
    <xf numFmtId="0" fontId="7" fillId="0" borderId="9" xfId="12797" applyBorder="1"/>
    <xf numFmtId="0" fontId="7" fillId="0" borderId="86" xfId="12797" applyBorder="1"/>
    <xf numFmtId="0" fontId="216" fillId="0" borderId="0" xfId="12797" applyFont="1" applyAlignment="1">
      <alignment horizontal="center" vertical="center"/>
    </xf>
    <xf numFmtId="0" fontId="36" fillId="0" borderId="0" xfId="5167" applyFont="1" applyAlignment="1">
      <alignment horizontal="left" vertical="center"/>
    </xf>
    <xf numFmtId="0" fontId="303" fillId="0" borderId="0" xfId="12797" applyFont="1"/>
    <xf numFmtId="3" fontId="52" fillId="0" borderId="0" xfId="2632" applyNumberFormat="1" applyFont="1" applyAlignment="1">
      <alignment horizontal="center" vertical="center"/>
    </xf>
    <xf numFmtId="3" fontId="52" fillId="0" borderId="178" xfId="2632" applyNumberFormat="1" applyFont="1" applyBorder="1" applyAlignment="1">
      <alignment horizontal="center" vertical="center"/>
    </xf>
    <xf numFmtId="180" fontId="78" fillId="0" borderId="0" xfId="12080" applyFont="1" applyAlignment="1">
      <alignment horizontal="right"/>
    </xf>
    <xf numFmtId="180" fontId="52" fillId="0" borderId="0" xfId="12080" applyFont="1" applyAlignment="1">
      <alignment horizontal="center"/>
    </xf>
    <xf numFmtId="180" fontId="36" fillId="0" borderId="0" xfId="12080" applyFont="1" applyAlignment="1">
      <alignment horizontal="center"/>
    </xf>
    <xf numFmtId="0" fontId="36" fillId="0" borderId="9" xfId="13583" applyFont="1" applyBorder="1"/>
    <xf numFmtId="0" fontId="36" fillId="0" borderId="0" xfId="13583" applyFont="1"/>
    <xf numFmtId="180" fontId="33" fillId="20" borderId="39" xfId="0" applyFont="1" applyFill="1" applyBorder="1" applyAlignment="1">
      <alignment horizontal="center" vertical="center" wrapText="1"/>
    </xf>
    <xf numFmtId="180" fontId="29" fillId="0" borderId="0" xfId="0" applyFont="1" applyAlignment="1">
      <alignment vertical="center" wrapText="1"/>
    </xf>
    <xf numFmtId="180" fontId="29" fillId="0" borderId="0" xfId="2" applyFont="1" applyAlignment="1">
      <alignment horizontal="center" vertical="center"/>
    </xf>
    <xf numFmtId="3" fontId="29" fillId="0" borderId="0" xfId="2" applyNumberFormat="1" applyFont="1" applyAlignment="1">
      <alignment horizontal="center" vertical="center"/>
    </xf>
    <xf numFmtId="180" fontId="29" fillId="0" borderId="87" xfId="2" applyFont="1" applyBorder="1" applyAlignment="1">
      <alignment horizontal="center" vertical="center"/>
    </xf>
    <xf numFmtId="180" fontId="29" fillId="0" borderId="88" xfId="2" applyFont="1" applyBorder="1"/>
    <xf numFmtId="1" fontId="29" fillId="0" borderId="0" xfId="3" applyNumberFormat="1" applyFont="1" applyFill="1" applyBorder="1" applyAlignment="1">
      <alignment horizontal="center" vertical="center"/>
    </xf>
    <xf numFmtId="1" fontId="29" fillId="0" borderId="16" xfId="0" applyNumberFormat="1" applyFont="1" applyBorder="1" applyAlignment="1">
      <alignment horizontal="center" vertical="center" wrapText="1"/>
    </xf>
    <xf numFmtId="1" fontId="29" fillId="0" borderId="168" xfId="0" applyNumberFormat="1" applyFont="1" applyBorder="1" applyAlignment="1">
      <alignment horizontal="center" vertical="center" wrapText="1"/>
    </xf>
    <xf numFmtId="3" fontId="29" fillId="0" borderId="171" xfId="0" applyNumberFormat="1" applyFont="1" applyBorder="1" applyAlignment="1">
      <alignment horizontal="center" vertical="center" wrapText="1"/>
    </xf>
    <xf numFmtId="43" fontId="29" fillId="0" borderId="13" xfId="8459" applyFont="1" applyBorder="1" applyAlignment="1">
      <alignment horizontal="center" vertical="center"/>
    </xf>
    <xf numFmtId="180" fontId="29" fillId="0" borderId="0" xfId="2" applyFont="1" applyProtection="1">
      <protection locked="0"/>
    </xf>
    <xf numFmtId="0" fontId="170" fillId="0" borderId="0" xfId="5167" applyFont="1" applyAlignment="1">
      <alignment horizontal="right" vertical="center"/>
    </xf>
    <xf numFmtId="180" fontId="33" fillId="22" borderId="5" xfId="2" applyFont="1" applyFill="1" applyBorder="1" applyAlignment="1">
      <alignment vertical="center"/>
    </xf>
    <xf numFmtId="180" fontId="33" fillId="22" borderId="30" xfId="2" applyFont="1" applyFill="1" applyBorder="1" applyAlignment="1">
      <alignment vertical="center"/>
    </xf>
    <xf numFmtId="180" fontId="33" fillId="22" borderId="6" xfId="2" applyFont="1" applyFill="1" applyBorder="1" applyAlignment="1">
      <alignment horizontal="center" vertical="center"/>
    </xf>
    <xf numFmtId="180" fontId="29" fillId="19" borderId="19" xfId="5" applyFont="1" applyFill="1" applyBorder="1" applyAlignment="1">
      <alignment horizontal="left" vertical="center" indent="1"/>
    </xf>
    <xf numFmtId="180" fontId="29" fillId="19" borderId="25" xfId="5" applyFont="1" applyFill="1" applyBorder="1" applyAlignment="1">
      <alignment horizontal="left" vertical="center" indent="1"/>
    </xf>
    <xf numFmtId="180" fontId="24" fillId="101" borderId="0" xfId="0" applyFont="1" applyFill="1"/>
    <xf numFmtId="0" fontId="29" fillId="0" borderId="0" xfId="5167" applyFont="1" applyAlignment="1">
      <alignment horizontal="left" vertical="center"/>
    </xf>
    <xf numFmtId="49" fontId="78" fillId="0" borderId="168" xfId="2632" applyNumberFormat="1" applyFont="1" applyBorder="1" applyAlignment="1">
      <alignment vertical="center" wrapText="1"/>
    </xf>
    <xf numFmtId="299" fontId="52" fillId="0" borderId="170" xfId="2632" applyNumberFormat="1" applyFont="1" applyBorder="1" applyAlignment="1">
      <alignment vertical="center" wrapText="1"/>
    </xf>
    <xf numFmtId="0" fontId="78" fillId="20" borderId="5" xfId="12081" applyFont="1" applyFill="1" applyBorder="1" applyAlignment="1">
      <alignment horizontal="center" vertical="center" wrapText="1"/>
    </xf>
    <xf numFmtId="0" fontId="78" fillId="20" borderId="26" xfId="12081" applyFont="1" applyFill="1" applyBorder="1" applyAlignment="1">
      <alignment horizontal="center" vertical="center" wrapText="1"/>
    </xf>
    <xf numFmtId="0" fontId="78" fillId="20" borderId="28" xfId="12081" applyFont="1" applyFill="1" applyBorder="1" applyAlignment="1">
      <alignment horizontal="center" vertical="center" wrapText="1"/>
    </xf>
    <xf numFmtId="0" fontId="78" fillId="20" borderId="29" xfId="12081" applyFont="1" applyFill="1" applyBorder="1" applyAlignment="1">
      <alignment horizontal="center" vertical="center" wrapText="1"/>
    </xf>
    <xf numFmtId="3" fontId="52" fillId="0" borderId="185" xfId="4" applyNumberFormat="1" applyFont="1" applyFill="1" applyBorder="1" applyAlignment="1">
      <alignment horizontal="center" vertical="center" wrapText="1"/>
    </xf>
    <xf numFmtId="3" fontId="52" fillId="0" borderId="111" xfId="4" applyNumberFormat="1" applyFont="1" applyFill="1" applyBorder="1" applyAlignment="1">
      <alignment horizontal="center" vertical="center" wrapText="1"/>
    </xf>
    <xf numFmtId="299" fontId="52" fillId="0" borderId="39" xfId="2632" applyNumberFormat="1" applyFont="1" applyBorder="1" applyAlignment="1">
      <alignment vertical="center" wrapText="1"/>
    </xf>
    <xf numFmtId="0" fontId="305" fillId="0" borderId="10" xfId="5167" applyFont="1" applyBorder="1" applyAlignment="1">
      <alignment vertical="center" wrapText="1"/>
    </xf>
    <xf numFmtId="0" fontId="169" fillId="0" borderId="9" xfId="5167" applyFont="1" applyBorder="1" applyAlignment="1">
      <alignment vertical="center"/>
    </xf>
    <xf numFmtId="3" fontId="52" fillId="0" borderId="186" xfId="4" applyNumberFormat="1" applyFont="1" applyFill="1" applyBorder="1" applyAlignment="1">
      <alignment horizontal="center" vertical="center" wrapText="1"/>
    </xf>
    <xf numFmtId="3" fontId="52" fillId="0" borderId="187" xfId="4" applyNumberFormat="1" applyFont="1" applyFill="1" applyBorder="1" applyAlignment="1">
      <alignment horizontal="center" vertical="center" wrapText="1"/>
    </xf>
    <xf numFmtId="3" fontId="52" fillId="0" borderId="108" xfId="13582" applyNumberFormat="1" applyFont="1" applyFill="1" applyBorder="1" applyAlignment="1">
      <alignment horizontal="center" vertical="center"/>
    </xf>
    <xf numFmtId="0" fontId="78" fillId="20" borderId="170" xfId="12081" applyFont="1" applyFill="1" applyBorder="1" applyAlignment="1">
      <alignment horizontal="center" vertical="center" wrapText="1"/>
    </xf>
    <xf numFmtId="299" fontId="52" fillId="0" borderId="85" xfId="2632" applyNumberFormat="1" applyFont="1" applyBorder="1" applyAlignment="1">
      <alignment vertical="center" wrapText="1"/>
    </xf>
    <xf numFmtId="4" fontId="52" fillId="0" borderId="85" xfId="13582" applyNumberFormat="1" applyFont="1" applyFill="1" applyBorder="1" applyAlignment="1">
      <alignment vertical="center"/>
    </xf>
    <xf numFmtId="4" fontId="52" fillId="0" borderId="85" xfId="4" applyNumberFormat="1" applyFont="1" applyFill="1" applyBorder="1" applyAlignment="1">
      <alignment vertical="center" wrapText="1"/>
    </xf>
    <xf numFmtId="4" fontId="52" fillId="0" borderId="150" xfId="4" applyNumberFormat="1" applyFont="1" applyFill="1" applyBorder="1" applyAlignment="1">
      <alignment vertical="center" wrapText="1"/>
    </xf>
    <xf numFmtId="4" fontId="52" fillId="0" borderId="170" xfId="4" applyNumberFormat="1" applyFont="1" applyFill="1" applyBorder="1" applyAlignment="1">
      <alignment vertical="center" wrapText="1"/>
    </xf>
    <xf numFmtId="4" fontId="52" fillId="0" borderId="148" xfId="4" applyNumberFormat="1" applyFont="1" applyFill="1" applyBorder="1" applyAlignment="1">
      <alignment vertical="center" wrapText="1"/>
    </xf>
    <xf numFmtId="4" fontId="52" fillId="0" borderId="39" xfId="4" applyNumberFormat="1" applyFont="1" applyFill="1" applyBorder="1" applyAlignment="1">
      <alignment vertical="center" wrapText="1"/>
    </xf>
    <xf numFmtId="4" fontId="52" fillId="0" borderId="103" xfId="4" applyNumberFormat="1" applyFont="1" applyFill="1" applyBorder="1" applyAlignment="1">
      <alignment vertical="center" wrapText="1"/>
    </xf>
    <xf numFmtId="0" fontId="5" fillId="0" borderId="0" xfId="12081" applyFont="1"/>
    <xf numFmtId="0" fontId="3" fillId="0" borderId="0" xfId="12081" applyFont="1"/>
    <xf numFmtId="43" fontId="29" fillId="0" borderId="9" xfId="8459" applyFont="1" applyBorder="1" applyAlignment="1">
      <alignment horizontal="center" vertical="center"/>
    </xf>
    <xf numFmtId="180" fontId="33" fillId="19" borderId="106" xfId="5" applyFont="1" applyFill="1" applyBorder="1" applyAlignment="1">
      <alignment vertical="center"/>
    </xf>
    <xf numFmtId="180" fontId="33" fillId="19" borderId="0" xfId="5" applyFont="1" applyFill="1" applyAlignment="1">
      <alignment vertical="center"/>
    </xf>
    <xf numFmtId="181" fontId="29" fillId="0" borderId="0" xfId="0" applyNumberFormat="1" applyFont="1" applyAlignment="1">
      <alignment horizontal="center" vertical="center"/>
    </xf>
    <xf numFmtId="180" fontId="200" fillId="0" borderId="0" xfId="0" applyFont="1" applyAlignment="1">
      <alignment horizontal="center" vertical="center"/>
    </xf>
    <xf numFmtId="181" fontId="201" fillId="0" borderId="0" xfId="0" applyNumberFormat="1" applyFont="1" applyAlignment="1">
      <alignment horizontal="center" vertical="center"/>
    </xf>
    <xf numFmtId="1" fontId="29" fillId="0" borderId="0" xfId="0" applyNumberFormat="1" applyFont="1" applyAlignment="1">
      <alignment horizontal="center" vertical="center" wrapText="1"/>
    </xf>
    <xf numFmtId="1" fontId="29" fillId="0" borderId="10" xfId="0" applyNumberFormat="1" applyFont="1" applyBorder="1" applyAlignment="1">
      <alignment horizontal="center" vertical="center" wrapText="1"/>
    </xf>
    <xf numFmtId="43" fontId="33" fillId="0" borderId="86" xfId="8459" applyFont="1" applyBorder="1" applyAlignment="1">
      <alignment horizontal="center" vertical="center"/>
    </xf>
    <xf numFmtId="180" fontId="29" fillId="19" borderId="169" xfId="5" applyFont="1" applyFill="1" applyBorder="1" applyAlignment="1">
      <alignment horizontal="left" vertical="center" indent="3"/>
    </xf>
    <xf numFmtId="180" fontId="29" fillId="19" borderId="177" xfId="5" applyFont="1" applyFill="1" applyBorder="1" applyAlignment="1">
      <alignment horizontal="left" vertical="center" wrapText="1" indent="3"/>
    </xf>
    <xf numFmtId="181" fontId="29" fillId="0" borderId="168" xfId="0" applyNumberFormat="1" applyFont="1" applyBorder="1" applyAlignment="1">
      <alignment horizontal="center" vertical="center"/>
    </xf>
    <xf numFmtId="180" fontId="200" fillId="21" borderId="168" xfId="0" applyFont="1" applyFill="1" applyBorder="1" applyAlignment="1">
      <alignment horizontal="center" vertical="center"/>
    </xf>
    <xf numFmtId="2" fontId="201" fillId="0" borderId="168" xfId="0" applyNumberFormat="1" applyFont="1" applyBorder="1" applyAlignment="1">
      <alignment horizontal="center" vertical="center"/>
    </xf>
    <xf numFmtId="43" fontId="29" fillId="0" borderId="188" xfId="8459" applyFont="1" applyBorder="1" applyAlignment="1">
      <alignment horizontal="center" vertical="center"/>
    </xf>
    <xf numFmtId="180" fontId="29" fillId="19" borderId="188" xfId="5" applyFont="1" applyFill="1" applyBorder="1" applyAlignment="1">
      <alignment horizontal="left" vertical="center" indent="1"/>
    </xf>
    <xf numFmtId="180" fontId="29" fillId="19" borderId="189" xfId="5" applyFont="1" applyFill="1" applyBorder="1" applyAlignment="1">
      <alignment horizontal="left" vertical="center" indent="1"/>
    </xf>
    <xf numFmtId="181" fontId="29" fillId="0" borderId="190" xfId="0" applyNumberFormat="1" applyFont="1" applyBorder="1" applyAlignment="1">
      <alignment horizontal="center" vertical="center"/>
    </xf>
    <xf numFmtId="43" fontId="29" fillId="0" borderId="19" xfId="8459" applyFont="1" applyBorder="1" applyAlignment="1">
      <alignment horizontal="center" vertical="center"/>
    </xf>
    <xf numFmtId="3" fontId="29" fillId="0" borderId="32" xfId="0" applyNumberFormat="1" applyFont="1" applyBorder="1" applyAlignment="1">
      <alignment horizontal="center" vertical="center"/>
    </xf>
    <xf numFmtId="43" fontId="29" fillId="0" borderId="191" xfId="8459" applyFont="1" applyBorder="1" applyAlignment="1">
      <alignment horizontal="center" vertical="center"/>
    </xf>
    <xf numFmtId="180" fontId="29" fillId="19" borderId="191" xfId="5" applyFont="1" applyFill="1" applyBorder="1" applyAlignment="1">
      <alignment horizontal="left" vertical="center" indent="1"/>
    </xf>
    <xf numFmtId="180" fontId="29" fillId="19" borderId="192" xfId="5" applyFont="1" applyFill="1" applyBorder="1" applyAlignment="1">
      <alignment horizontal="left" vertical="center" indent="1"/>
    </xf>
    <xf numFmtId="181" fontId="29" fillId="0" borderId="193" xfId="0" applyNumberFormat="1" applyFont="1" applyBorder="1" applyAlignment="1">
      <alignment horizontal="center" vertical="center"/>
    </xf>
    <xf numFmtId="3" fontId="29" fillId="0" borderId="193" xfId="0" applyNumberFormat="1" applyFont="1" applyBorder="1" applyAlignment="1">
      <alignment horizontal="center" vertical="center"/>
    </xf>
    <xf numFmtId="1" fontId="29" fillId="0" borderId="184" xfId="2" applyNumberFormat="1" applyFont="1" applyBorder="1" applyAlignment="1">
      <alignment horizontal="center" vertical="center"/>
    </xf>
    <xf numFmtId="1" fontId="29" fillId="0" borderId="148" xfId="2" applyNumberFormat="1" applyFont="1" applyBorder="1" applyAlignment="1">
      <alignment horizontal="center" vertical="center"/>
    </xf>
    <xf numFmtId="1" fontId="29" fillId="0" borderId="103" xfId="2" applyNumberFormat="1" applyFont="1" applyBorder="1" applyAlignment="1">
      <alignment horizontal="center" vertical="center"/>
    </xf>
    <xf numFmtId="180" fontId="168" fillId="0" borderId="170" xfId="0" applyFont="1" applyBorder="1" applyAlignment="1">
      <alignment vertical="center"/>
    </xf>
    <xf numFmtId="3" fontId="34" fillId="0" borderId="151" xfId="13582" applyNumberFormat="1" applyFont="1" applyFill="1" applyBorder="1" applyAlignment="1">
      <alignment horizontal="center" vertical="center"/>
    </xf>
    <xf numFmtId="299" fontId="53" fillId="0" borderId="38" xfId="2632" applyNumberFormat="1" applyFont="1" applyBorder="1" applyAlignment="1">
      <alignment horizontal="left" vertical="center" wrapText="1"/>
    </xf>
    <xf numFmtId="4" fontId="34" fillId="0" borderId="38" xfId="13582" applyNumberFormat="1" applyFont="1" applyFill="1" applyBorder="1" applyAlignment="1">
      <alignment horizontal="right" vertical="center" indent="2"/>
    </xf>
    <xf numFmtId="4" fontId="34" fillId="0" borderId="38" xfId="4" applyNumberFormat="1" applyFont="1" applyFill="1" applyBorder="1" applyAlignment="1">
      <alignment horizontal="center" vertical="center" wrapText="1"/>
    </xf>
    <xf numFmtId="4" fontId="34" fillId="0" borderId="184" xfId="4" applyNumberFormat="1" applyFont="1" applyFill="1" applyBorder="1" applyAlignment="1">
      <alignment horizontal="center" vertical="center" wrapText="1"/>
    </xf>
    <xf numFmtId="4" fontId="167" fillId="0" borderId="185" xfId="4" applyNumberFormat="1" applyFont="1" applyFill="1" applyBorder="1" applyAlignment="1">
      <alignment horizontal="left" vertical="top" wrapText="1"/>
    </xf>
    <xf numFmtId="180" fontId="166" fillId="19" borderId="170" xfId="0" applyFont="1" applyFill="1" applyBorder="1" applyAlignment="1" applyProtection="1">
      <alignment horizontal="left" vertical="center"/>
      <protection locked="0"/>
    </xf>
    <xf numFmtId="4" fontId="167" fillId="0" borderId="170" xfId="4" applyNumberFormat="1" applyFont="1" applyFill="1" applyBorder="1" applyAlignment="1">
      <alignment horizontal="right" vertical="center" wrapText="1" indent="2"/>
    </xf>
    <xf numFmtId="4" fontId="167" fillId="0" borderId="170" xfId="4" applyNumberFormat="1" applyFont="1" applyFill="1" applyBorder="1" applyAlignment="1">
      <alignment horizontal="center" vertical="center" wrapText="1"/>
    </xf>
    <xf numFmtId="4" fontId="167" fillId="0" borderId="148" xfId="4" applyNumberFormat="1" applyFont="1" applyFill="1" applyBorder="1" applyAlignment="1">
      <alignment horizontal="center" vertical="center" wrapText="1"/>
    </xf>
    <xf numFmtId="4" fontId="167" fillId="0" borderId="185" xfId="4" applyNumberFormat="1" applyFont="1" applyFill="1" applyBorder="1" applyAlignment="1">
      <alignment horizontal="right" wrapText="1"/>
    </xf>
    <xf numFmtId="180" fontId="167" fillId="19" borderId="170" xfId="0" applyFont="1" applyFill="1" applyBorder="1" applyAlignment="1">
      <alignment horizontal="left" vertical="center" indent="1"/>
    </xf>
    <xf numFmtId="180" fontId="167" fillId="19" borderId="170" xfId="0" applyFont="1" applyFill="1" applyBorder="1" applyAlignment="1">
      <alignment horizontal="left" vertical="top" wrapText="1"/>
    </xf>
    <xf numFmtId="4" fontId="167" fillId="0" borderId="185" xfId="4" applyNumberFormat="1" applyFont="1" applyFill="1" applyBorder="1" applyAlignment="1">
      <alignment horizontal="left" wrapText="1"/>
    </xf>
    <xf numFmtId="180" fontId="167" fillId="0" borderId="170" xfId="0" applyFont="1" applyBorder="1" applyAlignment="1">
      <alignment horizontal="left" vertical="center" indent="1"/>
    </xf>
    <xf numFmtId="4" fontId="167" fillId="0" borderId="172" xfId="4" applyNumberFormat="1" applyFont="1" applyFill="1" applyBorder="1" applyAlignment="1">
      <alignment horizontal="left" wrapText="1"/>
    </xf>
    <xf numFmtId="180" fontId="166" fillId="19" borderId="173" xfId="0" applyFont="1" applyFill="1" applyBorder="1" applyAlignment="1" applyProtection="1">
      <alignment horizontal="left" vertical="center"/>
      <protection locked="0"/>
    </xf>
    <xf numFmtId="4" fontId="167" fillId="0" borderId="174" xfId="4" applyNumberFormat="1" applyFont="1" applyFill="1" applyBorder="1" applyAlignment="1">
      <alignment horizontal="center" vertical="center" wrapText="1"/>
    </xf>
    <xf numFmtId="4" fontId="313" fillId="0" borderId="170" xfId="12081" applyNumberFormat="1" applyFont="1" applyBorder="1" applyAlignment="1">
      <alignment horizontal="right"/>
    </xf>
    <xf numFmtId="0" fontId="313" fillId="0" borderId="170" xfId="12081" applyFont="1" applyBorder="1"/>
    <xf numFmtId="4" fontId="313" fillId="0" borderId="170" xfId="12081" applyNumberFormat="1" applyFont="1" applyBorder="1" applyAlignment="1">
      <alignment horizontal="left"/>
    </xf>
    <xf numFmtId="0" fontId="314" fillId="0" borderId="0" xfId="13596" applyFont="1"/>
    <xf numFmtId="0" fontId="315" fillId="0" borderId="0" xfId="13596" applyFont="1" applyAlignment="1">
      <alignment wrapText="1"/>
    </xf>
    <xf numFmtId="0" fontId="315" fillId="0" borderId="0" xfId="13596" applyFont="1" applyAlignment="1">
      <alignment horizontal="center" vertical="center"/>
    </xf>
    <xf numFmtId="0" fontId="315" fillId="0" borderId="0" xfId="13596" applyFont="1" applyAlignment="1">
      <alignment vertical="center"/>
    </xf>
    <xf numFmtId="0" fontId="1" fillId="0" borderId="0" xfId="13596"/>
    <xf numFmtId="10" fontId="0" fillId="0" borderId="0" xfId="13597" applyNumberFormat="1" applyFont="1"/>
    <xf numFmtId="0" fontId="1" fillId="0" borderId="0" xfId="13596" applyAlignment="1">
      <alignment horizontal="center" vertical="center"/>
    </xf>
    <xf numFmtId="0" fontId="1" fillId="0" borderId="0" xfId="13596" applyAlignment="1">
      <alignment horizontal="center"/>
    </xf>
    <xf numFmtId="9" fontId="0" fillId="0" borderId="0" xfId="13597" applyFont="1"/>
    <xf numFmtId="0" fontId="1" fillId="0" borderId="0" xfId="13596" applyAlignment="1">
      <alignment horizontal="right"/>
    </xf>
    <xf numFmtId="43" fontId="0" fillId="0" borderId="0" xfId="13598" applyFont="1"/>
    <xf numFmtId="43" fontId="0" fillId="0" borderId="0" xfId="13598" applyFont="1" applyAlignment="1">
      <alignment horizontal="center" vertical="center"/>
    </xf>
    <xf numFmtId="43" fontId="0" fillId="0" borderId="0" xfId="13598" applyFont="1" applyAlignment="1">
      <alignment horizontal="center"/>
    </xf>
    <xf numFmtId="0" fontId="1" fillId="0" borderId="0" xfId="13596" applyAlignment="1">
      <alignment wrapText="1"/>
    </xf>
    <xf numFmtId="15" fontId="1" fillId="0" borderId="0" xfId="13596" applyNumberFormat="1"/>
    <xf numFmtId="15" fontId="0" fillId="0" borderId="0" xfId="13598" applyNumberFormat="1" applyFont="1"/>
    <xf numFmtId="0" fontId="216" fillId="0" borderId="105" xfId="13596" applyFont="1" applyBorder="1" applyAlignment="1">
      <alignment horizontal="center" vertical="center"/>
    </xf>
    <xf numFmtId="0" fontId="216" fillId="0" borderId="7" xfId="13596" applyFont="1" applyBorder="1"/>
    <xf numFmtId="0" fontId="216" fillId="0" borderId="8" xfId="13596" applyFont="1" applyBorder="1"/>
    <xf numFmtId="0" fontId="1" fillId="0" borderId="9" xfId="13596" applyBorder="1"/>
    <xf numFmtId="0" fontId="216" fillId="0" borderId="87" xfId="13596" applyFont="1" applyBorder="1" applyAlignment="1">
      <alignment horizontal="center" vertical="center"/>
    </xf>
    <xf numFmtId="0" fontId="314" fillId="0" borderId="0" xfId="13596" applyFont="1" applyAlignment="1">
      <alignment vertical="center"/>
    </xf>
    <xf numFmtId="0" fontId="1" fillId="0" borderId="0" xfId="13596" applyAlignment="1">
      <alignment vertical="center"/>
    </xf>
    <xf numFmtId="0" fontId="172" fillId="103" borderId="38" xfId="13596" applyFont="1" applyFill="1" applyBorder="1" applyAlignment="1">
      <alignment horizontal="center" vertical="center"/>
    </xf>
    <xf numFmtId="0" fontId="1" fillId="0" borderId="9" xfId="13596" applyBorder="1" applyAlignment="1">
      <alignment vertical="center"/>
    </xf>
    <xf numFmtId="0" fontId="318" fillId="0" borderId="198" xfId="13596" applyFont="1" applyBorder="1" applyAlignment="1">
      <alignment horizontal="center" vertical="center"/>
    </xf>
    <xf numFmtId="0" fontId="318" fillId="0" borderId="12" xfId="13596" applyFont="1" applyBorder="1" applyAlignment="1">
      <alignment horizontal="center" vertical="center"/>
    </xf>
    <xf numFmtId="0" fontId="318" fillId="0" borderId="7" xfId="13596" applyFont="1" applyBorder="1" applyAlignment="1">
      <alignment vertical="center"/>
    </xf>
    <xf numFmtId="0" fontId="318" fillId="0" borderId="198" xfId="13596" applyFont="1" applyBorder="1" applyAlignment="1">
      <alignment vertical="center"/>
    </xf>
    <xf numFmtId="0" fontId="319" fillId="0" borderId="172" xfId="13596" applyFont="1" applyBorder="1" applyAlignment="1">
      <alignment horizontal="center" vertical="center" wrapText="1"/>
    </xf>
    <xf numFmtId="0" fontId="319" fillId="0" borderId="173" xfId="13596" applyFont="1" applyBorder="1" applyAlignment="1">
      <alignment horizontal="center" vertical="center" wrapText="1"/>
    </xf>
    <xf numFmtId="10" fontId="319" fillId="0" borderId="173" xfId="13597" applyNumberFormat="1" applyFont="1" applyBorder="1" applyAlignment="1">
      <alignment horizontal="center" vertical="center" wrapText="1"/>
    </xf>
    <xf numFmtId="10" fontId="319" fillId="0" borderId="176" xfId="13597" applyNumberFormat="1" applyFont="1" applyBorder="1" applyAlignment="1">
      <alignment horizontal="center" vertical="center" wrapText="1"/>
    </xf>
    <xf numFmtId="0" fontId="319" fillId="18" borderId="172" xfId="13596" applyFont="1" applyFill="1" applyBorder="1" applyAlignment="1">
      <alignment horizontal="center" vertical="center" wrapText="1"/>
    </xf>
    <xf numFmtId="0" fontId="319" fillId="18" borderId="173" xfId="13596" applyFont="1" applyFill="1" applyBorder="1" applyAlignment="1">
      <alignment horizontal="center" vertical="center" wrapText="1"/>
    </xf>
    <xf numFmtId="9" fontId="319" fillId="18" borderId="173" xfId="13597" applyFont="1" applyFill="1" applyBorder="1" applyAlignment="1">
      <alignment horizontal="center" vertical="center" wrapText="1"/>
    </xf>
    <xf numFmtId="0" fontId="319" fillId="0" borderId="173" xfId="13596" applyFont="1" applyBorder="1" applyAlignment="1">
      <alignment horizontal="right" vertical="center" wrapText="1"/>
    </xf>
    <xf numFmtId="0" fontId="319" fillId="0" borderId="111" xfId="13596" applyFont="1" applyBorder="1" applyAlignment="1">
      <alignment horizontal="center" vertical="center" wrapText="1"/>
    </xf>
    <xf numFmtId="0" fontId="319" fillId="0" borderId="39" xfId="13596" applyFont="1" applyBorder="1" applyAlignment="1">
      <alignment horizontal="center" vertical="center" wrapText="1"/>
    </xf>
    <xf numFmtId="0" fontId="319" fillId="103" borderId="172" xfId="13596" applyFont="1" applyFill="1" applyBorder="1" applyAlignment="1">
      <alignment horizontal="center" vertical="center" wrapText="1"/>
    </xf>
    <xf numFmtId="0" fontId="319" fillId="103" borderId="173" xfId="13596" applyFont="1" applyFill="1" applyBorder="1" applyAlignment="1">
      <alignment horizontal="center" vertical="center" wrapText="1"/>
    </xf>
    <xf numFmtId="10" fontId="319" fillId="0" borderId="103" xfId="13597" applyNumberFormat="1" applyFont="1" applyBorder="1" applyAlignment="1">
      <alignment horizontal="center" vertical="center" wrapText="1"/>
    </xf>
    <xf numFmtId="0" fontId="319" fillId="0" borderId="199" xfId="13596" applyFont="1" applyBorder="1" applyAlignment="1">
      <alignment horizontal="center" vertical="center" wrapText="1"/>
    </xf>
    <xf numFmtId="43" fontId="319" fillId="0" borderId="172" xfId="13598" applyFont="1" applyBorder="1" applyAlignment="1">
      <alignment horizontal="center" vertical="center" wrapText="1"/>
    </xf>
    <xf numFmtId="43" fontId="319" fillId="0" borderId="173" xfId="13598" applyFont="1" applyBorder="1" applyAlignment="1">
      <alignment horizontal="center" vertical="center" wrapText="1"/>
    </xf>
    <xf numFmtId="43" fontId="319" fillId="18" borderId="172" xfId="13598" applyFont="1" applyFill="1" applyBorder="1" applyAlignment="1">
      <alignment horizontal="center" vertical="center" wrapText="1"/>
    </xf>
    <xf numFmtId="43" fontId="319" fillId="18" borderId="173" xfId="13598" applyFont="1" applyFill="1" applyBorder="1" applyAlignment="1">
      <alignment horizontal="center" vertical="center" wrapText="1"/>
    </xf>
    <xf numFmtId="10" fontId="319" fillId="18" borderId="173" xfId="13597" applyNumberFormat="1" applyFont="1" applyFill="1" applyBorder="1" applyAlignment="1">
      <alignment horizontal="center" vertical="center" wrapText="1"/>
    </xf>
    <xf numFmtId="10" fontId="319" fillId="18" borderId="174" xfId="13597" applyNumberFormat="1" applyFont="1" applyFill="1" applyBorder="1" applyAlignment="1">
      <alignment horizontal="center" vertical="center" wrapText="1"/>
    </xf>
    <xf numFmtId="43" fontId="319" fillId="103" borderId="172" xfId="13598" applyFont="1" applyFill="1" applyBorder="1" applyAlignment="1">
      <alignment horizontal="center" vertical="center" wrapText="1"/>
    </xf>
    <xf numFmtId="43" fontId="319" fillId="103" borderId="173" xfId="13598" applyFont="1" applyFill="1" applyBorder="1" applyAlignment="1">
      <alignment horizontal="center" vertical="center" wrapText="1"/>
    </xf>
    <xf numFmtId="10" fontId="319" fillId="103" borderId="173" xfId="13597" applyNumberFormat="1" applyFont="1" applyFill="1" applyBorder="1" applyAlignment="1">
      <alignment horizontal="center" vertical="center" wrapText="1"/>
    </xf>
    <xf numFmtId="10" fontId="319" fillId="103" borderId="174" xfId="13597" applyNumberFormat="1" applyFont="1" applyFill="1" applyBorder="1" applyAlignment="1">
      <alignment horizontal="center" vertical="center" wrapText="1"/>
    </xf>
    <xf numFmtId="0" fontId="319" fillId="18" borderId="174" xfId="13596" applyFont="1" applyFill="1" applyBorder="1" applyAlignment="1">
      <alignment horizontal="center" vertical="center" wrapText="1"/>
    </xf>
    <xf numFmtId="0" fontId="319" fillId="0" borderId="0" xfId="13596" applyFont="1" applyAlignment="1">
      <alignment horizontal="center" vertical="center" wrapText="1"/>
    </xf>
    <xf numFmtId="0" fontId="320" fillId="104" borderId="170" xfId="13596" applyFont="1" applyFill="1" applyBorder="1" applyAlignment="1">
      <alignment vertical="center"/>
    </xf>
    <xf numFmtId="0" fontId="321" fillId="104" borderId="170" xfId="13596" applyFont="1" applyFill="1" applyBorder="1" applyAlignment="1">
      <alignment vertical="center"/>
    </xf>
    <xf numFmtId="16" fontId="322" fillId="104" borderId="170" xfId="13596" applyNumberFormat="1" applyFont="1" applyFill="1" applyBorder="1" applyAlignment="1">
      <alignment horizontal="center" vertical="center" wrapText="1"/>
    </xf>
    <xf numFmtId="1" fontId="322" fillId="104" borderId="170" xfId="13596" applyNumberFormat="1" applyFont="1" applyFill="1" applyBorder="1" applyAlignment="1">
      <alignment horizontal="center" vertical="center"/>
    </xf>
    <xf numFmtId="0" fontId="322" fillId="104" borderId="170" xfId="13596" applyFont="1" applyFill="1" applyBorder="1" applyAlignment="1">
      <alignment vertical="center"/>
    </xf>
    <xf numFmtId="0" fontId="322" fillId="104" borderId="170" xfId="13596" applyFont="1" applyFill="1" applyBorder="1" applyAlignment="1">
      <alignment horizontal="center" vertical="center"/>
    </xf>
    <xf numFmtId="0" fontId="1" fillId="0" borderId="151" xfId="13596" applyBorder="1"/>
    <xf numFmtId="0" fontId="1" fillId="105" borderId="38" xfId="13596" applyFill="1" applyBorder="1"/>
    <xf numFmtId="0" fontId="1" fillId="0" borderId="38" xfId="13596" applyBorder="1"/>
    <xf numFmtId="10" fontId="216" fillId="0" borderId="38" xfId="13597" applyNumberFormat="1" applyFont="1" applyBorder="1"/>
    <xf numFmtId="0" fontId="1" fillId="0" borderId="151" xfId="13596" applyBorder="1" applyAlignment="1">
      <alignment horizontal="center" vertical="center"/>
    </xf>
    <xf numFmtId="0" fontId="1" fillId="105" borderId="38" xfId="13596" applyFill="1" applyBorder="1" applyAlignment="1">
      <alignment horizontal="center"/>
    </xf>
    <xf numFmtId="9" fontId="0" fillId="0" borderId="38" xfId="13597" applyFont="1" applyBorder="1"/>
    <xf numFmtId="0" fontId="1" fillId="105" borderId="38" xfId="13596" applyFill="1" applyBorder="1" applyAlignment="1">
      <alignment horizontal="right"/>
    </xf>
    <xf numFmtId="0" fontId="1" fillId="0" borderId="38" xfId="13596" applyBorder="1" applyAlignment="1">
      <alignment wrapText="1"/>
    </xf>
    <xf numFmtId="0" fontId="1" fillId="0" borderId="184" xfId="13596" applyBorder="1"/>
    <xf numFmtId="184" fontId="323" fillId="106" borderId="200" xfId="4255" applyNumberFormat="1" applyFont="1" applyFill="1" applyBorder="1" applyAlignment="1">
      <alignment vertical="center"/>
    </xf>
    <xf numFmtId="184" fontId="323" fillId="106" borderId="0" xfId="4255" applyNumberFormat="1" applyFont="1" applyFill="1" applyBorder="1" applyAlignment="1">
      <alignment vertical="center"/>
    </xf>
    <xf numFmtId="14" fontId="324" fillId="106" borderId="176" xfId="5549" applyNumberFormat="1" applyFont="1" applyFill="1" applyBorder="1" applyAlignment="1">
      <alignment vertical="center"/>
    </xf>
    <xf numFmtId="14" fontId="321" fillId="106" borderId="176" xfId="5549" applyNumberFormat="1" applyFont="1" applyFill="1" applyBorder="1" applyAlignment="1">
      <alignment vertical="center"/>
    </xf>
    <xf numFmtId="16" fontId="323" fillId="106" borderId="170" xfId="13589" applyNumberFormat="1" applyFont="1" applyFill="1" applyBorder="1" applyAlignment="1">
      <alignment horizontal="center" vertical="center" wrapText="1"/>
    </xf>
    <xf numFmtId="14" fontId="320" fillId="106" borderId="170" xfId="13596" applyNumberFormat="1" applyFont="1" applyFill="1" applyBorder="1" applyAlignment="1">
      <alignment horizontal="center" vertical="center" wrapText="1"/>
    </xf>
    <xf numFmtId="14" fontId="321" fillId="107" borderId="149" xfId="5549" applyNumberFormat="1" applyFont="1" applyFill="1" applyBorder="1" applyAlignment="1">
      <alignment vertical="center"/>
    </xf>
    <xf numFmtId="0" fontId="321" fillId="107" borderId="149" xfId="13593" applyFont="1" applyFill="1" applyBorder="1" applyAlignment="1">
      <alignment horizontal="center" vertical="center" wrapText="1"/>
    </xf>
    <xf numFmtId="0" fontId="311" fillId="0" borderId="0" xfId="13596" applyFont="1" applyAlignment="1">
      <alignment vertical="center"/>
    </xf>
    <xf numFmtId="43" fontId="325" fillId="106" borderId="185" xfId="13598" applyFont="1" applyFill="1" applyBorder="1" applyAlignment="1">
      <alignment vertical="center" wrapText="1"/>
    </xf>
    <xf numFmtId="0" fontId="325" fillId="106" borderId="170" xfId="13596" applyFont="1" applyFill="1" applyBorder="1" applyAlignment="1">
      <alignment vertical="center" wrapText="1"/>
    </xf>
    <xf numFmtId="0" fontId="325" fillId="106" borderId="170" xfId="13596" applyFont="1" applyFill="1" applyBorder="1" applyAlignment="1">
      <alignment vertical="center"/>
    </xf>
    <xf numFmtId="10" fontId="326" fillId="106" borderId="170" xfId="13596" applyNumberFormat="1" applyFont="1" applyFill="1" applyBorder="1" applyAlignment="1">
      <alignment horizontal="center" vertical="center" wrapText="1"/>
    </xf>
    <xf numFmtId="0" fontId="325" fillId="106" borderId="185" xfId="13596" applyFont="1" applyFill="1" applyBorder="1" applyAlignment="1">
      <alignment horizontal="center" vertical="center" wrapText="1"/>
    </xf>
    <xf numFmtId="0" fontId="325" fillId="106" borderId="170" xfId="13596" applyFont="1" applyFill="1" applyBorder="1" applyAlignment="1">
      <alignment horizontal="center" vertical="center" wrapText="1"/>
    </xf>
    <xf numFmtId="0" fontId="325" fillId="106" borderId="170" xfId="13596" applyFont="1" applyFill="1" applyBorder="1" applyAlignment="1">
      <alignment horizontal="right" vertical="center" wrapText="1"/>
    </xf>
    <xf numFmtId="10" fontId="325" fillId="106" borderId="170" xfId="13596" applyNumberFormat="1" applyFont="1" applyFill="1" applyBorder="1" applyAlignment="1">
      <alignment vertical="center" wrapText="1"/>
    </xf>
    <xf numFmtId="0" fontId="325" fillId="106" borderId="185" xfId="13596" applyFont="1" applyFill="1" applyBorder="1" applyAlignment="1">
      <alignment vertical="center" wrapText="1"/>
    </xf>
    <xf numFmtId="10" fontId="325" fillId="106" borderId="148" xfId="13596" applyNumberFormat="1" applyFont="1" applyFill="1" applyBorder="1" applyAlignment="1">
      <alignment vertical="center" wrapText="1"/>
    </xf>
    <xf numFmtId="43" fontId="325" fillId="106" borderId="185" xfId="13598" applyFont="1" applyFill="1" applyBorder="1" applyAlignment="1">
      <alignment horizontal="center" vertical="center" wrapText="1"/>
    </xf>
    <xf numFmtId="43" fontId="325" fillId="106" borderId="170" xfId="13598" applyFont="1" applyFill="1" applyBorder="1" applyAlignment="1">
      <alignment horizontal="center" vertical="center" wrapText="1"/>
    </xf>
    <xf numFmtId="10" fontId="325" fillId="106" borderId="147" xfId="13596" applyNumberFormat="1" applyFont="1" applyFill="1" applyBorder="1" applyAlignment="1">
      <alignment vertical="center" wrapText="1"/>
    </xf>
    <xf numFmtId="43" fontId="325" fillId="106" borderId="186" xfId="13598" applyFont="1" applyFill="1" applyBorder="1" applyAlignment="1">
      <alignment vertical="center" wrapText="1"/>
    </xf>
    <xf numFmtId="10" fontId="327" fillId="106" borderId="170" xfId="13596" applyNumberFormat="1" applyFont="1" applyFill="1" applyBorder="1" applyAlignment="1">
      <alignment horizontal="center" vertical="center" wrapText="1"/>
    </xf>
    <xf numFmtId="0" fontId="325" fillId="106" borderId="148" xfId="13596" applyFont="1" applyFill="1" applyBorder="1" applyAlignment="1">
      <alignment vertical="center" wrapText="1"/>
    </xf>
    <xf numFmtId="43" fontId="325" fillId="0" borderId="0" xfId="13598" applyFont="1" applyFill="1" applyBorder="1" applyAlignment="1">
      <alignment vertical="center" wrapText="1"/>
    </xf>
    <xf numFmtId="184" fontId="328" fillId="102" borderId="170" xfId="4255" applyNumberFormat="1" applyFont="1" applyFill="1" applyBorder="1" applyAlignment="1">
      <alignment vertical="center"/>
    </xf>
    <xf numFmtId="16" fontId="329" fillId="108" borderId="170" xfId="13589" applyNumberFormat="1" applyFont="1" applyFill="1" applyBorder="1" applyAlignment="1">
      <alignment horizontal="left" vertical="center" wrapText="1"/>
    </xf>
    <xf numFmtId="16" fontId="328" fillId="108" borderId="170" xfId="13589" applyNumberFormat="1" applyFont="1" applyFill="1" applyBorder="1" applyAlignment="1">
      <alignment horizontal="left" vertical="center" wrapText="1"/>
    </xf>
    <xf numFmtId="16" fontId="328" fillId="108" borderId="170" xfId="13589" applyNumberFormat="1" applyFont="1" applyFill="1" applyBorder="1" applyAlignment="1">
      <alignment horizontal="center" vertical="center" wrapText="1"/>
    </xf>
    <xf numFmtId="1" fontId="328" fillId="108" borderId="170" xfId="13596" applyNumberFormat="1" applyFont="1" applyFill="1" applyBorder="1" applyAlignment="1">
      <alignment horizontal="center" vertical="center"/>
    </xf>
    <xf numFmtId="2" fontId="308" fillId="108" borderId="185" xfId="13598" applyNumberFormat="1" applyFont="1" applyFill="1" applyBorder="1" applyAlignment="1">
      <alignment vertical="center"/>
    </xf>
    <xf numFmtId="2" fontId="321" fillId="108" borderId="170" xfId="13596" applyNumberFormat="1" applyFont="1" applyFill="1" applyBorder="1" applyAlignment="1">
      <alignment vertical="center"/>
    </xf>
    <xf numFmtId="2" fontId="330" fillId="108" borderId="170" xfId="13597" applyNumberFormat="1" applyFont="1" applyFill="1" applyBorder="1" applyAlignment="1">
      <alignment horizontal="center" vertical="center" wrapText="1"/>
    </xf>
    <xf numFmtId="2" fontId="330" fillId="108" borderId="170" xfId="13597" applyNumberFormat="1" applyFont="1" applyFill="1" applyBorder="1" applyAlignment="1">
      <alignment horizontal="center" vertical="center"/>
    </xf>
    <xf numFmtId="2" fontId="330" fillId="108" borderId="170" xfId="13597" applyNumberFormat="1" applyFont="1" applyFill="1" applyBorder="1" applyAlignment="1">
      <alignment horizontal="right" vertical="center" wrapText="1"/>
    </xf>
    <xf numFmtId="43" fontId="308" fillId="108" borderId="185" xfId="13598" applyFont="1" applyFill="1" applyBorder="1" applyAlignment="1">
      <alignment horizontal="center" vertical="center"/>
    </xf>
    <xf numFmtId="43" fontId="308" fillId="108" borderId="170" xfId="13598" applyFont="1" applyFill="1" applyBorder="1" applyAlignment="1">
      <alignment horizontal="center" vertical="center"/>
    </xf>
    <xf numFmtId="2" fontId="321" fillId="108" borderId="170" xfId="13596" applyNumberFormat="1" applyFont="1" applyFill="1" applyBorder="1" applyAlignment="1">
      <alignment horizontal="right" vertical="center"/>
    </xf>
    <xf numFmtId="2" fontId="330" fillId="108" borderId="148" xfId="13597" applyNumberFormat="1" applyFont="1" applyFill="1" applyBorder="1" applyAlignment="1">
      <alignment horizontal="right" vertical="center" wrapText="1"/>
    </xf>
    <xf numFmtId="2" fontId="330" fillId="108" borderId="170" xfId="13598" applyNumberFormat="1" applyFont="1" applyFill="1" applyBorder="1" applyAlignment="1">
      <alignment horizontal="center" vertical="center" wrapText="1"/>
    </xf>
    <xf numFmtId="2" fontId="330" fillId="108" borderId="147" xfId="13597" applyNumberFormat="1" applyFont="1" applyFill="1" applyBorder="1" applyAlignment="1">
      <alignment horizontal="right" vertical="center" wrapText="1"/>
    </xf>
    <xf numFmtId="2" fontId="1" fillId="0" borderId="9" xfId="13596" applyNumberFormat="1" applyBorder="1" applyAlignment="1">
      <alignment vertical="center"/>
    </xf>
    <xf numFmtId="2" fontId="0" fillId="0" borderId="0" xfId="13598" applyNumberFormat="1" applyFont="1" applyFill="1" applyBorder="1" applyAlignment="1">
      <alignment vertical="center"/>
    </xf>
    <xf numFmtId="184" fontId="323" fillId="109" borderId="170" xfId="4255" applyNumberFormat="1" applyFont="1" applyFill="1" applyBorder="1" applyAlignment="1">
      <alignment vertical="center"/>
    </xf>
    <xf numFmtId="16" fontId="331" fillId="109" borderId="170" xfId="13589" applyNumberFormat="1" applyFont="1" applyFill="1" applyBorder="1" applyAlignment="1">
      <alignment horizontal="left" vertical="center" wrapText="1"/>
    </xf>
    <xf numFmtId="16" fontId="323" fillId="109" borderId="170" xfId="13589" applyNumberFormat="1" applyFont="1" applyFill="1" applyBorder="1" applyAlignment="1">
      <alignment horizontal="left" vertical="center" wrapText="1"/>
    </xf>
    <xf numFmtId="16" fontId="323" fillId="109" borderId="170" xfId="13589" applyNumberFormat="1" applyFont="1" applyFill="1" applyBorder="1" applyAlignment="1">
      <alignment horizontal="center" vertical="center" wrapText="1"/>
    </xf>
    <xf numFmtId="1" fontId="315" fillId="109" borderId="170" xfId="13596" applyNumberFormat="1" applyFont="1" applyFill="1" applyBorder="1" applyAlignment="1">
      <alignment horizontal="center" vertical="center"/>
    </xf>
    <xf numFmtId="2" fontId="0" fillId="109" borderId="185" xfId="13598" applyNumberFormat="1" applyFont="1" applyFill="1" applyBorder="1" applyAlignment="1">
      <alignment vertical="center"/>
    </xf>
    <xf numFmtId="2" fontId="332" fillId="109" borderId="170" xfId="13596" applyNumberFormat="1" applyFont="1" applyFill="1" applyBorder="1" applyAlignment="1">
      <alignment vertical="center"/>
    </xf>
    <xf numFmtId="2" fontId="333" fillId="109" borderId="170" xfId="13597" applyNumberFormat="1" applyFont="1" applyFill="1" applyBorder="1" applyAlignment="1">
      <alignment horizontal="center" vertical="center" wrapText="1"/>
    </xf>
    <xf numFmtId="2" fontId="333" fillId="109" borderId="170" xfId="13597" applyNumberFormat="1" applyFont="1" applyFill="1" applyBorder="1" applyAlignment="1">
      <alignment horizontal="center" vertical="center"/>
    </xf>
    <xf numFmtId="2" fontId="333" fillId="109" borderId="170" xfId="13597" applyNumberFormat="1" applyFont="1" applyFill="1" applyBorder="1" applyAlignment="1">
      <alignment horizontal="right" vertical="center" wrapText="1"/>
    </xf>
    <xf numFmtId="43" fontId="0" fillId="109" borderId="185" xfId="13598" applyFont="1" applyFill="1" applyBorder="1" applyAlignment="1">
      <alignment horizontal="center" vertical="center"/>
    </xf>
    <xf numFmtId="43" fontId="0" fillId="109" borderId="170" xfId="13598" applyFont="1" applyFill="1" applyBorder="1" applyAlignment="1">
      <alignment horizontal="center" vertical="center"/>
    </xf>
    <xf numFmtId="2" fontId="332" fillId="109" borderId="147" xfId="13596" applyNumberFormat="1" applyFont="1" applyFill="1" applyBorder="1" applyAlignment="1">
      <alignment horizontal="right" vertical="center"/>
    </xf>
    <xf numFmtId="2" fontId="333" fillId="109" borderId="148" xfId="13597" applyNumberFormat="1" applyFont="1" applyFill="1" applyBorder="1" applyAlignment="1">
      <alignment horizontal="right" vertical="center" wrapText="1"/>
    </xf>
    <xf numFmtId="2" fontId="333" fillId="109" borderId="170" xfId="13598" applyNumberFormat="1" applyFont="1" applyFill="1" applyBorder="1" applyAlignment="1">
      <alignment horizontal="center" vertical="center" wrapText="1"/>
    </xf>
    <xf numFmtId="2" fontId="333" fillId="109" borderId="147" xfId="13597" applyNumberFormat="1" applyFont="1" applyFill="1" applyBorder="1" applyAlignment="1">
      <alignment horizontal="right" vertical="center" wrapText="1"/>
    </xf>
    <xf numFmtId="301" fontId="323" fillId="0" borderId="170" xfId="13592" applyNumberFormat="1" applyFont="1" applyBorder="1" applyAlignment="1" applyProtection="1">
      <alignment horizontal="center" vertical="center"/>
      <protection hidden="1"/>
    </xf>
    <xf numFmtId="0" fontId="334" fillId="0" borderId="170" xfId="13593" applyFont="1" applyBorder="1" applyAlignment="1">
      <alignment horizontal="left" vertical="center"/>
    </xf>
    <xf numFmtId="16" fontId="1" fillId="19" borderId="170" xfId="13596" applyNumberFormat="1" applyFill="1" applyBorder="1" applyAlignment="1">
      <alignment horizontal="center" vertical="center"/>
    </xf>
    <xf numFmtId="2" fontId="323" fillId="0" borderId="170" xfId="13589" applyNumberFormat="1" applyFont="1" applyFill="1" applyBorder="1" applyAlignment="1">
      <alignment horizontal="center" vertical="center" wrapText="1"/>
    </xf>
    <xf numFmtId="1" fontId="315" fillId="0" borderId="170" xfId="13596" applyNumberFormat="1" applyFont="1" applyBorder="1" applyAlignment="1">
      <alignment horizontal="center" vertical="center"/>
    </xf>
    <xf numFmtId="173" fontId="323" fillId="0" borderId="170" xfId="13589" applyFont="1" applyBorder="1" applyAlignment="1">
      <alignment horizontal="center" vertical="center" wrapText="1"/>
    </xf>
    <xf numFmtId="0" fontId="323" fillId="0" borderId="170" xfId="13593" applyFont="1" applyBorder="1" applyAlignment="1">
      <alignment horizontal="center" vertical="center"/>
    </xf>
    <xf numFmtId="2" fontId="0" fillId="0" borderId="185" xfId="13598" applyNumberFormat="1" applyFont="1" applyFill="1" applyBorder="1" applyAlignment="1">
      <alignment vertical="center"/>
    </xf>
    <xf numFmtId="2" fontId="332" fillId="110" borderId="170" xfId="13596" applyNumberFormat="1" applyFont="1" applyFill="1" applyBorder="1" applyAlignment="1">
      <alignment vertical="center"/>
    </xf>
    <xf numFmtId="2" fontId="333" fillId="0" borderId="170" xfId="13597" applyNumberFormat="1" applyFont="1" applyFill="1" applyBorder="1" applyAlignment="1">
      <alignment horizontal="center" vertical="center" wrapText="1"/>
    </xf>
    <xf numFmtId="2" fontId="333" fillId="0" borderId="170" xfId="13597" applyNumberFormat="1" applyFont="1" applyFill="1" applyBorder="1" applyAlignment="1">
      <alignment horizontal="center" vertical="center"/>
    </xf>
    <xf numFmtId="43" fontId="333" fillId="0" borderId="170" xfId="13598" applyFont="1" applyFill="1" applyBorder="1" applyAlignment="1">
      <alignment horizontal="right" vertical="center" wrapText="1"/>
    </xf>
    <xf numFmtId="43" fontId="0" fillId="0" borderId="185" xfId="13598" applyFont="1" applyFill="1" applyBorder="1" applyAlignment="1">
      <alignment horizontal="center" vertical="center"/>
    </xf>
    <xf numFmtId="43" fontId="0" fillId="0" borderId="170" xfId="13598" applyFont="1" applyFill="1" applyBorder="1" applyAlignment="1">
      <alignment horizontal="center" vertical="center"/>
    </xf>
    <xf numFmtId="2" fontId="333" fillId="0" borderId="170" xfId="13597" applyNumberFormat="1" applyFont="1" applyFill="1" applyBorder="1" applyAlignment="1">
      <alignment horizontal="right" vertical="center" wrapText="1"/>
    </xf>
    <xf numFmtId="2" fontId="332" fillId="110" borderId="147" xfId="13596" applyNumberFormat="1" applyFont="1" applyFill="1" applyBorder="1" applyAlignment="1">
      <alignment horizontal="right" vertical="center"/>
    </xf>
    <xf numFmtId="2" fontId="333" fillId="0" borderId="147" xfId="13597" applyNumberFormat="1" applyFont="1" applyFill="1" applyBorder="1" applyAlignment="1">
      <alignment horizontal="right" vertical="center" wrapText="1"/>
    </xf>
    <xf numFmtId="43" fontId="0" fillId="105" borderId="170" xfId="13598" applyFont="1" applyFill="1" applyBorder="1" applyAlignment="1">
      <alignment horizontal="center" vertical="center"/>
    </xf>
    <xf numFmtId="2" fontId="333" fillId="0" borderId="170" xfId="13598" applyNumberFormat="1" applyFont="1" applyFill="1" applyBorder="1" applyAlignment="1">
      <alignment horizontal="center" vertical="center" wrapText="1"/>
    </xf>
    <xf numFmtId="2" fontId="333" fillId="0" borderId="148" xfId="13597" applyNumberFormat="1" applyFont="1" applyFill="1" applyBorder="1" applyAlignment="1">
      <alignment horizontal="right" vertical="center" wrapText="1"/>
    </xf>
    <xf numFmtId="2" fontId="333" fillId="0" borderId="148" xfId="13598" applyNumberFormat="1" applyFont="1" applyFill="1" applyBorder="1" applyAlignment="1">
      <alignment horizontal="center" vertical="center" wrapText="1"/>
    </xf>
    <xf numFmtId="43" fontId="0" fillId="0" borderId="0" xfId="13598" applyFont="1" applyFill="1" applyBorder="1" applyAlignment="1">
      <alignment horizontal="center" vertical="center"/>
    </xf>
    <xf numFmtId="301" fontId="323" fillId="111" borderId="170" xfId="13592" applyNumberFormat="1" applyFont="1" applyFill="1" applyBorder="1" applyAlignment="1" applyProtection="1">
      <alignment horizontal="center" vertical="center"/>
      <protection hidden="1"/>
    </xf>
    <xf numFmtId="0" fontId="331" fillId="102" borderId="170" xfId="13593" applyFont="1" applyFill="1" applyBorder="1" applyAlignment="1">
      <alignment vertical="center"/>
    </xf>
    <xf numFmtId="16" fontId="331" fillId="111" borderId="170" xfId="13589" applyNumberFormat="1" applyFont="1" applyFill="1" applyBorder="1" applyAlignment="1">
      <alignment horizontal="center" vertical="center" wrapText="1"/>
    </xf>
    <xf numFmtId="2" fontId="323" fillId="111" borderId="170" xfId="13589" applyNumberFormat="1" applyFont="1" applyFill="1" applyBorder="1" applyAlignment="1">
      <alignment horizontal="center" vertical="center" wrapText="1"/>
    </xf>
    <xf numFmtId="1" fontId="315" fillId="111" borderId="170" xfId="13596" applyNumberFormat="1" applyFont="1" applyFill="1" applyBorder="1" applyAlignment="1">
      <alignment horizontal="center" vertical="center"/>
    </xf>
    <xf numFmtId="173" fontId="323" fillId="111" borderId="170" xfId="13589" applyFont="1" applyFill="1" applyBorder="1" applyAlignment="1">
      <alignment horizontal="center" vertical="center" wrapText="1"/>
    </xf>
    <xf numFmtId="0" fontId="323" fillId="111" borderId="170" xfId="13593" applyFont="1" applyFill="1" applyBorder="1" applyAlignment="1">
      <alignment horizontal="center" vertical="center"/>
    </xf>
    <xf numFmtId="2" fontId="0" fillId="111" borderId="185" xfId="13598" applyNumberFormat="1" applyFont="1" applyFill="1" applyBorder="1" applyAlignment="1">
      <alignment vertical="center"/>
    </xf>
    <xf numFmtId="2" fontId="332" fillId="111" borderId="170" xfId="13596" applyNumberFormat="1" applyFont="1" applyFill="1" applyBorder="1" applyAlignment="1">
      <alignment vertical="center"/>
    </xf>
    <xf numFmtId="2" fontId="333" fillId="111" borderId="170" xfId="13597" applyNumberFormat="1" applyFont="1" applyFill="1" applyBorder="1" applyAlignment="1">
      <alignment horizontal="center" vertical="center" wrapText="1"/>
    </xf>
    <xf numFmtId="2" fontId="333" fillId="111" borderId="170" xfId="13597" applyNumberFormat="1" applyFont="1" applyFill="1" applyBorder="1" applyAlignment="1">
      <alignment horizontal="center" vertical="center"/>
    </xf>
    <xf numFmtId="43" fontId="333" fillId="111" borderId="170" xfId="13598" applyFont="1" applyFill="1" applyBorder="1" applyAlignment="1">
      <alignment horizontal="right" vertical="center" wrapText="1"/>
    </xf>
    <xf numFmtId="43" fontId="0" fillId="111" borderId="185" xfId="13598" applyFont="1" applyFill="1" applyBorder="1" applyAlignment="1">
      <alignment horizontal="center" vertical="center"/>
    </xf>
    <xf numFmtId="43" fontId="0" fillId="111" borderId="170" xfId="13598" applyFont="1" applyFill="1" applyBorder="1" applyAlignment="1">
      <alignment horizontal="center" vertical="center"/>
    </xf>
    <xf numFmtId="2" fontId="333" fillId="111" borderId="170" xfId="13597" applyNumberFormat="1" applyFont="1" applyFill="1" applyBorder="1" applyAlignment="1">
      <alignment horizontal="right" vertical="center" wrapText="1"/>
    </xf>
    <xf numFmtId="2" fontId="332" fillId="111" borderId="147" xfId="13596" applyNumberFormat="1" applyFont="1" applyFill="1" applyBorder="1" applyAlignment="1">
      <alignment horizontal="right" vertical="center"/>
    </xf>
    <xf numFmtId="2" fontId="333" fillId="111" borderId="147" xfId="13597" applyNumberFormat="1" applyFont="1" applyFill="1" applyBorder="1" applyAlignment="1">
      <alignment horizontal="right" vertical="center" wrapText="1"/>
    </xf>
    <xf numFmtId="2" fontId="333" fillId="111" borderId="170" xfId="13598" applyNumberFormat="1" applyFont="1" applyFill="1" applyBorder="1" applyAlignment="1">
      <alignment horizontal="center" vertical="center" wrapText="1"/>
    </xf>
    <xf numFmtId="2" fontId="333" fillId="111" borderId="148" xfId="13597" applyNumberFormat="1" applyFont="1" applyFill="1" applyBorder="1" applyAlignment="1">
      <alignment horizontal="right" vertical="center" wrapText="1"/>
    </xf>
    <xf numFmtId="2" fontId="333" fillId="111" borderId="148" xfId="13598" applyNumberFormat="1" applyFont="1" applyFill="1" applyBorder="1" applyAlignment="1">
      <alignment horizontal="center" vertical="center" wrapText="1"/>
    </xf>
    <xf numFmtId="0" fontId="334" fillId="0" borderId="147" xfId="13593" applyFont="1" applyBorder="1" applyAlignment="1">
      <alignment horizontal="left" vertical="center"/>
    </xf>
    <xf numFmtId="43" fontId="310" fillId="0" borderId="170" xfId="13599" applyFont="1" applyFill="1" applyBorder="1" applyAlignment="1">
      <alignment vertical="center"/>
    </xf>
    <xf numFmtId="0" fontId="334" fillId="0" borderId="170" xfId="13593" applyFont="1" applyBorder="1" applyAlignment="1">
      <alignment horizontal="center" vertical="center"/>
    </xf>
    <xf numFmtId="3" fontId="24" fillId="0" borderId="147" xfId="5549" applyNumberFormat="1" applyBorder="1" applyAlignment="1">
      <alignment vertical="center"/>
    </xf>
    <xf numFmtId="0" fontId="331" fillId="102" borderId="147" xfId="13593" applyFont="1" applyFill="1" applyBorder="1" applyAlignment="1">
      <alignment vertical="center"/>
    </xf>
    <xf numFmtId="0" fontId="331" fillId="111" borderId="147" xfId="13593" applyFont="1" applyFill="1" applyBorder="1" applyAlignment="1">
      <alignment vertical="center"/>
    </xf>
    <xf numFmtId="43" fontId="310" fillId="0" borderId="170" xfId="13599" applyFont="1" applyFill="1" applyBorder="1" applyAlignment="1">
      <alignment horizontal="center" vertical="center"/>
    </xf>
    <xf numFmtId="16" fontId="331" fillId="109" borderId="147" xfId="13589" applyNumberFormat="1" applyFont="1" applyFill="1" applyBorder="1" applyAlignment="1">
      <alignment horizontal="left" vertical="center" wrapText="1"/>
    </xf>
    <xf numFmtId="0" fontId="320" fillId="111" borderId="147" xfId="13593" applyFont="1" applyFill="1" applyBorder="1" applyAlignment="1">
      <alignment vertical="center"/>
    </xf>
    <xf numFmtId="0" fontId="1" fillId="0" borderId="147" xfId="13596" applyBorder="1"/>
    <xf numFmtId="0" fontId="335" fillId="111" borderId="147" xfId="13593" applyFont="1" applyFill="1" applyBorder="1" applyAlignment="1">
      <alignment vertical="center"/>
    </xf>
    <xf numFmtId="173" fontId="208" fillId="0" borderId="170" xfId="13596" applyNumberFormat="1" applyFont="1" applyBorder="1"/>
    <xf numFmtId="3" fontId="24" fillId="0" borderId="170" xfId="5549" applyNumberFormat="1" applyBorder="1" applyAlignment="1">
      <alignment vertical="center"/>
    </xf>
    <xf numFmtId="43" fontId="315" fillId="0" borderId="0" xfId="13598" applyFont="1" applyAlignment="1">
      <alignment horizontal="center" vertical="center"/>
    </xf>
    <xf numFmtId="1" fontId="315" fillId="0" borderId="0" xfId="13596" applyNumberFormat="1" applyFont="1" applyAlignment="1">
      <alignment horizontal="center" vertical="center"/>
    </xf>
    <xf numFmtId="0" fontId="1" fillId="0" borderId="164" xfId="13596" applyBorder="1" applyAlignment="1">
      <alignment horizontal="center" vertical="center"/>
    </xf>
    <xf numFmtId="0" fontId="315" fillId="0" borderId="0" xfId="13596" applyFont="1" applyAlignment="1">
      <alignment horizontal="left" vertical="center"/>
    </xf>
    <xf numFmtId="0" fontId="336" fillId="0" borderId="170" xfId="13596" applyFont="1" applyBorder="1" applyAlignment="1">
      <alignment horizontal="center" wrapText="1"/>
    </xf>
    <xf numFmtId="1" fontId="336" fillId="0" borderId="170" xfId="13596" applyNumberFormat="1" applyFont="1" applyBorder="1" applyAlignment="1">
      <alignment horizontal="center"/>
    </xf>
    <xf numFmtId="2" fontId="1" fillId="0" borderId="149" xfId="13596" applyNumberFormat="1" applyBorder="1" applyAlignment="1">
      <alignment horizontal="center" vertical="center"/>
    </xf>
    <xf numFmtId="302" fontId="1" fillId="0" borderId="0" xfId="13596" applyNumberFormat="1" applyAlignment="1">
      <alignment vertical="center"/>
    </xf>
    <xf numFmtId="0" fontId="337" fillId="0" borderId="0" xfId="13596" applyFont="1" applyAlignment="1">
      <alignment vertical="center"/>
    </xf>
    <xf numFmtId="0" fontId="331" fillId="0" borderId="0" xfId="13596" applyFont="1" applyAlignment="1">
      <alignment vertical="center"/>
    </xf>
    <xf numFmtId="0" fontId="338" fillId="0" borderId="0" xfId="13596" applyFont="1" applyAlignment="1">
      <alignment horizontal="center" vertical="center"/>
    </xf>
    <xf numFmtId="9" fontId="337" fillId="0" borderId="149" xfId="13597" applyFont="1" applyBorder="1" applyAlignment="1">
      <alignment horizontal="center" vertical="center"/>
    </xf>
    <xf numFmtId="302" fontId="171" fillId="0" borderId="0" xfId="13596" applyNumberFormat="1" applyFont="1" applyAlignment="1">
      <alignment vertical="center"/>
    </xf>
    <xf numFmtId="0" fontId="171" fillId="0" borderId="0" xfId="13596" applyFont="1"/>
    <xf numFmtId="9" fontId="315" fillId="0" borderId="0" xfId="13597" applyFont="1" applyAlignment="1">
      <alignment wrapText="1"/>
    </xf>
    <xf numFmtId="0" fontId="335" fillId="0" borderId="0" xfId="13596" applyFont="1"/>
    <xf numFmtId="0" fontId="340" fillId="0" borderId="0" xfId="13596" applyFont="1" applyAlignment="1">
      <alignment wrapText="1"/>
    </xf>
    <xf numFmtId="0" fontId="340" fillId="0" borderId="0" xfId="13596" applyFont="1"/>
    <xf numFmtId="0" fontId="340" fillId="0" borderId="0" xfId="13596" applyFont="1" applyAlignment="1">
      <alignment horizontal="center" vertical="center"/>
    </xf>
    <xf numFmtId="0" fontId="340" fillId="0" borderId="0" xfId="13596" applyFont="1" applyAlignment="1">
      <alignment vertical="center"/>
    </xf>
    <xf numFmtId="10" fontId="341" fillId="112" borderId="170" xfId="13597" applyNumberFormat="1" applyFont="1" applyFill="1" applyBorder="1"/>
    <xf numFmtId="10" fontId="341" fillId="0" borderId="0" xfId="13597" applyNumberFormat="1" applyFont="1"/>
    <xf numFmtId="0" fontId="341" fillId="0" borderId="0" xfId="13596" applyFont="1"/>
    <xf numFmtId="9" fontId="315" fillId="0" borderId="0" xfId="13597" applyFont="1" applyAlignment="1">
      <alignment horizontal="center" vertical="center"/>
    </xf>
    <xf numFmtId="10" fontId="0" fillId="0" borderId="170" xfId="13597" applyNumberFormat="1" applyFont="1" applyBorder="1"/>
    <xf numFmtId="0" fontId="342" fillId="0" borderId="0" xfId="13596" applyFont="1"/>
    <xf numFmtId="0" fontId="343" fillId="0" borderId="0" xfId="13596" applyFont="1" applyAlignment="1">
      <alignment horizontal="right" wrapText="1"/>
    </xf>
    <xf numFmtId="1" fontId="343" fillId="0" borderId="0" xfId="13596" applyNumberFormat="1" applyFont="1" applyAlignment="1">
      <alignment horizontal="center" vertical="center"/>
    </xf>
    <xf numFmtId="0" fontId="344" fillId="0" borderId="0" xfId="13596" applyFont="1" applyAlignment="1">
      <alignment wrapText="1"/>
    </xf>
    <xf numFmtId="0" fontId="344" fillId="0" borderId="0" xfId="13596" applyFont="1"/>
    <xf numFmtId="0" fontId="320" fillId="113" borderId="147" xfId="13596" applyFont="1" applyFill="1" applyBorder="1" applyAlignment="1">
      <alignment horizontal="center" vertical="center"/>
    </xf>
    <xf numFmtId="0" fontId="320" fillId="113" borderId="149" xfId="13596" applyFont="1" applyFill="1" applyBorder="1" applyAlignment="1">
      <alignment vertical="center"/>
    </xf>
    <xf numFmtId="0" fontId="320" fillId="113" borderId="186" xfId="13596" applyFont="1" applyFill="1" applyBorder="1" applyAlignment="1">
      <alignment horizontal="center" vertical="center"/>
    </xf>
    <xf numFmtId="0" fontId="342" fillId="0" borderId="170" xfId="13596" applyFont="1" applyBorder="1" applyAlignment="1">
      <alignment horizontal="center" vertical="center"/>
    </xf>
    <xf numFmtId="0" fontId="332" fillId="0" borderId="0" xfId="13596" applyFont="1" applyAlignment="1">
      <alignment wrapText="1"/>
    </xf>
    <xf numFmtId="0" fontId="332" fillId="0" borderId="0" xfId="13596" applyFont="1" applyAlignment="1">
      <alignment horizontal="center" vertical="center"/>
    </xf>
    <xf numFmtId="0" fontId="332" fillId="113" borderId="149" xfId="13596" applyFont="1" applyFill="1" applyBorder="1" applyAlignment="1">
      <alignment vertical="center"/>
    </xf>
    <xf numFmtId="0" fontId="332" fillId="113" borderId="186" xfId="13596" applyFont="1" applyFill="1" applyBorder="1" applyAlignment="1">
      <alignment horizontal="center" vertical="center"/>
    </xf>
    <xf numFmtId="0" fontId="345" fillId="0" borderId="0" xfId="13596" applyFont="1"/>
    <xf numFmtId="0" fontId="345" fillId="0" borderId="170" xfId="13596" applyFont="1" applyBorder="1" applyAlignment="1">
      <alignment horizontal="center" vertical="center"/>
    </xf>
    <xf numFmtId="0" fontId="343" fillId="0" borderId="0" xfId="13596" applyFont="1" applyAlignment="1">
      <alignment wrapText="1"/>
    </xf>
    <xf numFmtId="0" fontId="343" fillId="0" borderId="0" xfId="13596" applyFont="1" applyAlignment="1">
      <alignment horizontal="center" vertical="center"/>
    </xf>
    <xf numFmtId="0" fontId="321" fillId="104" borderId="147" xfId="13596" applyFont="1" applyFill="1" applyBorder="1" applyAlignment="1">
      <alignment horizontal="center" vertical="center"/>
    </xf>
    <xf numFmtId="0" fontId="343" fillId="104" borderId="149" xfId="13596" applyFont="1" applyFill="1" applyBorder="1" applyAlignment="1">
      <alignment vertical="center"/>
    </xf>
    <xf numFmtId="0" fontId="343" fillId="104" borderId="186" xfId="13596" applyFont="1" applyFill="1" applyBorder="1" applyAlignment="1">
      <alignment horizontal="center" vertical="center"/>
    </xf>
    <xf numFmtId="0" fontId="332" fillId="104" borderId="149" xfId="13596" applyFont="1" applyFill="1" applyBorder="1" applyAlignment="1">
      <alignment vertical="center"/>
    </xf>
    <xf numFmtId="0" fontId="332" fillId="104" borderId="186" xfId="13596" applyFont="1" applyFill="1" applyBorder="1" applyAlignment="1">
      <alignment horizontal="center" vertical="center"/>
    </xf>
    <xf numFmtId="0" fontId="321" fillId="114" borderId="147" xfId="13596" applyFont="1" applyFill="1" applyBorder="1" applyAlignment="1">
      <alignment horizontal="center" vertical="center"/>
    </xf>
    <xf numFmtId="0" fontId="343" fillId="114" borderId="149" xfId="13596" applyFont="1" applyFill="1" applyBorder="1" applyAlignment="1">
      <alignment vertical="center"/>
    </xf>
    <xf numFmtId="0" fontId="343" fillId="114" borderId="186" xfId="13596" applyFont="1" applyFill="1" applyBorder="1" applyAlignment="1">
      <alignment horizontal="center" vertical="center"/>
    </xf>
    <xf numFmtId="0" fontId="332" fillId="114" borderId="149" xfId="13596" applyFont="1" applyFill="1" applyBorder="1" applyAlignment="1">
      <alignment vertical="center"/>
    </xf>
    <xf numFmtId="0" fontId="332" fillId="114" borderId="186" xfId="13596" applyFont="1" applyFill="1" applyBorder="1" applyAlignment="1">
      <alignment horizontal="center" vertical="center"/>
    </xf>
    <xf numFmtId="0" fontId="315" fillId="0" borderId="147" xfId="13596" applyFont="1" applyBorder="1" applyAlignment="1">
      <alignment horizontal="center" vertical="center"/>
    </xf>
    <xf numFmtId="0" fontId="315" fillId="0" borderId="149" xfId="13596" applyFont="1" applyBorder="1" applyAlignment="1">
      <alignment vertical="center"/>
    </xf>
    <xf numFmtId="0" fontId="315" fillId="0" borderId="186" xfId="13596" applyFont="1" applyBorder="1" applyAlignment="1">
      <alignment horizontal="center" vertical="center"/>
    </xf>
    <xf numFmtId="0" fontId="1" fillId="0" borderId="170" xfId="13596" applyBorder="1" applyAlignment="1">
      <alignment horizontal="center" vertical="center"/>
    </xf>
    <xf numFmtId="10" fontId="0" fillId="0" borderId="0" xfId="13597" applyNumberFormat="1" applyFont="1" applyAlignment="1">
      <alignment horizontal="right"/>
    </xf>
    <xf numFmtId="10" fontId="0" fillId="0" borderId="0" xfId="13597" applyNumberFormat="1" applyFont="1" applyBorder="1"/>
    <xf numFmtId="10" fontId="0" fillId="0" borderId="0" xfId="13597" applyNumberFormat="1" applyFont="1" applyAlignment="1">
      <alignment wrapText="1"/>
    </xf>
    <xf numFmtId="0" fontId="328" fillId="0" borderId="0" xfId="13596" applyFont="1" applyAlignment="1">
      <alignment horizontal="center" vertical="center"/>
    </xf>
    <xf numFmtId="1" fontId="308" fillId="0" borderId="0" xfId="13596" applyNumberFormat="1" applyFont="1"/>
    <xf numFmtId="16" fontId="328" fillId="0" borderId="0" xfId="13596" applyNumberFormat="1" applyFont="1" applyAlignment="1">
      <alignment horizontal="center" vertical="center"/>
    </xf>
    <xf numFmtId="10" fontId="328" fillId="0" borderId="0" xfId="13596" applyNumberFormat="1" applyFont="1" applyAlignment="1">
      <alignment horizontal="center" vertical="center"/>
    </xf>
    <xf numFmtId="0" fontId="1" fillId="111" borderId="176" xfId="13596" applyFill="1" applyBorder="1"/>
    <xf numFmtId="0" fontId="1" fillId="111" borderId="164" xfId="13596" applyFill="1" applyBorder="1"/>
    <xf numFmtId="0" fontId="1" fillId="111" borderId="106" xfId="13596" applyFill="1" applyBorder="1"/>
    <xf numFmtId="0" fontId="1" fillId="111" borderId="0" xfId="13596" applyFill="1"/>
    <xf numFmtId="0" fontId="1" fillId="111" borderId="107" xfId="13596" applyFill="1" applyBorder="1"/>
    <xf numFmtId="0" fontId="1" fillId="111" borderId="35" xfId="13596" applyFill="1" applyBorder="1"/>
    <xf numFmtId="16" fontId="319" fillId="110" borderId="170" xfId="13596" applyNumberFormat="1" applyFont="1" applyFill="1" applyBorder="1" applyAlignment="1">
      <alignment vertical="center"/>
    </xf>
    <xf numFmtId="0" fontId="346" fillId="0" borderId="170" xfId="13596" applyFont="1" applyBorder="1" applyAlignment="1">
      <alignment horizontal="right"/>
    </xf>
    <xf numFmtId="43" fontId="312" fillId="0" borderId="170" xfId="13598" applyFont="1" applyBorder="1" applyAlignment="1">
      <alignment horizontal="center" vertical="center"/>
    </xf>
    <xf numFmtId="300" fontId="312" fillId="0" borderId="170" xfId="13598" applyNumberFormat="1" applyFont="1" applyBorder="1"/>
    <xf numFmtId="0" fontId="216" fillId="0" borderId="0" xfId="13596" applyFont="1"/>
    <xf numFmtId="0" fontId="347" fillId="0" borderId="0" xfId="13596" applyFont="1"/>
    <xf numFmtId="0" fontId="346" fillId="0" borderId="0" xfId="13596" applyFont="1"/>
    <xf numFmtId="300" fontId="312" fillId="0" borderId="0" xfId="13598" applyNumberFormat="1" applyFont="1"/>
    <xf numFmtId="10" fontId="313" fillId="0" borderId="0" xfId="13596" applyNumberFormat="1" applyFont="1"/>
    <xf numFmtId="0" fontId="347" fillId="0" borderId="0" xfId="13596" applyFont="1" applyAlignment="1">
      <alignment horizontal="center" vertical="center"/>
    </xf>
    <xf numFmtId="0" fontId="346" fillId="110" borderId="201" xfId="13596" applyFont="1" applyFill="1" applyBorder="1" applyAlignment="1">
      <alignment horizontal="center" vertical="center"/>
    </xf>
    <xf numFmtId="16" fontId="319" fillId="110" borderId="204" xfId="13596" applyNumberFormat="1" applyFont="1" applyFill="1" applyBorder="1" applyAlignment="1">
      <alignment vertical="center"/>
    </xf>
    <xf numFmtId="0" fontId="348" fillId="111" borderId="206" xfId="13596" applyFont="1" applyFill="1" applyBorder="1" applyAlignment="1">
      <alignment horizontal="center"/>
    </xf>
    <xf numFmtId="184" fontId="349" fillId="0" borderId="170" xfId="13597" applyNumberFormat="1" applyFont="1" applyBorder="1" applyAlignment="1">
      <alignment horizontal="center"/>
    </xf>
    <xf numFmtId="0" fontId="348" fillId="111" borderId="207" xfId="13596" applyFont="1" applyFill="1" applyBorder="1" applyAlignment="1">
      <alignment horizontal="center"/>
    </xf>
    <xf numFmtId="184" fontId="350" fillId="0" borderId="170" xfId="13597" applyNumberFormat="1" applyFont="1" applyBorder="1" applyAlignment="1">
      <alignment horizontal="center"/>
    </xf>
    <xf numFmtId="0" fontId="313" fillId="0" borderId="0" xfId="13596" applyFont="1" applyAlignment="1">
      <alignment horizontal="center" vertical="center"/>
    </xf>
    <xf numFmtId="0" fontId="346" fillId="0" borderId="0" xfId="13596" applyFont="1" applyAlignment="1">
      <alignment horizontal="center" vertical="center"/>
    </xf>
    <xf numFmtId="0" fontId="346" fillId="0" borderId="170" xfId="13596" applyFont="1" applyBorder="1" applyAlignment="1">
      <alignment horizontal="center"/>
    </xf>
    <xf numFmtId="184" fontId="313" fillId="0" borderId="170" xfId="13596" applyNumberFormat="1" applyFont="1" applyBorder="1" applyAlignment="1">
      <alignment horizontal="center" vertical="center"/>
    </xf>
    <xf numFmtId="43" fontId="0" fillId="0" borderId="0" xfId="13595" applyFont="1"/>
    <xf numFmtId="43" fontId="310" fillId="0" borderId="170" xfId="13595" applyFont="1" applyBorder="1" applyAlignment="1">
      <alignment vertical="center"/>
    </xf>
    <xf numFmtId="180" fontId="310" fillId="19" borderId="173" xfId="0" applyFont="1" applyFill="1" applyBorder="1" applyProtection="1">
      <protection locked="0"/>
    </xf>
    <xf numFmtId="43" fontId="310" fillId="0" borderId="173" xfId="13595" applyFont="1" applyBorder="1"/>
    <xf numFmtId="43" fontId="310" fillId="0" borderId="173" xfId="13595" applyFont="1" applyBorder="1" applyAlignment="1">
      <alignment vertical="center"/>
    </xf>
    <xf numFmtId="43" fontId="310" fillId="0" borderId="170" xfId="13595" applyFont="1" applyFill="1" applyBorder="1" applyAlignment="1">
      <alignment vertical="center"/>
    </xf>
    <xf numFmtId="43" fontId="310" fillId="0" borderId="173" xfId="13595" applyFont="1" applyFill="1" applyBorder="1" applyAlignment="1">
      <alignment vertical="center"/>
    </xf>
    <xf numFmtId="43" fontId="310" fillId="19" borderId="170" xfId="13595" applyFont="1" applyFill="1" applyBorder="1" applyAlignment="1" applyProtection="1">
      <alignment vertical="center"/>
      <protection locked="0"/>
    </xf>
    <xf numFmtId="180" fontId="310" fillId="19" borderId="199" xfId="0" applyFont="1" applyFill="1" applyBorder="1" applyProtection="1">
      <protection locked="0"/>
    </xf>
    <xf numFmtId="180" fontId="124" fillId="0" borderId="0" xfId="0" applyFont="1"/>
    <xf numFmtId="180" fontId="351" fillId="0" borderId="0" xfId="0" applyFont="1"/>
    <xf numFmtId="0" fontId="352" fillId="0" borderId="0" xfId="5167" applyFont="1" applyAlignment="1">
      <alignment vertical="center"/>
    </xf>
    <xf numFmtId="180" fontId="351" fillId="0" borderId="0" xfId="0" applyFont="1" applyAlignment="1">
      <alignment horizontal="center" wrapText="1"/>
    </xf>
    <xf numFmtId="0" fontId="353" fillId="0" borderId="0" xfId="5167" applyFont="1" applyAlignment="1">
      <alignment vertical="center"/>
    </xf>
    <xf numFmtId="0" fontId="351" fillId="0" borderId="0" xfId="13595" applyNumberFormat="1" applyFont="1" applyBorder="1"/>
    <xf numFmtId="1" fontId="24" fillId="0" borderId="0" xfId="0" applyNumberFormat="1" applyFont="1"/>
    <xf numFmtId="0" fontId="39" fillId="0" borderId="30" xfId="5167" applyFont="1" applyBorder="1" applyAlignment="1">
      <alignment horizontal="center" vertical="center"/>
    </xf>
    <xf numFmtId="0" fontId="305" fillId="0" borderId="0" xfId="5167" applyFont="1" applyAlignment="1">
      <alignment horizontal="center" vertical="center" wrapText="1"/>
    </xf>
    <xf numFmtId="0" fontId="34" fillId="0" borderId="0" xfId="5167" applyFont="1" applyAlignment="1">
      <alignment horizontal="center" vertical="center" wrapText="1"/>
    </xf>
    <xf numFmtId="180" fontId="163" fillId="19" borderId="19" xfId="2" applyFont="1" applyFill="1" applyBorder="1" applyAlignment="1">
      <alignment horizontal="center" vertical="center"/>
    </xf>
    <xf numFmtId="180" fontId="163" fillId="19" borderId="20" xfId="2" applyFont="1" applyFill="1" applyBorder="1" applyAlignment="1">
      <alignment horizontal="center" vertical="center"/>
    </xf>
    <xf numFmtId="180" fontId="33" fillId="18" borderId="17" xfId="2" applyFont="1" applyFill="1" applyBorder="1" applyAlignment="1">
      <alignment horizontal="left" vertical="center" indent="2"/>
    </xf>
    <xf numFmtId="180" fontId="33" fillId="18" borderId="18" xfId="2" applyFont="1" applyFill="1" applyBorder="1" applyAlignment="1">
      <alignment horizontal="left" vertical="center" indent="2"/>
    </xf>
    <xf numFmtId="180" fontId="165" fillId="19" borderId="19" xfId="2" applyFont="1" applyFill="1" applyBorder="1" applyAlignment="1">
      <alignment horizontal="center" vertical="center"/>
    </xf>
    <xf numFmtId="180" fontId="165" fillId="19" borderId="20" xfId="2" applyFont="1" applyFill="1" applyBorder="1" applyAlignment="1">
      <alignment horizontal="center" vertical="center"/>
    </xf>
    <xf numFmtId="180" fontId="33" fillId="20" borderId="104" xfId="0" applyFont="1" applyFill="1" applyBorder="1" applyAlignment="1">
      <alignment horizontal="center" vertical="center" wrapText="1"/>
    </xf>
    <xf numFmtId="180" fontId="33" fillId="20" borderId="179" xfId="0" applyFont="1" applyFill="1" applyBorder="1" applyAlignment="1">
      <alignment horizontal="center" vertical="center" wrapText="1"/>
    </xf>
    <xf numFmtId="180" fontId="33" fillId="18" borderId="151" xfId="2" applyFont="1" applyFill="1" applyBorder="1" applyAlignment="1">
      <alignment horizontal="left" vertical="center"/>
    </xf>
    <xf numFmtId="180" fontId="33" fillId="18" borderId="38" xfId="2" applyFont="1" applyFill="1" applyBorder="1" applyAlignment="1">
      <alignment horizontal="left" vertical="center"/>
    </xf>
    <xf numFmtId="180" fontId="29" fillId="19" borderId="38" xfId="2" applyFont="1" applyFill="1" applyBorder="1" applyAlignment="1">
      <alignment horizontal="center" vertical="center"/>
    </xf>
    <xf numFmtId="180" fontId="33" fillId="18" borderId="185" xfId="2" applyFont="1" applyFill="1" applyBorder="1" applyAlignment="1">
      <alignment horizontal="left" vertical="center"/>
    </xf>
    <xf numFmtId="180" fontId="33" fillId="18" borderId="170" xfId="2" applyFont="1" applyFill="1" applyBorder="1" applyAlignment="1">
      <alignment horizontal="left" vertical="center"/>
    </xf>
    <xf numFmtId="180" fontId="29" fillId="19" borderId="170" xfId="2" applyFont="1" applyFill="1" applyBorder="1" applyAlignment="1">
      <alignment horizontal="center" vertical="center"/>
    </xf>
    <xf numFmtId="180" fontId="33" fillId="18" borderId="111" xfId="2" applyFont="1" applyFill="1" applyBorder="1" applyAlignment="1">
      <alignment horizontal="left" vertical="center"/>
    </xf>
    <xf numFmtId="180" fontId="33" fillId="18" borderId="39" xfId="2" applyFont="1" applyFill="1" applyBorder="1" applyAlignment="1">
      <alignment horizontal="left" vertical="center"/>
    </xf>
    <xf numFmtId="180" fontId="29" fillId="19" borderId="39" xfId="2" applyFont="1" applyFill="1" applyBorder="1" applyAlignment="1">
      <alignment horizontal="center" vertical="center"/>
    </xf>
    <xf numFmtId="180" fontId="307" fillId="0" borderId="5" xfId="2" applyFont="1" applyBorder="1" applyAlignment="1">
      <alignment horizontal="left" vertical="top" wrapText="1"/>
    </xf>
    <xf numFmtId="180" fontId="307" fillId="0" borderId="30" xfId="2" applyFont="1" applyBorder="1" applyAlignment="1">
      <alignment horizontal="left" vertical="top" wrapText="1"/>
    </xf>
    <xf numFmtId="180" fontId="307" fillId="0" borderId="6" xfId="2" applyFont="1" applyBorder="1" applyAlignment="1">
      <alignment horizontal="left" vertical="top" wrapText="1"/>
    </xf>
    <xf numFmtId="180" fontId="307" fillId="0" borderId="9" xfId="2" applyFont="1" applyBorder="1" applyAlignment="1">
      <alignment horizontal="left" vertical="top" wrapText="1"/>
    </xf>
    <xf numFmtId="180" fontId="307" fillId="0" borderId="0" xfId="2" applyFont="1" applyAlignment="1">
      <alignment horizontal="left" vertical="top" wrapText="1"/>
    </xf>
    <xf numFmtId="180" fontId="307" fillId="0" borderId="10" xfId="2" applyFont="1" applyBorder="1" applyAlignment="1">
      <alignment horizontal="left" vertical="top" wrapText="1"/>
    </xf>
    <xf numFmtId="180" fontId="307" fillId="0" borderId="86" xfId="2" applyFont="1" applyBorder="1" applyAlignment="1">
      <alignment horizontal="left" vertical="top" wrapText="1"/>
    </xf>
    <xf numFmtId="180" fontId="307" fillId="0" borderId="87" xfId="2" applyFont="1" applyBorder="1" applyAlignment="1">
      <alignment horizontal="left" vertical="top" wrapText="1"/>
    </xf>
    <xf numFmtId="180" fontId="307" fillId="0" borderId="88" xfId="2" applyFont="1" applyBorder="1" applyAlignment="1">
      <alignment horizontal="left" vertical="top" wrapText="1"/>
    </xf>
    <xf numFmtId="180" fontId="33" fillId="20" borderId="29" xfId="0" applyFont="1" applyFill="1" applyBorder="1" applyAlignment="1">
      <alignment horizontal="center" vertical="center" wrapText="1"/>
    </xf>
    <xf numFmtId="180" fontId="33" fillId="20" borderId="183" xfId="0" applyFont="1" applyFill="1" applyBorder="1" applyAlignment="1">
      <alignment horizontal="center" vertical="center" wrapText="1"/>
    </xf>
    <xf numFmtId="180" fontId="33" fillId="22" borderId="12" xfId="2" applyFont="1" applyFill="1" applyBorder="1" applyAlignment="1">
      <alignment horizontal="left" vertical="center"/>
    </xf>
    <xf numFmtId="180" fontId="33" fillId="22" borderId="7" xfId="2" applyFont="1" applyFill="1" applyBorder="1" applyAlignment="1">
      <alignment horizontal="left" vertical="center"/>
    </xf>
    <xf numFmtId="180" fontId="33" fillId="22" borderId="8" xfId="2" applyFont="1" applyFill="1" applyBorder="1" applyAlignment="1">
      <alignment horizontal="left" vertical="center"/>
    </xf>
    <xf numFmtId="180" fontId="33" fillId="20" borderId="26" xfId="0" applyFont="1" applyFill="1" applyBorder="1" applyAlignment="1">
      <alignment horizontal="center" vertical="center" wrapText="1"/>
    </xf>
    <xf numFmtId="180" fontId="33" fillId="0" borderId="27" xfId="0" applyFont="1" applyBorder="1" applyAlignment="1">
      <alignment wrapText="1"/>
    </xf>
    <xf numFmtId="180" fontId="33" fillId="20" borderId="169" xfId="0" applyFont="1" applyFill="1" applyBorder="1" applyAlignment="1">
      <alignment wrapText="1"/>
    </xf>
    <xf numFmtId="180" fontId="33" fillId="0" borderId="177" xfId="0" applyFont="1" applyBorder="1" applyAlignment="1">
      <alignment wrapText="1"/>
    </xf>
    <xf numFmtId="180" fontId="33" fillId="20" borderId="5" xfId="0" applyFont="1" applyFill="1" applyBorder="1" applyAlignment="1">
      <alignment horizontal="center" vertical="center" wrapText="1"/>
    </xf>
    <xf numFmtId="180" fontId="33" fillId="20" borderId="86" xfId="0" applyFont="1" applyFill="1" applyBorder="1" applyAlignment="1">
      <alignment wrapText="1"/>
    </xf>
    <xf numFmtId="180" fontId="30" fillId="22" borderId="12" xfId="2" applyFont="1" applyFill="1" applyBorder="1" applyAlignment="1">
      <alignment horizontal="center" vertical="center" wrapText="1"/>
    </xf>
    <xf numFmtId="180" fontId="30" fillId="22" borderId="7" xfId="2" applyFont="1" applyFill="1" applyBorder="1" applyAlignment="1">
      <alignment horizontal="center" vertical="center" wrapText="1"/>
    </xf>
    <xf numFmtId="180" fontId="30" fillId="22" borderId="8" xfId="2" applyFont="1" applyFill="1" applyBorder="1" applyAlignment="1">
      <alignment horizontal="center" vertical="center" wrapText="1"/>
    </xf>
    <xf numFmtId="180" fontId="31" fillId="22" borderId="12" xfId="2" applyFont="1" applyFill="1" applyBorder="1" applyAlignment="1">
      <alignment horizontal="left" vertical="center"/>
    </xf>
    <xf numFmtId="180" fontId="31" fillId="22" borderId="7" xfId="2" applyFont="1" applyFill="1" applyBorder="1" applyAlignment="1">
      <alignment horizontal="left" vertical="center"/>
    </xf>
    <xf numFmtId="180" fontId="31" fillId="22" borderId="8" xfId="2" applyFont="1" applyFill="1" applyBorder="1" applyAlignment="1">
      <alignment horizontal="left" vertical="center"/>
    </xf>
    <xf numFmtId="180" fontId="30" fillId="0" borderId="5" xfId="2" applyFont="1" applyBorder="1" applyAlignment="1">
      <alignment horizontal="center" vertical="center" wrapText="1"/>
    </xf>
    <xf numFmtId="180" fontId="30" fillId="0" borderId="6" xfId="2" applyFont="1" applyBorder="1" applyAlignment="1">
      <alignment horizontal="center" vertical="center" wrapText="1"/>
    </xf>
    <xf numFmtId="180" fontId="30" fillId="0" borderId="9" xfId="2" applyFont="1" applyBorder="1" applyAlignment="1">
      <alignment horizontal="center" vertical="center" wrapText="1"/>
    </xf>
    <xf numFmtId="180" fontId="30" fillId="0" borderId="10" xfId="2" applyFont="1" applyBorder="1" applyAlignment="1">
      <alignment horizontal="center" vertical="center" wrapText="1"/>
    </xf>
    <xf numFmtId="180" fontId="30" fillId="0" borderId="86" xfId="2" applyFont="1" applyBorder="1" applyAlignment="1">
      <alignment horizontal="center" vertical="center" wrapText="1"/>
    </xf>
    <xf numFmtId="180" fontId="30" fillId="0" borderId="88" xfId="2" applyFont="1" applyBorder="1" applyAlignment="1">
      <alignment horizontal="center" vertical="center" wrapText="1"/>
    </xf>
    <xf numFmtId="180" fontId="33" fillId="22" borderId="30" xfId="2" applyFont="1" applyFill="1" applyBorder="1" applyAlignment="1">
      <alignment horizontal="center" vertical="center"/>
    </xf>
    <xf numFmtId="180" fontId="101" fillId="0" borderId="38" xfId="2066" applyNumberFormat="1" applyBorder="1" applyAlignment="1">
      <alignment horizontal="center" vertical="center"/>
    </xf>
    <xf numFmtId="180" fontId="28" fillId="0" borderId="38" xfId="2" applyFont="1" applyBorder="1" applyAlignment="1">
      <alignment horizontal="center" vertical="center"/>
    </xf>
    <xf numFmtId="180" fontId="101" fillId="0" borderId="170" xfId="2066" applyNumberFormat="1" applyBorder="1" applyAlignment="1">
      <alignment horizontal="center" vertical="center"/>
    </xf>
    <xf numFmtId="180" fontId="28" fillId="0" borderId="170" xfId="2" applyFont="1" applyBorder="1" applyAlignment="1">
      <alignment horizontal="center" vertical="center"/>
    </xf>
    <xf numFmtId="180" fontId="306" fillId="0" borderId="39" xfId="2066" applyNumberFormat="1" applyFont="1" applyBorder="1" applyAlignment="1">
      <alignment horizontal="center" vertical="center"/>
    </xf>
    <xf numFmtId="180" fontId="28" fillId="0" borderId="39" xfId="2" applyFont="1" applyBorder="1" applyAlignment="1">
      <alignment horizontal="center" vertical="center"/>
    </xf>
    <xf numFmtId="180" fontId="33" fillId="18" borderId="31" xfId="2" applyFont="1" applyFill="1" applyBorder="1" applyAlignment="1">
      <alignment horizontal="left" vertical="center"/>
    </xf>
    <xf numFmtId="180" fontId="33" fillId="18" borderId="180" xfId="2" applyFont="1" applyFill="1" applyBorder="1" applyAlignment="1">
      <alignment horizontal="left" vertical="center"/>
    </xf>
    <xf numFmtId="180" fontId="33" fillId="18" borderId="21" xfId="2" applyFont="1" applyFill="1" applyBorder="1" applyAlignment="1">
      <alignment horizontal="left" vertical="center" indent="2"/>
    </xf>
    <xf numFmtId="180" fontId="33" fillId="18" borderId="22" xfId="2" applyFont="1" applyFill="1" applyBorder="1" applyAlignment="1">
      <alignment horizontal="left" vertical="center" indent="2"/>
    </xf>
    <xf numFmtId="180" fontId="165" fillId="19" borderId="23" xfId="2" applyFont="1" applyFill="1" applyBorder="1" applyAlignment="1">
      <alignment horizontal="center" vertical="center"/>
    </xf>
    <xf numFmtId="180" fontId="165" fillId="19" borderId="24" xfId="2" applyFont="1" applyFill="1" applyBorder="1" applyAlignment="1">
      <alignment horizontal="center" vertical="center"/>
    </xf>
    <xf numFmtId="180" fontId="163" fillId="19" borderId="181" xfId="2" applyFont="1" applyFill="1" applyBorder="1" applyAlignment="1">
      <alignment horizontal="center" vertical="center"/>
    </xf>
    <xf numFmtId="180" fontId="163" fillId="19" borderId="182" xfId="2" applyFont="1" applyFill="1" applyBorder="1" applyAlignment="1">
      <alignment horizontal="center" vertical="center"/>
    </xf>
    <xf numFmtId="180" fontId="33" fillId="18" borderId="17" xfId="2" applyFont="1" applyFill="1" applyBorder="1" applyAlignment="1">
      <alignment horizontal="left" vertical="center"/>
    </xf>
    <xf numFmtId="180" fontId="33" fillId="18" borderId="18" xfId="2" applyFont="1" applyFill="1" applyBorder="1" applyAlignment="1">
      <alignment horizontal="left" vertical="center"/>
    </xf>
    <xf numFmtId="0" fontId="1" fillId="0" borderId="201" xfId="13596" applyBorder="1" applyAlignment="1">
      <alignment horizontal="center"/>
    </xf>
    <xf numFmtId="0" fontId="1" fillId="0" borderId="204" xfId="13596" applyBorder="1" applyAlignment="1">
      <alignment horizontal="center"/>
    </xf>
    <xf numFmtId="0" fontId="216" fillId="0" borderId="202" xfId="13596" applyFont="1" applyBorder="1" applyAlignment="1">
      <alignment horizontal="center" vertical="center"/>
    </xf>
    <xf numFmtId="0" fontId="216" fillId="0" borderId="203" xfId="13596" applyFont="1" applyBorder="1" applyAlignment="1">
      <alignment horizontal="center" vertical="center"/>
    </xf>
    <xf numFmtId="0" fontId="216" fillId="0" borderId="205" xfId="13596" applyFont="1" applyBorder="1" applyAlignment="1">
      <alignment horizontal="center" vertical="center"/>
    </xf>
    <xf numFmtId="0" fontId="216" fillId="0" borderId="35" xfId="13596" applyFont="1" applyBorder="1" applyAlignment="1">
      <alignment horizontal="center" vertical="center"/>
    </xf>
    <xf numFmtId="0" fontId="346" fillId="0" borderId="170" xfId="13596" applyFont="1" applyBorder="1" applyAlignment="1">
      <alignment horizontal="center" vertical="center"/>
    </xf>
    <xf numFmtId="0" fontId="1" fillId="0" borderId="0" xfId="13596" applyAlignment="1">
      <alignment horizontal="center"/>
    </xf>
    <xf numFmtId="0" fontId="346" fillId="0" borderId="170" xfId="13596" applyFont="1" applyBorder="1" applyAlignment="1">
      <alignment horizontal="center" vertical="center" wrapText="1"/>
    </xf>
    <xf numFmtId="10" fontId="1" fillId="0" borderId="147" xfId="13596" applyNumberFormat="1" applyBorder="1" applyAlignment="1">
      <alignment horizontal="center"/>
    </xf>
    <xf numFmtId="10" fontId="1" fillId="0" borderId="149" xfId="13596" applyNumberFormat="1" applyBorder="1" applyAlignment="1">
      <alignment horizontal="center"/>
    </xf>
    <xf numFmtId="10" fontId="1" fillId="0" borderId="170" xfId="13596" applyNumberFormat="1" applyBorder="1" applyAlignment="1">
      <alignment horizontal="center"/>
    </xf>
    <xf numFmtId="0" fontId="1" fillId="0" borderId="170" xfId="13596" applyBorder="1" applyAlignment="1">
      <alignment horizontal="center"/>
    </xf>
    <xf numFmtId="10" fontId="1" fillId="0" borderId="170" xfId="13596" applyNumberFormat="1" applyBorder="1" applyAlignment="1">
      <alignment horizontal="center" vertical="center"/>
    </xf>
    <xf numFmtId="0" fontId="1" fillId="0" borderId="170" xfId="13596" applyBorder="1" applyAlignment="1">
      <alignment horizontal="center" vertical="center"/>
    </xf>
    <xf numFmtId="10" fontId="0" fillId="0" borderId="147" xfId="13597" applyNumberFormat="1" applyFont="1" applyBorder="1" applyAlignment="1">
      <alignment horizontal="center" vertical="center"/>
    </xf>
    <xf numFmtId="10" fontId="0" fillId="0" borderId="149" xfId="13597" applyNumberFormat="1" applyFont="1" applyBorder="1" applyAlignment="1">
      <alignment horizontal="center" vertical="center"/>
    </xf>
    <xf numFmtId="0" fontId="1" fillId="0" borderId="149" xfId="13596" applyBorder="1" applyAlignment="1">
      <alignment horizontal="center" vertical="center"/>
    </xf>
    <xf numFmtId="0" fontId="1" fillId="0" borderId="147" xfId="13596" applyBorder="1" applyAlignment="1">
      <alignment horizontal="center" vertical="center"/>
    </xf>
    <xf numFmtId="10" fontId="216" fillId="0" borderId="170" xfId="13596" applyNumberFormat="1" applyFont="1" applyBorder="1" applyAlignment="1">
      <alignment horizontal="center"/>
    </xf>
    <xf numFmtId="10" fontId="345" fillId="0" borderId="147" xfId="13596" applyNumberFormat="1" applyFont="1" applyBorder="1" applyAlignment="1">
      <alignment horizontal="center"/>
    </xf>
    <xf numFmtId="10" fontId="345" fillId="0" borderId="149" xfId="13596" applyNumberFormat="1" applyFont="1" applyBorder="1" applyAlignment="1">
      <alignment horizontal="center"/>
    </xf>
    <xf numFmtId="10" fontId="345" fillId="0" borderId="170" xfId="13596" applyNumberFormat="1" applyFont="1" applyBorder="1" applyAlignment="1">
      <alignment horizontal="center"/>
    </xf>
    <xf numFmtId="0" fontId="345" fillId="0" borderId="170" xfId="13596" applyFont="1" applyBorder="1" applyAlignment="1">
      <alignment horizontal="center"/>
    </xf>
    <xf numFmtId="10" fontId="345" fillId="0" borderId="170" xfId="13596" applyNumberFormat="1" applyFont="1" applyBorder="1" applyAlignment="1">
      <alignment horizontal="center" vertical="center"/>
    </xf>
    <xf numFmtId="0" fontId="345" fillId="0" borderId="170" xfId="13596" applyFont="1" applyBorder="1" applyAlignment="1">
      <alignment horizontal="center" vertical="center"/>
    </xf>
    <xf numFmtId="10" fontId="345" fillId="0" borderId="147" xfId="13597" applyNumberFormat="1" applyFont="1" applyBorder="1" applyAlignment="1">
      <alignment horizontal="center" vertical="center"/>
    </xf>
    <xf numFmtId="10" fontId="345" fillId="0" borderId="149" xfId="13597" applyNumberFormat="1" applyFont="1" applyBorder="1" applyAlignment="1">
      <alignment horizontal="center" vertical="center"/>
    </xf>
    <xf numFmtId="0" fontId="345" fillId="0" borderId="149" xfId="13596" applyFont="1" applyBorder="1" applyAlignment="1">
      <alignment horizontal="center" vertical="center"/>
    </xf>
    <xf numFmtId="0" fontId="345" fillId="0" borderId="147" xfId="13596" applyFont="1" applyBorder="1" applyAlignment="1">
      <alignment horizontal="center" vertical="center"/>
    </xf>
    <xf numFmtId="10" fontId="342" fillId="0" borderId="147" xfId="13596" applyNumberFormat="1" applyFont="1" applyBorder="1" applyAlignment="1">
      <alignment horizontal="center"/>
    </xf>
    <xf numFmtId="10" fontId="342" fillId="0" borderId="149" xfId="13596" applyNumberFormat="1" applyFont="1" applyBorder="1" applyAlignment="1">
      <alignment horizontal="center"/>
    </xf>
    <xf numFmtId="10" fontId="342" fillId="0" borderId="170" xfId="13596" applyNumberFormat="1" applyFont="1" applyBorder="1" applyAlignment="1">
      <alignment horizontal="center"/>
    </xf>
    <xf numFmtId="0" fontId="342" fillId="0" borderId="170" xfId="13596" applyFont="1" applyBorder="1" applyAlignment="1">
      <alignment horizontal="center"/>
    </xf>
    <xf numFmtId="10" fontId="342" fillId="0" borderId="170" xfId="13596" applyNumberFormat="1" applyFont="1" applyBorder="1" applyAlignment="1">
      <alignment horizontal="center" vertical="center"/>
    </xf>
    <xf numFmtId="0" fontId="342" fillId="0" borderId="170" xfId="13596" applyFont="1" applyBorder="1" applyAlignment="1">
      <alignment horizontal="center" vertical="center"/>
    </xf>
    <xf numFmtId="10" fontId="342" fillId="0" borderId="147" xfId="13597" applyNumberFormat="1" applyFont="1" applyBorder="1" applyAlignment="1">
      <alignment horizontal="center" vertical="center"/>
    </xf>
    <xf numFmtId="10" fontId="342" fillId="0" borderId="149" xfId="13597" applyNumberFormat="1" applyFont="1" applyBorder="1" applyAlignment="1">
      <alignment horizontal="center" vertical="center"/>
    </xf>
    <xf numFmtId="0" fontId="342" fillId="0" borderId="149" xfId="13596" applyFont="1" applyBorder="1" applyAlignment="1">
      <alignment horizontal="center" vertical="center"/>
    </xf>
    <xf numFmtId="0" fontId="342" fillId="0" borderId="147" xfId="13596" applyFont="1" applyBorder="1" applyAlignment="1">
      <alignment horizontal="center" vertical="center"/>
    </xf>
    <xf numFmtId="10" fontId="345" fillId="0" borderId="170" xfId="13597" applyNumberFormat="1" applyFont="1" applyBorder="1" applyAlignment="1">
      <alignment horizontal="center" vertical="center"/>
    </xf>
    <xf numFmtId="0" fontId="315" fillId="0" borderId="170" xfId="13596" applyFont="1" applyBorder="1" applyAlignment="1">
      <alignment horizontal="center" vertical="center"/>
    </xf>
    <xf numFmtId="10" fontId="342" fillId="0" borderId="170" xfId="13597" applyNumberFormat="1" applyFont="1" applyBorder="1" applyAlignment="1">
      <alignment horizontal="center" vertical="center"/>
    </xf>
    <xf numFmtId="1" fontId="0" fillId="0" borderId="170" xfId="13598" applyNumberFormat="1" applyFont="1" applyBorder="1" applyAlignment="1">
      <alignment horizontal="center"/>
    </xf>
    <xf numFmtId="1" fontId="341" fillId="112" borderId="170" xfId="13598" applyNumberFormat="1" applyFont="1" applyFill="1" applyBorder="1" applyAlignment="1">
      <alignment horizontal="center"/>
    </xf>
    <xf numFmtId="0" fontId="336" fillId="0" borderId="170" xfId="13596" applyFont="1" applyBorder="1" applyAlignment="1">
      <alignment horizontal="center" vertical="center"/>
    </xf>
    <xf numFmtId="1" fontId="1" fillId="0" borderId="170" xfId="13596" applyNumberFormat="1" applyBorder="1" applyAlignment="1">
      <alignment horizontal="center"/>
    </xf>
    <xf numFmtId="9" fontId="337" fillId="0" borderId="147" xfId="13597" applyFont="1" applyBorder="1" applyAlignment="1">
      <alignment horizontal="center" vertical="center"/>
    </xf>
    <xf numFmtId="9" fontId="337" fillId="0" borderId="149" xfId="13597" applyFont="1" applyBorder="1" applyAlignment="1">
      <alignment horizontal="center" vertical="center"/>
    </xf>
    <xf numFmtId="0" fontId="340" fillId="112" borderId="170" xfId="13596" applyFont="1" applyFill="1" applyBorder="1" applyAlignment="1">
      <alignment horizontal="center" vertical="center"/>
    </xf>
    <xf numFmtId="0" fontId="341" fillId="112" borderId="170" xfId="13596" applyFont="1" applyFill="1" applyBorder="1" applyAlignment="1">
      <alignment horizontal="center"/>
    </xf>
    <xf numFmtId="1" fontId="341" fillId="112" borderId="170" xfId="13596" applyNumberFormat="1" applyFont="1" applyFill="1" applyBorder="1" applyAlignment="1">
      <alignment horizontal="center"/>
    </xf>
    <xf numFmtId="9" fontId="337" fillId="0" borderId="170" xfId="13597" applyFont="1" applyBorder="1" applyAlignment="1">
      <alignment horizontal="center" vertical="center"/>
    </xf>
    <xf numFmtId="9" fontId="337" fillId="0" borderId="186" xfId="13597" applyFont="1" applyBorder="1" applyAlignment="1">
      <alignment horizontal="center" vertical="center"/>
    </xf>
    <xf numFmtId="1" fontId="1" fillId="0" borderId="147" xfId="13596" applyNumberFormat="1" applyBorder="1" applyAlignment="1">
      <alignment horizontal="center" vertical="center"/>
    </xf>
    <xf numFmtId="1" fontId="1" fillId="0" borderId="149" xfId="13596" applyNumberFormat="1" applyBorder="1" applyAlignment="1">
      <alignment horizontal="center" vertical="center"/>
    </xf>
    <xf numFmtId="2" fontId="1" fillId="0" borderId="147" xfId="13596" applyNumberFormat="1" applyBorder="1" applyAlignment="1">
      <alignment horizontal="center" vertical="center"/>
    </xf>
    <xf numFmtId="2" fontId="1" fillId="0" borderId="149" xfId="13596" applyNumberFormat="1" applyBorder="1" applyAlignment="1">
      <alignment horizontal="center" vertical="center"/>
    </xf>
    <xf numFmtId="0" fontId="339" fillId="0" borderId="170" xfId="13596" applyFont="1" applyBorder="1" applyAlignment="1">
      <alignment horizontal="left" vertical="center"/>
    </xf>
    <xf numFmtId="2" fontId="1" fillId="0" borderId="186" xfId="13596" applyNumberFormat="1" applyBorder="1" applyAlignment="1">
      <alignment horizontal="center" vertical="center"/>
    </xf>
    <xf numFmtId="0" fontId="336" fillId="0" borderId="170" xfId="13596" applyFont="1" applyBorder="1" applyAlignment="1">
      <alignment horizontal="left" vertical="center"/>
    </xf>
    <xf numFmtId="0" fontId="216" fillId="0" borderId="151" xfId="13596" applyFont="1" applyBorder="1" applyAlignment="1">
      <alignment horizontal="center" vertical="center"/>
    </xf>
    <xf numFmtId="0" fontId="216" fillId="0" borderId="38" xfId="13596" applyFont="1" applyBorder="1" applyAlignment="1">
      <alignment horizontal="center" vertical="center"/>
    </xf>
    <xf numFmtId="0" fontId="216" fillId="0" borderId="184" xfId="13596" applyFont="1" applyBorder="1" applyAlignment="1">
      <alignment horizontal="center" vertical="center"/>
    </xf>
    <xf numFmtId="0" fontId="172" fillId="18" borderId="151" xfId="13596" applyFont="1" applyFill="1" applyBorder="1" applyAlignment="1">
      <alignment horizontal="center" vertical="center"/>
    </xf>
    <xf numFmtId="0" fontId="172" fillId="18" borderId="38" xfId="13596" applyFont="1" applyFill="1" applyBorder="1" applyAlignment="1">
      <alignment horizontal="center" vertical="center"/>
    </xf>
    <xf numFmtId="0" fontId="172" fillId="18" borderId="184" xfId="13596" applyFont="1" applyFill="1" applyBorder="1" applyAlignment="1">
      <alignment horizontal="center" vertical="center"/>
    </xf>
    <xf numFmtId="0" fontId="172" fillId="103" borderId="151" xfId="13596" applyFont="1" applyFill="1" applyBorder="1" applyAlignment="1">
      <alignment horizontal="center" vertical="center"/>
    </xf>
    <xf numFmtId="0" fontId="172" fillId="103" borderId="38" xfId="13596" applyFont="1" applyFill="1" applyBorder="1" applyAlignment="1">
      <alignment horizontal="center" vertical="center"/>
    </xf>
    <xf numFmtId="0" fontId="172" fillId="103" borderId="184" xfId="13596" applyFont="1" applyFill="1" applyBorder="1" applyAlignment="1">
      <alignment horizontal="center" vertical="center"/>
    </xf>
    <xf numFmtId="0" fontId="216" fillId="0" borderId="179" xfId="13596" applyFont="1" applyBorder="1" applyAlignment="1">
      <alignment horizontal="center" vertical="center"/>
    </xf>
    <xf numFmtId="0" fontId="216" fillId="0" borderId="104" xfId="13596" applyFont="1" applyBorder="1" applyAlignment="1">
      <alignment horizontal="center" vertical="center"/>
    </xf>
    <xf numFmtId="0" fontId="216" fillId="0" borderId="86" xfId="13596" applyFont="1" applyBorder="1" applyAlignment="1">
      <alignment horizontal="center" vertical="center"/>
    </xf>
    <xf numFmtId="0" fontId="216" fillId="0" borderId="87" xfId="13596" applyFont="1" applyBorder="1" applyAlignment="1">
      <alignment horizontal="center" vertical="center"/>
    </xf>
    <xf numFmtId="0" fontId="317" fillId="0" borderId="0" xfId="13596" applyFont="1" applyAlignment="1">
      <alignment horizontal="center" vertical="center"/>
    </xf>
    <xf numFmtId="0" fontId="216" fillId="0" borderId="194" xfId="13596" applyFont="1" applyBorder="1" applyAlignment="1">
      <alignment horizontal="center" vertical="center"/>
    </xf>
    <xf numFmtId="0" fontId="216" fillId="0" borderId="105" xfId="13596" applyFont="1" applyBorder="1" applyAlignment="1">
      <alignment horizontal="center" vertical="center"/>
    </xf>
    <xf numFmtId="0" fontId="216" fillId="0" borderId="178" xfId="13596" applyFont="1" applyBorder="1" applyAlignment="1">
      <alignment horizontal="center" vertical="center"/>
    </xf>
    <xf numFmtId="0" fontId="172" fillId="18" borderId="194" xfId="13596" applyFont="1" applyFill="1" applyBorder="1" applyAlignment="1">
      <alignment horizontal="center" vertical="center"/>
    </xf>
    <xf numFmtId="0" fontId="172" fillId="18" borderId="105" xfId="13596" applyFont="1" applyFill="1" applyBorder="1" applyAlignment="1">
      <alignment horizontal="center" vertical="center"/>
    </xf>
    <xf numFmtId="0" fontId="216" fillId="0" borderId="88" xfId="13596" applyFont="1" applyBorder="1" applyAlignment="1">
      <alignment horizontal="center" vertical="center"/>
    </xf>
    <xf numFmtId="0" fontId="216" fillId="0" borderId="195" xfId="13596" applyFont="1" applyBorder="1" applyAlignment="1">
      <alignment horizontal="center"/>
    </xf>
    <xf numFmtId="0" fontId="216" fillId="0" borderId="196" xfId="13596" applyFont="1" applyBorder="1" applyAlignment="1">
      <alignment horizontal="center"/>
    </xf>
    <xf numFmtId="0" fontId="216" fillId="0" borderId="197" xfId="13596" applyFont="1" applyBorder="1" applyAlignment="1">
      <alignment horizontal="center"/>
    </xf>
    <xf numFmtId="0" fontId="216" fillId="0" borderId="12" xfId="13596" applyFont="1" applyBorder="1" applyAlignment="1">
      <alignment horizontal="center"/>
    </xf>
    <xf numFmtId="0" fontId="216" fillId="0" borderId="7" xfId="13596" applyFont="1" applyBorder="1" applyAlignment="1">
      <alignment horizontal="center"/>
    </xf>
    <xf numFmtId="0" fontId="216" fillId="0" borderId="8" xfId="13596" applyFont="1" applyBorder="1" applyAlignment="1">
      <alignment horizontal="center"/>
    </xf>
    <xf numFmtId="0" fontId="216" fillId="0" borderId="12" xfId="13596" applyFont="1" applyBorder="1" applyAlignment="1">
      <alignment horizontal="center" vertical="center"/>
    </xf>
    <xf numFmtId="0" fontId="216" fillId="0" borderId="7" xfId="13596" applyFont="1" applyBorder="1" applyAlignment="1">
      <alignment horizontal="center" vertical="center"/>
    </xf>
    <xf numFmtId="0" fontId="216" fillId="0" borderId="8" xfId="13596" applyFont="1" applyBorder="1" applyAlignment="1">
      <alignment horizontal="center" vertical="center"/>
    </xf>
    <xf numFmtId="0" fontId="316" fillId="0" borderId="0" xfId="13596" applyFont="1" applyAlignment="1">
      <alignment horizontal="center"/>
    </xf>
    <xf numFmtId="0" fontId="53" fillId="0" borderId="0" xfId="5167" applyFont="1" applyAlignment="1">
      <alignment horizontal="center" vertical="center" wrapText="1"/>
    </xf>
    <xf numFmtId="180" fontId="304" fillId="0" borderId="0" xfId="0" applyFont="1" applyAlignment="1">
      <alignment horizontal="center"/>
    </xf>
    <xf numFmtId="4" fontId="52" fillId="0" borderId="174" xfId="13582" applyNumberFormat="1" applyFont="1" applyFill="1" applyBorder="1" applyAlignment="1">
      <alignment horizontal="center" vertical="center"/>
    </xf>
    <xf numFmtId="4" fontId="52" fillId="0" borderId="150" xfId="13582" applyNumberFormat="1" applyFont="1" applyFill="1" applyBorder="1" applyAlignment="1">
      <alignment horizontal="center" vertical="center"/>
    </xf>
    <xf numFmtId="4" fontId="52" fillId="0" borderId="176" xfId="13582" applyNumberFormat="1" applyFont="1" applyFill="1" applyBorder="1" applyAlignment="1">
      <alignment horizontal="center" vertical="center"/>
    </xf>
    <xf numFmtId="4" fontId="52" fillId="0" borderId="107" xfId="13582" applyNumberFormat="1" applyFont="1" applyFill="1" applyBorder="1" applyAlignment="1">
      <alignment horizontal="center" vertical="center"/>
    </xf>
    <xf numFmtId="180" fontId="203" fillId="19" borderId="0" xfId="21" applyFont="1" applyFill="1" applyAlignment="1">
      <alignment horizontal="center"/>
    </xf>
    <xf numFmtId="4" fontId="52" fillId="0" borderId="173" xfId="13582" applyNumberFormat="1" applyFont="1" applyFill="1" applyBorder="1" applyAlignment="1">
      <alignment horizontal="center" vertical="center"/>
    </xf>
    <xf numFmtId="4" fontId="52" fillId="0" borderId="85" xfId="13582" applyNumberFormat="1" applyFont="1" applyFill="1" applyBorder="1" applyAlignment="1">
      <alignment horizontal="center" vertical="center"/>
    </xf>
    <xf numFmtId="0" fontId="78" fillId="0" borderId="172" xfId="2632" applyFont="1" applyBorder="1" applyAlignment="1">
      <alignment horizontal="center" vertical="center"/>
    </xf>
    <xf numFmtId="0" fontId="78" fillId="0" borderId="175" xfId="2632" applyFont="1" applyBorder="1" applyAlignment="1">
      <alignment horizontal="center" vertical="center"/>
    </xf>
    <xf numFmtId="4" fontId="52" fillId="0" borderId="169" xfId="13582" applyNumberFormat="1" applyFont="1" applyFill="1" applyBorder="1" applyAlignment="1">
      <alignment horizontal="center" vertical="center"/>
    </xf>
    <xf numFmtId="4" fontId="52" fillId="0" borderId="171" xfId="13582" applyNumberFormat="1" applyFont="1" applyFill="1" applyBorder="1" applyAlignment="1">
      <alignment horizontal="center" vertical="center"/>
    </xf>
    <xf numFmtId="180" fontId="205" fillId="19" borderId="0" xfId="21" applyFont="1" applyFill="1" applyAlignment="1">
      <alignment horizontal="center"/>
    </xf>
    <xf numFmtId="180" fontId="78" fillId="19" borderId="0" xfId="21" applyFont="1" applyFill="1" applyAlignment="1">
      <alignment horizontal="center" vertical="center"/>
    </xf>
    <xf numFmtId="0" fontId="78" fillId="0" borderId="102" xfId="2632" applyFont="1" applyBorder="1" applyAlignment="1">
      <alignment horizontal="center" vertical="center"/>
    </xf>
    <xf numFmtId="180" fontId="36" fillId="0" borderId="0" xfId="12080" applyFont="1" applyAlignment="1">
      <alignment horizontal="center" vertical="center"/>
    </xf>
    <xf numFmtId="0" fontId="78" fillId="20" borderId="170" xfId="12081" applyFont="1" applyFill="1" applyBorder="1" applyAlignment="1">
      <alignment horizontal="center" vertical="center"/>
    </xf>
    <xf numFmtId="0" fontId="173" fillId="0" borderId="5" xfId="12797" applyFont="1" applyBorder="1" applyAlignment="1">
      <alignment horizontal="center" vertical="center" wrapText="1"/>
    </xf>
    <xf numFmtId="0" fontId="173" fillId="0" borderId="30" xfId="12797" applyFont="1" applyBorder="1" applyAlignment="1">
      <alignment horizontal="center" vertical="center"/>
    </xf>
    <xf numFmtId="0" fontId="173" fillId="0" borderId="6" xfId="12797" applyFont="1" applyBorder="1" applyAlignment="1">
      <alignment horizontal="center" vertical="center"/>
    </xf>
    <xf numFmtId="0" fontId="173" fillId="0" borderId="86" xfId="12797" applyFont="1" applyBorder="1" applyAlignment="1">
      <alignment horizontal="center" vertical="center"/>
    </xf>
    <xf numFmtId="0" fontId="173" fillId="0" borderId="87" xfId="12797" applyFont="1" applyBorder="1" applyAlignment="1">
      <alignment horizontal="center" vertical="center"/>
    </xf>
    <xf numFmtId="0" fontId="173" fillId="0" borderId="88" xfId="12797" applyFont="1" applyBorder="1" applyAlignment="1">
      <alignment horizontal="center" vertical="center"/>
    </xf>
    <xf numFmtId="0" fontId="216" fillId="0" borderId="0" xfId="12797" applyFont="1" applyAlignment="1">
      <alignment horizontal="center" vertical="center"/>
    </xf>
    <xf numFmtId="0" fontId="78" fillId="0" borderId="30" xfId="13583" applyFont="1" applyBorder="1" applyAlignment="1">
      <alignment horizontal="center" vertical="center"/>
    </xf>
    <xf numFmtId="0" fontId="304" fillId="0" borderId="9" xfId="13583" applyFont="1" applyBorder="1" applyAlignment="1">
      <alignment horizontal="center" vertical="center"/>
    </xf>
    <xf numFmtId="0" fontId="304" fillId="0" borderId="0" xfId="13583" applyFont="1" applyAlignment="1">
      <alignment horizontal="center" vertical="center"/>
    </xf>
    <xf numFmtId="0" fontId="304" fillId="0" borderId="10" xfId="13583" applyFont="1" applyBorder="1" applyAlignment="1">
      <alignment horizontal="center" vertical="center"/>
    </xf>
    <xf numFmtId="0" fontId="36" fillId="0" borderId="9" xfId="13583" applyFont="1" applyBorder="1" applyAlignment="1">
      <alignment horizontal="center"/>
    </xf>
    <xf numFmtId="0" fontId="36" fillId="0" borderId="0" xfId="13583" applyFont="1" applyAlignment="1">
      <alignment horizontal="center"/>
    </xf>
    <xf numFmtId="0" fontId="36" fillId="0" borderId="10" xfId="13583" applyFont="1" applyBorder="1" applyAlignment="1">
      <alignment horizontal="center"/>
    </xf>
    <xf numFmtId="0" fontId="78" fillId="0" borderId="9" xfId="13583" applyFont="1" applyBorder="1" applyAlignment="1">
      <alignment horizontal="center"/>
    </xf>
    <xf numFmtId="0" fontId="78" fillId="0" borderId="0" xfId="13583" applyFont="1" applyAlignment="1">
      <alignment horizontal="center"/>
    </xf>
    <xf numFmtId="14" fontId="36" fillId="0" borderId="0" xfId="13583" applyNumberFormat="1" applyFont="1" applyAlignment="1">
      <alignment horizontal="center" vertical="center"/>
    </xf>
    <xf numFmtId="14" fontId="36" fillId="0" borderId="10" xfId="13583" applyNumberFormat="1" applyFont="1" applyBorder="1" applyAlignment="1">
      <alignment horizontal="center" vertical="center"/>
    </xf>
  </cellXfs>
  <cellStyles count="13600">
    <cellStyle name="_x0005_" xfId="12082" xr:uid="{00000000-0005-0000-0000-000000000000}"/>
    <cellStyle name="          _x000d__x000a_shell=progman.exe_x000d__x000a_m" xfId="12083" xr:uid="{00000000-0005-0000-0000-000001000000}"/>
    <cellStyle name="_x0005_ 2" xfId="12084" xr:uid="{00000000-0005-0000-0000-000002000000}"/>
    <cellStyle name="%" xfId="23" xr:uid="{00000000-0005-0000-0000-000003000000}"/>
    <cellStyle name="% 2" xfId="24" xr:uid="{00000000-0005-0000-0000-000004000000}"/>
    <cellStyle name="% 2 2" xfId="25" xr:uid="{00000000-0005-0000-0000-000005000000}"/>
    <cellStyle name="% 2 2 2" xfId="8467" xr:uid="{00000000-0005-0000-0000-000006000000}"/>
    <cellStyle name="% 2 3" xfId="26" xr:uid="{00000000-0005-0000-0000-000007000000}"/>
    <cellStyle name="% 2 3 2" xfId="8468" xr:uid="{00000000-0005-0000-0000-000008000000}"/>
    <cellStyle name="% 2 4" xfId="8469" xr:uid="{00000000-0005-0000-0000-000009000000}"/>
    <cellStyle name="% 2_2007-11-15_LIQUIDACION GOYENECHE" xfId="27" xr:uid="{00000000-0005-0000-0000-00000A000000}"/>
    <cellStyle name="% 3" xfId="8470" xr:uid="{00000000-0005-0000-0000-00000B000000}"/>
    <cellStyle name="%_cemento V para Rio Grande" xfId="28" xr:uid="{00000000-0005-0000-0000-00000C000000}"/>
    <cellStyle name="%_cemento V para Rio Grande 2" xfId="8471" xr:uid="{00000000-0005-0000-0000-00000D000000}"/>
    <cellStyle name="%_CR2882-Pxx-VAL01-JUN09 Rev01" xfId="29" xr:uid="{00000000-0005-0000-0000-00000E000000}"/>
    <cellStyle name="%_CR2882-Pxx-VAL01-JUN09 Rev01 2" xfId="8472" xr:uid="{00000000-0005-0000-0000-00000F000000}"/>
    <cellStyle name="%_E_Procurement_AdicionalesCACVSA Ericsson 19OCT07_TRABAJO" xfId="30" xr:uid="{00000000-0005-0000-0000-000010000000}"/>
    <cellStyle name="%_E_Procurement_AdicionalesCACVSA Ericsson 19OCT07_TRABAJO 2" xfId="8473" xr:uid="{00000000-0005-0000-0000-000011000000}"/>
    <cellStyle name="%_EBC AERONAUTICA - LISTO" xfId="31" xr:uid="{00000000-0005-0000-0000-000012000000}"/>
    <cellStyle name="%_EBC AERONAUTICA - LISTO 2" xfId="8474" xr:uid="{00000000-0005-0000-0000-000013000000}"/>
    <cellStyle name="%_EBC CAJAS" xfId="32" xr:uid="{00000000-0005-0000-0000-000014000000}"/>
    <cellStyle name="%_EBC CAJAS 2" xfId="8475" xr:uid="{00000000-0005-0000-0000-000015000000}"/>
    <cellStyle name="%_EBC HUSARES" xfId="33" xr:uid="{00000000-0005-0000-0000-000016000000}"/>
    <cellStyle name="%_EBC HUSARES 2" xfId="8476" xr:uid="{00000000-0005-0000-0000-000017000000}"/>
    <cellStyle name="%_EBC YANAMA" xfId="34" xr:uid="{00000000-0005-0000-0000-000018000000}"/>
    <cellStyle name="%_EBC YANAMA 2" xfId="8477" xr:uid="{00000000-0005-0000-0000-000019000000}"/>
    <cellStyle name="%_Eguren-Metrado en formato Ericsson" xfId="35" xr:uid="{00000000-0005-0000-0000-00001A000000}"/>
    <cellStyle name="%_Eguren-Metrado en formato Ericsson 2" xfId="8478" xr:uid="{00000000-0005-0000-0000-00001B000000}"/>
    <cellStyle name="%_Ejemplo YANAMA" xfId="36" xr:uid="{00000000-0005-0000-0000-00001C000000}"/>
    <cellStyle name="%_Ejemplo YANAMA 2" xfId="8479" xr:uid="{00000000-0005-0000-0000-00001D000000}"/>
    <cellStyle name="%_Hoja1" xfId="37" xr:uid="{00000000-0005-0000-0000-00001E000000}"/>
    <cellStyle name="%_Hoja1 2" xfId="8480" xr:uid="{00000000-0005-0000-0000-00001F000000}"/>
    <cellStyle name="%_Liquidacion EBC-HUSARES-modoficado al 29-11" xfId="38" xr:uid="{00000000-0005-0000-0000-000020000000}"/>
    <cellStyle name="%_Liquidacion EBC-HUSARES-modoficado al 29-11 2" xfId="8481" xr:uid="{00000000-0005-0000-0000-000021000000}"/>
    <cellStyle name="%_LIQUIDAION DE OBRA SANTIBAÑEZ-MODIFICADO AL 29-11" xfId="39" xr:uid="{00000000-0005-0000-0000-000022000000}"/>
    <cellStyle name="%_LIQUIDAION DE OBRA SANTIBAÑEZ-MODIFICADO AL 29-11 2" xfId="8482" xr:uid="{00000000-0005-0000-0000-000023000000}"/>
    <cellStyle name="%_LOSA DE CONCRETO" xfId="40" xr:uid="{00000000-0005-0000-0000-000024000000}"/>
    <cellStyle name="%_LOSA DE CONCRETO 2" xfId="8483" xr:uid="{00000000-0005-0000-0000-000025000000}"/>
    <cellStyle name="%_Metrado de Excav  y Viga de Cimentaciòn  (3)" xfId="41" xr:uid="{00000000-0005-0000-0000-000026000000}"/>
    <cellStyle name="%_Metrado de Excav  y Viga de Cimentaciòn  (3) 2" xfId="8484" xr:uid="{00000000-0005-0000-0000-000027000000}"/>
    <cellStyle name="%_Metrado de Sist  Contra Incendio - Calentadores - Detectores de Humo  (3)" xfId="42" xr:uid="{00000000-0005-0000-0000-000028000000}"/>
    <cellStyle name="%_Metrado de Sist  Contra Incendio - Calentadores - Detectores de Humo  (3) 2" xfId="8485" xr:uid="{00000000-0005-0000-0000-000029000000}"/>
    <cellStyle name="%_METRADO- FORMATO ERICSSON ARTURO" xfId="43" xr:uid="{00000000-0005-0000-0000-00002A000000}"/>
    <cellStyle name="%_METRADO- FORMATO ERICSSON ARTURO 2" xfId="8486" xr:uid="{00000000-0005-0000-0000-00002B000000}"/>
    <cellStyle name="%_Metrados de Obras Civiles - EDIFICIO Antamina" xfId="44" xr:uid="{00000000-0005-0000-0000-00002C000000}"/>
    <cellStyle name="%_Metrados de Obras Civiles - EDIFICIO Antamina 2" xfId="8487" xr:uid="{00000000-0005-0000-0000-00002D000000}"/>
    <cellStyle name="%_MIMETIZADO" xfId="45" xr:uid="{00000000-0005-0000-0000-00002E000000}"/>
    <cellStyle name="%_MIMETIZADO 2" xfId="8488" xr:uid="{00000000-0005-0000-0000-00002F000000}"/>
    <cellStyle name="%_MODELO DE PRESUPUESTO - GREENFIELD TORRE 54M" xfId="46" xr:uid="{00000000-0005-0000-0000-000030000000}"/>
    <cellStyle name="%_MODELO DE PRESUPUESTO - GREENFIELD TORRE 54M 2" xfId="8489" xr:uid="{00000000-0005-0000-0000-000031000000}"/>
    <cellStyle name="%_Pasillos" xfId="47" xr:uid="{00000000-0005-0000-0000-000032000000}"/>
    <cellStyle name="%_Pasillos 2" xfId="8490" xr:uid="{00000000-0005-0000-0000-000033000000}"/>
    <cellStyle name="%_PLANILLA DE COTIZACION - COEFICIENTE UNICO DE COTIZACION" xfId="48" xr:uid="{00000000-0005-0000-0000-000034000000}"/>
    <cellStyle name="%_PLANILLA DE COTIZACION - COEFICIENTE UNICO DE COTIZACION 2" xfId="8491" xr:uid="{00000000-0005-0000-0000-000035000000}"/>
    <cellStyle name="%_Planilla de cotizacion Ericsson - 2008" xfId="49" xr:uid="{00000000-0005-0000-0000-000036000000}"/>
    <cellStyle name="%_Planilla de cotizacion Ericsson - 2008 2" xfId="8492" xr:uid="{00000000-0005-0000-0000-000037000000}"/>
    <cellStyle name="%_Planilla METRADOS 2008" xfId="50" xr:uid="{00000000-0005-0000-0000-000038000000}"/>
    <cellStyle name="%_Planilla METRADOS 2008 2" xfId="8493" xr:uid="{00000000-0005-0000-0000-000039000000}"/>
    <cellStyle name="%_PRECIARIO 07-11-07" xfId="51" xr:uid="{00000000-0005-0000-0000-00003A000000}"/>
    <cellStyle name="%_PRECIARIO 07-11-07 2" xfId="8494" xr:uid="{00000000-0005-0000-0000-00003B000000}"/>
    <cellStyle name="%_PRECIARIO AL 30-11-07" xfId="52" xr:uid="{00000000-0005-0000-0000-00003C000000}"/>
    <cellStyle name="%_PRECIARIO AL 30-11-07 2" xfId="8495" xr:uid="{00000000-0005-0000-0000-00003D000000}"/>
    <cellStyle name="%_PRECIARIO CONT. VERDE - AL 18-12-07" xfId="53" xr:uid="{00000000-0005-0000-0000-00003E000000}"/>
    <cellStyle name="%_PRECIARIO CONT. VERDE - AL 18-12-07 2" xfId="8496" xr:uid="{00000000-0005-0000-0000-00003F000000}"/>
    <cellStyle name="%_PRECIARIO DEPURADO AL 22-12-07" xfId="54" xr:uid="{00000000-0005-0000-0000-000040000000}"/>
    <cellStyle name="%_PRECIARIO DEPURADO AL 22-12-07 2" xfId="8497" xr:uid="{00000000-0005-0000-0000-000041000000}"/>
    <cellStyle name="%_Pto0001-1-08" xfId="55" xr:uid="{00000000-0005-0000-0000-000042000000}"/>
    <cellStyle name="%_Pto0001-1-08 2" xfId="8498" xr:uid="{00000000-0005-0000-0000-000043000000}"/>
    <cellStyle name="%_Pto0010-1-08" xfId="56" xr:uid="{00000000-0005-0000-0000-000044000000}"/>
    <cellStyle name="%_Pto0010-1-08 2" xfId="8499" xr:uid="{00000000-0005-0000-0000-000045000000}"/>
    <cellStyle name="%_Pto0215-2-08" xfId="57" xr:uid="{00000000-0005-0000-0000-000046000000}"/>
    <cellStyle name="%_Pto0215-2-08 2" xfId="8500" xr:uid="{00000000-0005-0000-0000-000047000000}"/>
    <cellStyle name="%_Pto0240-1-08" xfId="58" xr:uid="{00000000-0005-0000-0000-000048000000}"/>
    <cellStyle name="%_Pto0240-1-08 2" xfId="8501" xr:uid="{00000000-0005-0000-0000-000049000000}"/>
    <cellStyle name="%_Pto0297-1-08" xfId="59" xr:uid="{00000000-0005-0000-0000-00004A000000}"/>
    <cellStyle name="%_Pto0297-1-08 2" xfId="8502" xr:uid="{00000000-0005-0000-0000-00004B000000}"/>
    <cellStyle name="%_Pto0298-1-08" xfId="60" xr:uid="{00000000-0005-0000-0000-00004C000000}"/>
    <cellStyle name="%_Pto0298-1-08 2" xfId="8503" xr:uid="{00000000-0005-0000-0000-00004D000000}"/>
    <cellStyle name="%_Pto0345-1-08" xfId="61" xr:uid="{00000000-0005-0000-0000-00004E000000}"/>
    <cellStyle name="%_Pto0345-1-08 2" xfId="8504" xr:uid="{00000000-0005-0000-0000-00004F000000}"/>
    <cellStyle name="%_Pto0431-1-08" xfId="62" xr:uid="{00000000-0005-0000-0000-000050000000}"/>
    <cellStyle name="%_Pto0431-1-08 2" xfId="8505" xr:uid="{00000000-0005-0000-0000-000051000000}"/>
    <cellStyle name="%_Pto0520-3-07" xfId="63" xr:uid="{00000000-0005-0000-0000-000052000000}"/>
    <cellStyle name="%_Pto0520-3-07 2" xfId="8506" xr:uid="{00000000-0005-0000-0000-000053000000}"/>
    <cellStyle name="%_Pto1048-2-07" xfId="64" xr:uid="{00000000-0005-0000-0000-000054000000}"/>
    <cellStyle name="%_Pto1048-2-07 2" xfId="8507" xr:uid="{00000000-0005-0000-0000-000055000000}"/>
    <cellStyle name="%_Pto1049-3-07" xfId="65" xr:uid="{00000000-0005-0000-0000-000056000000}"/>
    <cellStyle name="%_Pto1049-3-07 2" xfId="8508" xr:uid="{00000000-0005-0000-0000-000057000000}"/>
    <cellStyle name="%_Pto1248-2-07" xfId="66" xr:uid="{00000000-0005-0000-0000-000058000000}"/>
    <cellStyle name="%_Pto1248-2-07 2" xfId="8509" xr:uid="{00000000-0005-0000-0000-000059000000}"/>
    <cellStyle name="%_Pto1249-2-07" xfId="67" xr:uid="{00000000-0005-0000-0000-00005A000000}"/>
    <cellStyle name="%_Pto1249-2-07 2" xfId="8510" xr:uid="{00000000-0005-0000-0000-00005B000000}"/>
    <cellStyle name="%_Pto1324-1-07" xfId="68" xr:uid="{00000000-0005-0000-0000-00005C000000}"/>
    <cellStyle name="%_Pto1324-1-07 2" xfId="8511" xr:uid="{00000000-0005-0000-0000-00005D000000}"/>
    <cellStyle name="%_Pto1324-2-07" xfId="69" xr:uid="{00000000-0005-0000-0000-00005E000000}"/>
    <cellStyle name="%_Pto1324-2-07 2" xfId="8512" xr:uid="{00000000-0005-0000-0000-00005F000000}"/>
    <cellStyle name="%_Pto1325-1-07" xfId="70" xr:uid="{00000000-0005-0000-0000-000060000000}"/>
    <cellStyle name="%_Pto1325-1-07 2" xfId="8513" xr:uid="{00000000-0005-0000-0000-000061000000}"/>
    <cellStyle name="%_Pto1326-1-07" xfId="71" xr:uid="{00000000-0005-0000-0000-000062000000}"/>
    <cellStyle name="%_Pto1326-1-07 2" xfId="8514" xr:uid="{00000000-0005-0000-0000-000063000000}"/>
    <cellStyle name="%_Pto1327-1-07" xfId="72" xr:uid="{00000000-0005-0000-0000-000064000000}"/>
    <cellStyle name="%_Pto1327-1-07 2" xfId="8515" xr:uid="{00000000-0005-0000-0000-000065000000}"/>
    <cellStyle name="%_Pto1328-3-07" xfId="73" xr:uid="{00000000-0005-0000-0000-000066000000}"/>
    <cellStyle name="%_Pto1328-3-07 2" xfId="8516" xr:uid="{00000000-0005-0000-0000-000067000000}"/>
    <cellStyle name="%_PTOS SUELO - TAT 54 - 42 - 72" xfId="74" xr:uid="{00000000-0005-0000-0000-000068000000}"/>
    <cellStyle name="%_PTOS SUELO - TAT 54 - 42 - 72 2" xfId="8517" xr:uid="{00000000-0005-0000-0000-000069000000}"/>
    <cellStyle name="%_RECREO OA-2008 Pto0034-1-08" xfId="75" xr:uid="{00000000-0005-0000-0000-00006A000000}"/>
    <cellStyle name="%_RECREO OA-2008 Pto0034-1-08 2" xfId="8518" xr:uid="{00000000-0005-0000-0000-00006B000000}"/>
    <cellStyle name="%_REVISION DE PACKS - OA Y OE" xfId="76" xr:uid="{00000000-0005-0000-0000-00006C000000}"/>
    <cellStyle name="%_REVISION DE PACKS - OA Y OE 2" xfId="8519" xr:uid="{00000000-0005-0000-0000-00006D000000}"/>
    <cellStyle name="%_SAN MARTIN" xfId="77" xr:uid="{00000000-0005-0000-0000-00006E000000}"/>
    <cellStyle name="%_SAN MARTIN 2" xfId="8520" xr:uid="{00000000-0005-0000-0000-00006F000000}"/>
    <cellStyle name="%_SISTEMA DE TIERRA - MASITRANCA" xfId="78" xr:uid="{00000000-0005-0000-0000-000070000000}"/>
    <cellStyle name="%_SISTEMA DE TIERRA - MASITRANCA 2" xfId="8521" xr:uid="{00000000-0005-0000-0000-000071000000}"/>
    <cellStyle name="%_SITIO SOBRE SUELO" xfId="79" xr:uid="{00000000-0005-0000-0000-000072000000}"/>
    <cellStyle name="%_SITIO SOBRE SUELO 2" xfId="8522" xr:uid="{00000000-0005-0000-0000-000073000000}"/>
    <cellStyle name="%_TORRE EN AZOTEA" xfId="80" xr:uid="{00000000-0005-0000-0000-000074000000}"/>
    <cellStyle name="%_TORRE EN AZOTEA 2" xfId="8523" xr:uid="{00000000-0005-0000-0000-000075000000}"/>
    <cellStyle name="%_Tubos a precion 2008_11_11-1" xfId="81" xr:uid="{00000000-0005-0000-0000-000076000000}"/>
    <cellStyle name="%_Tubos a precion 2008_11_11-1 2" xfId="8524" xr:uid="{00000000-0005-0000-0000-000077000000}"/>
    <cellStyle name="(0.0%)" xfId="82" xr:uid="{00000000-0005-0000-0000-000078000000}"/>
    <cellStyle name=",." xfId="12085" xr:uid="{00000000-0005-0000-0000-000079000000}"/>
    <cellStyle name="? ?_x0019__x0019_؟:ا:" xfId="12086" xr:uid="{00000000-0005-0000-0000-00007A000000}"/>
    <cellStyle name="??" xfId="12087" xr:uid="{00000000-0005-0000-0000-00007B000000}"/>
    <cellStyle name="?? [0.00]_PRODUCT DETAIL Q1" xfId="12088" xr:uid="{00000000-0005-0000-0000-00007C000000}"/>
    <cellStyle name="?? [0]" xfId="12089" xr:uid="{00000000-0005-0000-0000-00007D000000}"/>
    <cellStyle name="??&amp;O?&amp;H" xfId="12090" xr:uid="{00000000-0005-0000-0000-00007E000000}"/>
    <cellStyle name="??&amp;O?&amp;H?_x0008__x000f__x0007_?_x0007__x0001__x0001_" xfId="12091" xr:uid="{00000000-0005-0000-0000-00007F000000}"/>
    <cellStyle name="??&amp;O?&amp;H?_x0008_??_x0007_" xfId="12092" xr:uid="{00000000-0005-0000-0000-000080000000}"/>
    <cellStyle name="??&amp;O?&amp;H?_x0008_??_x0007__x0001__x0001_" xfId="12093" xr:uid="{00000000-0005-0000-0000-000081000000}"/>
    <cellStyle name="??&amp;O?&amp;H?_x0008_??_x0007__x0001__x0001_ 2" xfId="12094" xr:uid="{00000000-0005-0000-0000-000082000000}"/>
    <cellStyle name="??&amp;O?&amp;H?_x0008_??_x0007__x0001__x0001_ 3" xfId="12095" xr:uid="{00000000-0005-0000-0000-000083000000}"/>
    <cellStyle name="??&amp;O?&amp;H?_x0008_??_x0007__x0001__x0001_ 4" xfId="12096" xr:uid="{00000000-0005-0000-0000-000084000000}"/>
    <cellStyle name="??&amp;O?&amp;H?_x0008_??_x0007__x0001__x0001_?_x0002_" xfId="12097" xr:uid="{00000000-0005-0000-0000-000085000000}"/>
    <cellStyle name="??&amp;O?&amp;H?_x0008_??_x0007__x0001__x0001_?_x0002_" xfId="12098" xr:uid="{00000000-0005-0000-0000-000086000000}"/>
    <cellStyle name="??&amp;O?&amp;H?_x0008_??_x0007__x0001__x0001_?_x0002__x0001_(_x0002_&gt;_x000f_???v!????_x0007_??????????????????????????           ?????           ?????????_x000d_?????????????????????????????????????????????????????????????????????????????????????????????????????????????????????" xfId="12099" xr:uid="{00000000-0005-0000-0000-000087000000}"/>
    <cellStyle name="??&amp;O?&amp;H?_x0008_??_x0007__x0001__x0001__6428-2503-EST-REQ Rev01 (Preciario)" xfId="12100" xr:uid="{00000000-0005-0000-0000-000088000000}"/>
    <cellStyle name="??&amp;O?&amp;H?_x0008__x000f__x0007_?_x0007__x0001__x0001_?_x0002__x0001_(_x0002_c ????????_x0007_??????????????????????????           ?????           ?????????_x000d_C:\WINDOWS\COUNTRY.SYS_x000d_??????????????????????????????????????????????????????????????????????????????????????????????" xfId="12101" xr:uid="{00000000-0005-0000-0000-000089000000}"/>
    <cellStyle name="?_x001d_??%U²u&amp;H²9_x0008_? s_x000a__x0007__x0001__x0001_" xfId="12102" xr:uid="{00000000-0005-0000-0000-00008A000000}"/>
    <cellStyle name="?_x001d_??%U²u&amp;H²9_x0008_? s_x000a__x0007__x0001__x0001_?_x0002_???????????????_x0001_(_x0002_u_x000d_?????_x001f_????????_x0007_????????????????!???????????           ?????           ?????????_x000d_C:\WINDOWS\country.sys_x000d_??????????????????????????????????????????????????????????????????????????????????????????????" xfId="12103" xr:uid="{00000000-0005-0000-0000-00008B000000}"/>
    <cellStyle name="?_x001d_??%U²u&amp;H²9_x0008_? s_x000a__x0007__x0001__x0001__CVTD (version 1)" xfId="12104" xr:uid="{00000000-0005-0000-0000-00008C000000}"/>
    <cellStyle name="_x0005_????" xfId="12105" xr:uid="{00000000-0005-0000-0000-00008D000000}"/>
    <cellStyle name="???? [0.00]_PRODUCT DETAIL Q1" xfId="12106" xr:uid="{00000000-0005-0000-0000-00008E000000}"/>
    <cellStyle name="????_PRODUCT DETAIL Q1" xfId="12107" xr:uid="{00000000-0005-0000-0000-00008F000000}"/>
    <cellStyle name="???[0]_Book1" xfId="12108" xr:uid="{00000000-0005-0000-0000-000090000000}"/>
    <cellStyle name="???_95" xfId="12109" xr:uid="{00000000-0005-0000-0000-000091000000}"/>
    <cellStyle name="??_(????)??????" xfId="12110" xr:uid="{00000000-0005-0000-0000-000092000000}"/>
    <cellStyle name="??A? [0]_laroux_1_¸???™? " xfId="12111" xr:uid="{00000000-0005-0000-0000-000093000000}"/>
    <cellStyle name="??A?_laroux_1_¸???™? " xfId="12112" xr:uid="{00000000-0005-0000-0000-000094000000}"/>
    <cellStyle name="?”´?_?¼??¤´_¸???™? " xfId="12113" xr:uid="{00000000-0005-0000-0000-000095000000}"/>
    <cellStyle name="?W?_laroux" xfId="12114" xr:uid="{00000000-0005-0000-0000-000096000000}"/>
    <cellStyle name="?曹%U?&amp;H?_x0008_?s_x000a__x0007__x0001__x0001_" xfId="8525" xr:uid="{00000000-0005-0000-0000-000097000000}"/>
    <cellStyle name="?曹%U?&amp;H?_x0008_?s_x000a__x0007__x0001__x0001_?_x0002__x0001_(_x0002_?????????_x0007_??????????????????????????           ?????           ?????????_x000d_C:\WINDOWS\country.sys_x000d_??????????????????????????????????????????????????????????????????????????????????????????????" xfId="12115" xr:uid="{00000000-0005-0000-0000-000098000000}"/>
    <cellStyle name="?曹%U?&amp;H?_x0008_?s_x000a__x0007__x0001__x0001__CVTD (version 1)" xfId="12116" xr:uid="{00000000-0005-0000-0000-000099000000}"/>
    <cellStyle name="_0 - 3G Spain BOM Summary" xfId="83" xr:uid="{00000000-0005-0000-0000-00009A000000}"/>
    <cellStyle name="_0 - 3G Spain BOM Summary 2" xfId="8526" xr:uid="{00000000-0005-0000-0000-00009B000000}"/>
    <cellStyle name="_01 Itemizado Tottus La Polvora Lima rev@1" xfId="5169" xr:uid="{00000000-0005-0000-0000-00009C000000}"/>
    <cellStyle name="_1xRTT 3rd Carrier B-Form V.02 221102" xfId="84" xr:uid="{00000000-0005-0000-0000-00009D000000}"/>
    <cellStyle name="_1xRTT 3rd Carrier B-Form V.02 221102 2" xfId="8527" xr:uid="{00000000-0005-0000-0000-00009E000000}"/>
    <cellStyle name="_2. Planillas de Cotizacion Muxes (Ericsson, Rev.A)" xfId="85" xr:uid="{00000000-0005-0000-0000-00009F000000}"/>
    <cellStyle name="_2. Planillas de Cotizacion Muxes (Ericsson, Rev.A) 2" xfId="8528" xr:uid="{00000000-0005-0000-0000-0000A0000000}"/>
    <cellStyle name="_2.Planilla de Cotización Radios (Ericsson, Rev.A)" xfId="86" xr:uid="{00000000-0005-0000-0000-0000A1000000}"/>
    <cellStyle name="_2.Planilla de Cotización Radios (Ericsson, Rev.A) 2" xfId="8529" xr:uid="{00000000-0005-0000-0000-0000A2000000}"/>
    <cellStyle name="_2006 RESUMO GSM - PROJETO OTIMIZADO DEPOIS DE REUNIAO EM PORTUGAL - GARANTIA ATÉ DEZ 2007 revA" xfId="87" xr:uid="{00000000-0005-0000-0000-0000A3000000}"/>
    <cellStyle name="_2006 RESUMO GSM - PROJETO OTIMIZADO DEPOIS DE REUNIAO EM PORTUGAL - GARANTIA ATÉ DEZ 2007 revA 2" xfId="8530" xr:uid="{00000000-0005-0000-0000-0000A4000000}"/>
    <cellStyle name="_4.1 a Price list 25" xfId="88" xr:uid="{00000000-0005-0000-0000-0000A5000000}"/>
    <cellStyle name="_4.1 a Price list 25 2" xfId="8531" xr:uid="{00000000-0005-0000-0000-0000A6000000}"/>
    <cellStyle name="_4227_Planilla_presentar_Antamina_Formulada_Rev_B10" xfId="5170" xr:uid="{00000000-0005-0000-0000-0000A7000000}"/>
    <cellStyle name="_9171" xfId="89" xr:uid="{00000000-0005-0000-0000-0000A8000000}"/>
    <cellStyle name="_9171 2" xfId="8532" xr:uid="{00000000-0005-0000-0000-0000A9000000}"/>
    <cellStyle name="_9171_CR2882-Pxx-VAL01-JUN09 Rev01" xfId="90" xr:uid="{00000000-0005-0000-0000-0000AA000000}"/>
    <cellStyle name="_9171_CR2882-Pxx-VAL01-JUN09 Rev01 2" xfId="8533" xr:uid="{00000000-0005-0000-0000-0000AB000000}"/>
    <cellStyle name="_9171_CR2882-Pxx-VAL01-JUN09 Rev01_CR2882-P00-VAL STANDBY_REV01" xfId="91" xr:uid="{00000000-0005-0000-0000-0000AC000000}"/>
    <cellStyle name="_acarreo BUJAM" xfId="92" xr:uid="{00000000-0005-0000-0000-0000AD000000}"/>
    <cellStyle name="_acarreo BUJAM 2" xfId="8534" xr:uid="{00000000-0005-0000-0000-0000AE000000}"/>
    <cellStyle name="_acarreo SANTO TOMAS (EX SHAHUIN)" xfId="93" xr:uid="{00000000-0005-0000-0000-0000AF000000}"/>
    <cellStyle name="_acarreo SANTO TOMAS (EX SHAHUIN) 2" xfId="8535" xr:uid="{00000000-0005-0000-0000-0000B0000000}"/>
    <cellStyle name="_ADICIONALES CA ICA_290507" xfId="94" xr:uid="{00000000-0005-0000-0000-0000B1000000}"/>
    <cellStyle name="_ADICIONALES CA ICA_290507 2" xfId="8536" xr:uid="{00000000-0005-0000-0000-0000B2000000}"/>
    <cellStyle name="_ADquisiciónEriccson" xfId="95" xr:uid="{00000000-0005-0000-0000-0000B3000000}"/>
    <cellStyle name="_ADquisiciónEriccson 2" xfId="8537" xr:uid="{00000000-0005-0000-0000-0000B4000000}"/>
    <cellStyle name="_Ampliaciones" xfId="96" xr:uid="{00000000-0005-0000-0000-0000B5000000}"/>
    <cellStyle name="_Ampliaciones 2" xfId="8538" xr:uid="{00000000-0005-0000-0000-0000B6000000}"/>
    <cellStyle name="_Anexo 16.7.2 Planilha de Preços Unitários Rede GSM  Darw" xfId="97" xr:uid="{00000000-0005-0000-0000-0000B7000000}"/>
    <cellStyle name="_Anexo 16.7.2 Planilha de Preços Unitários Rede GSM  Darw 2" xfId="8539" xr:uid="{00000000-0005-0000-0000-0000B8000000}"/>
    <cellStyle name="_ANX_II Precios(1)_Rev D (NRO MUCA)" xfId="98" xr:uid="{00000000-0005-0000-0000-0000B9000000}"/>
    <cellStyle name="_ANX_II Precios(1)_Rev D (NRO MUCA) 2" xfId="8540" xr:uid="{00000000-0005-0000-0000-0000BA000000}"/>
    <cellStyle name="_ANX_II Precios(1)_Rev D (SS+HWS MUCA)" xfId="99" xr:uid="{00000000-0005-0000-0000-0000BB000000}"/>
    <cellStyle name="_ANX_II Precios(1)_Rev D (SS+HWS MUCA) 2" xfId="8541" xr:uid="{00000000-0005-0000-0000-0000BC000000}"/>
    <cellStyle name="_ANX_II PRECIOS(Svs)" xfId="100" xr:uid="{00000000-0005-0000-0000-0000BD000000}"/>
    <cellStyle name="_ANX_II PRECIOS(Svs) 2" xfId="8542" xr:uid="{00000000-0005-0000-0000-0000BE000000}"/>
    <cellStyle name="_ANX_II PRECIOS(SVS)_Nov 2, 2006_Rev. A" xfId="101" xr:uid="{00000000-0005-0000-0000-0000BF000000}"/>
    <cellStyle name="_ANX_II PRECIOS(SVS)_Nov 2, 2006_Rev. A 2" xfId="8543" xr:uid="{00000000-0005-0000-0000-0000C0000000}"/>
    <cellStyle name="_Avance de Liberación de Estructuras" xfId="8544" xr:uid="{00000000-0005-0000-0000-0000C1000000}"/>
    <cellStyle name="_Avance en el Montaje" xfId="102" xr:uid="{00000000-0005-0000-0000-0000C2000000}"/>
    <cellStyle name="_Avance en el Montaje 2" xfId="8545" xr:uid="{00000000-0005-0000-0000-0000C3000000}"/>
    <cellStyle name="_Bases instaladas_Multi Country" xfId="103" xr:uid="{00000000-0005-0000-0000-0000C4000000}"/>
    <cellStyle name="_Bases instaladas_Multi Country 2" xfId="8546" xr:uid="{00000000-0005-0000-0000-0000C5000000}"/>
    <cellStyle name="_BOM - Mux" xfId="104" xr:uid="{00000000-0005-0000-0000-0000C6000000}"/>
    <cellStyle name="_BOM - Mux 2" xfId="8547" xr:uid="{00000000-0005-0000-0000-0000C7000000}"/>
    <cellStyle name="_BoM Muxes STM-n 18-Ene-06 ERICSS1" xfId="105" xr:uid="{00000000-0005-0000-0000-0000C8000000}"/>
    <cellStyle name="_BoM Muxes STM-n 18-Ene-06 ERICSS1 2" xfId="8548" xr:uid="{00000000-0005-0000-0000-0000C9000000}"/>
    <cellStyle name="_Book1" xfId="106" xr:uid="{00000000-0005-0000-0000-0000CA000000}"/>
    <cellStyle name="_Book1 2" xfId="8549" xr:uid="{00000000-0005-0000-0000-0000CB000000}"/>
    <cellStyle name="_BTS comp and discount structure V.11" xfId="107" xr:uid="{00000000-0005-0000-0000-0000CC000000}"/>
    <cellStyle name="_BTS comp and discount structure V.11 2" xfId="8550" xr:uid="{00000000-0005-0000-0000-0000CD000000}"/>
    <cellStyle name="_Busquedas PO2008_G3_TEC_MET" xfId="108" xr:uid="{00000000-0005-0000-0000-0000CE000000}"/>
    <cellStyle name="_Busquedas PO2008_G3_TEC_MET 2" xfId="8551" xr:uid="{00000000-0005-0000-0000-0000CF000000}"/>
    <cellStyle name="_Busquedas PO2008_G4_TEC_MET" xfId="109" xr:uid="{00000000-0005-0000-0000-0000D0000000}"/>
    <cellStyle name="_Busquedas PO2008_G4_TEC_MET 2" xfId="8552" xr:uid="{00000000-0005-0000-0000-0000D1000000}"/>
    <cellStyle name="_CAL CE041 01 06 REV B OA" xfId="110" xr:uid="{00000000-0005-0000-0000-0000D2000000}"/>
    <cellStyle name="_CAL CE041 01 06 REV B OA 2" xfId="8553" xr:uid="{00000000-0005-0000-0000-0000D3000000}"/>
    <cellStyle name="_CAL CE041 03 06 OE" xfId="111" xr:uid="{00000000-0005-0000-0000-0000D4000000}"/>
    <cellStyle name="_CAL CE041 03 06 OE 2" xfId="8554" xr:uid="{00000000-0005-0000-0000-0000D5000000}"/>
    <cellStyle name="_Cantidades Operadoras Moviles_Muxes" xfId="112" xr:uid="{00000000-0005-0000-0000-0000D6000000}"/>
    <cellStyle name="_Cantidades Operadoras Moviles_Muxes 2" xfId="8555" xr:uid="{00000000-0005-0000-0000-0000D7000000}"/>
    <cellStyle name="_Cantidades Operadoras Moviles_Radios" xfId="113" xr:uid="{00000000-0005-0000-0000-0000D8000000}"/>
    <cellStyle name="_Cantidades Operadoras Moviles_Radios 2" xfId="8556" xr:uid="{00000000-0005-0000-0000-0000D9000000}"/>
    <cellStyle name="_Cantv NGN RA 310305" xfId="114" xr:uid="{00000000-0005-0000-0000-0000DA000000}"/>
    <cellStyle name="_CA-Separación" xfId="115" xr:uid="{00000000-0005-0000-0000-0000DB000000}"/>
    <cellStyle name="_CA-Separación 2" xfId="8557" xr:uid="{00000000-0005-0000-0000-0000DC000000}"/>
    <cellStyle name="_Cimentación Torre 16set29" xfId="116" xr:uid="{00000000-0005-0000-0000-0000DD000000}"/>
    <cellStyle name="_Cimentación Torre 16set29 2" xfId="8558" xr:uid="{00000000-0005-0000-0000-0000DE000000}"/>
    <cellStyle name="_Comcel Phase 5 B-Form" xfId="117" xr:uid="{00000000-0005-0000-0000-0000DF000000}"/>
    <cellStyle name="_Comcel Phase 5 B-Form 2" xfId="8559" xr:uid="{00000000-0005-0000-0000-0000E0000000}"/>
    <cellStyle name="_CONTROL DE EQUIPAMIENTO_R1_R3_100703" xfId="118" xr:uid="{00000000-0005-0000-0000-0000E1000000}"/>
    <cellStyle name="_CONTROL DE EQUIPAMIENTO_R1_R3_100703 2" xfId="8560" xr:uid="{00000000-0005-0000-0000-0000E2000000}"/>
    <cellStyle name="_Control de Montaje Edificio de Procesos_rev01" xfId="119" xr:uid="{00000000-0005-0000-0000-0000E3000000}"/>
    <cellStyle name="_Control de Montaje Edificio de Procesos_rev01 2" xfId="8561" xr:uid="{00000000-0005-0000-0000-0000E4000000}"/>
    <cellStyle name="_Control de Produccion OT_025 19-05-09" xfId="8562" xr:uid="{00000000-0005-0000-0000-0000E5000000}"/>
    <cellStyle name="_Copia de PRESUPUESTO INST  SANITARIAS" xfId="120" xr:uid="{00000000-0005-0000-0000-0000E6000000}"/>
    <cellStyle name="_cost 05-06 GSM-GPRS-TELECSA REV 1" xfId="121" xr:uid="{00000000-0005-0000-0000-0000E7000000}"/>
    <cellStyle name="_cost 05-06 GSM-GPRS-TELECSA REV 1 2" xfId="8563" xr:uid="{00000000-0005-0000-0000-0000E8000000}"/>
    <cellStyle name="_cost 21-06 NGN - ETAPA TEE" xfId="122" xr:uid="{00000000-0005-0000-0000-0000E9000000}"/>
    <cellStyle name="_cost 21-06 NGN - ETAPA TEE 2" xfId="8564" xr:uid="{00000000-0005-0000-0000-0000EA000000}"/>
    <cellStyle name="_cost 91-06  GSM- WCDMA CORE -TELEFONICA-REGIONAL-REV.2" xfId="123" xr:uid="{00000000-0005-0000-0000-0000EB000000}"/>
    <cellStyle name="_cost 91-06  GSM- WCDMA CORE -TELEFONICA-REGIONAL-REV.2 2" xfId="8565" xr:uid="{00000000-0005-0000-0000-0000EC000000}"/>
    <cellStyle name="_cost-73-06 WCDMA-TELEFONICA VENEZ" xfId="124" xr:uid="{00000000-0005-0000-0000-0000ED000000}"/>
    <cellStyle name="_cost-73-06 WCDMA-TELEFONICA VENEZ 2" xfId="8566" xr:uid="{00000000-0005-0000-0000-0000EE000000}"/>
    <cellStyle name="_cost-73-06 WCDMA-TELEFONICA VENEZ -rev. 1" xfId="125" xr:uid="{00000000-0005-0000-0000-0000EF000000}"/>
    <cellStyle name="_cost-73-06 WCDMA-TELEFONICA VENEZ -rev. 1 2" xfId="8567" xr:uid="{00000000-0005-0000-0000-0000F0000000}"/>
    <cellStyle name="_Costo_Concreto_Encofrado_Acero_2008_02_26_LF" xfId="126" xr:uid="{00000000-0005-0000-0000-0000F1000000}"/>
    <cellStyle name="_Costo_Concreto_Encofrado_Acero_2008_02_26_LF 2" xfId="8568" xr:uid="{00000000-0005-0000-0000-0000F2000000}"/>
    <cellStyle name="_COT SMA LIC RADIO CFE 130306 (2)" xfId="127" xr:uid="{00000000-0005-0000-0000-0000F3000000}"/>
    <cellStyle name="_COT SMA LIC RADIO CFE 130306 (2) 2" xfId="8569" xr:uid="{00000000-0005-0000-0000-0000F4000000}"/>
    <cellStyle name="_Cotización llave en mano Sombra Azul PA6 Peru" xfId="128" xr:uid="{00000000-0005-0000-0000-0000F5000000}"/>
    <cellStyle name="_Cotización llave en mano Sombra Azul PA6 Peru 2" xfId="8570" xr:uid="{00000000-0005-0000-0000-0000F6000000}"/>
    <cellStyle name="_CR2882-P00A-VAL03-May09" xfId="129" xr:uid="{00000000-0005-0000-0000-0000F7000000}"/>
    <cellStyle name="_CR2882-P00-VAL03-DIC08_rev01" xfId="130" xr:uid="{00000000-0005-0000-0000-0000F8000000}"/>
    <cellStyle name="_CR2882-P00-VAL03-DIC08_rev01 2" xfId="8571" xr:uid="{00000000-0005-0000-0000-0000F9000000}"/>
    <cellStyle name="_CR2882-P00-VAL03-DIC08_rev02" xfId="131" xr:uid="{00000000-0005-0000-0000-0000FA000000}"/>
    <cellStyle name="_CR2882-P00-VAL03-DIC08_rev02 2" xfId="8572" xr:uid="{00000000-0005-0000-0000-0000FB000000}"/>
    <cellStyle name="_CR2882-P00-VAL03-ENE09_rev06" xfId="132" xr:uid="{00000000-0005-0000-0000-0000FC000000}"/>
    <cellStyle name="_CR2882-P00-VAL11-Set.09_rev02" xfId="133" xr:uid="{00000000-0005-0000-0000-0000FD000000}"/>
    <cellStyle name="_CR2882-P00-VAL12-Oct.09" xfId="134" xr:uid="{00000000-0005-0000-0000-0000FE000000}"/>
    <cellStyle name="_CR2882-P02-VAL02-DIC08_rev01" xfId="135" xr:uid="{00000000-0005-0000-0000-0000FF000000}"/>
    <cellStyle name="_CR2882-P02-VAL02-DIC08_rev01 2" xfId="8573" xr:uid="{00000000-0005-0000-0000-000000010000}"/>
    <cellStyle name="_CR2882-P23-VAL01-Set09_REV01" xfId="136" xr:uid="{00000000-0005-0000-0000-000001010000}"/>
    <cellStyle name="_CVG telecom OSS" xfId="137" xr:uid="{00000000-0005-0000-0000-000002010000}"/>
    <cellStyle name="_CW MSC-MMGWY GLobal Layered Arch(220705)Rev. B" xfId="138" xr:uid="{00000000-0005-0000-0000-000003010000}"/>
    <cellStyle name="_CW MSC-MMGWY GLobal Layered Arch(220705)Rev. B 2" xfId="8574" xr:uid="{00000000-0005-0000-0000-000004010000}"/>
    <cellStyle name="_CW MSC-MMGWY GLobal Layered Arch1" xfId="139" xr:uid="{00000000-0005-0000-0000-000005010000}"/>
    <cellStyle name="_CW MSC-MMGWY GLobal Layered Arch1 2" xfId="8575" xr:uid="{00000000-0005-0000-0000-000006010000}"/>
    <cellStyle name="_DATA INFORME 160507" xfId="140" xr:uid="{00000000-0005-0000-0000-000007010000}"/>
    <cellStyle name="_DATA INFORME 160507 2" xfId="8576" xr:uid="{00000000-0005-0000-0000-000008010000}"/>
    <cellStyle name="_Definitivo NGN RC 3003053" xfId="141" xr:uid="{00000000-0005-0000-0000-000009010000}"/>
    <cellStyle name="_DIAM. MEDIO" xfId="142" xr:uid="{00000000-0005-0000-0000-00000A010000}"/>
    <cellStyle name="_DIFERENCIA DE PESOS- EDIFICIO DE PROCESOS SEGUN PLANOS APROBADOS (3)" xfId="143" xr:uid="{00000000-0005-0000-0000-00000B010000}"/>
    <cellStyle name="_DIFERENCIA DE PESOS- EDIFICIO DE PROCESOS SEGUN PLANOS APROBADOS (3) 2" xfId="8577" xr:uid="{00000000-0005-0000-0000-00000C010000}"/>
    <cellStyle name="_Diferencias Rev4-rev5 (3)" xfId="144" xr:uid="{00000000-0005-0000-0000-00000D010000}"/>
    <cellStyle name="_EBC CAJAS" xfId="145" xr:uid="{00000000-0005-0000-0000-00000E010000}"/>
    <cellStyle name="_EBC CAJAS 2" xfId="8578" xr:uid="{00000000-0005-0000-0000-00000F010000}"/>
    <cellStyle name="_EBC YANAMA" xfId="146" xr:uid="{00000000-0005-0000-0000-000010010000}"/>
    <cellStyle name="_EBC YANAMA 2" xfId="8579" xr:uid="{00000000-0005-0000-0000-000011010000}"/>
    <cellStyle name="_Ejemplo YANAMA" xfId="147" xr:uid="{00000000-0005-0000-0000-000012010000}"/>
    <cellStyle name="_Ejemplo YANAMA 2" xfId="8580" xr:uid="{00000000-0005-0000-0000-000013010000}"/>
    <cellStyle name="_Elementos de Estructuras" xfId="148" xr:uid="{00000000-0005-0000-0000-000014010000}"/>
    <cellStyle name="_Elementos de Estructuras 2" xfId="8581" xr:uid="{00000000-0005-0000-0000-000015010000}"/>
    <cellStyle name="_Elementos de Estructuras 24-06-09" xfId="149" xr:uid="{00000000-0005-0000-0000-000016010000}"/>
    <cellStyle name="_Elementos de Estructuras 24-06-09 2" xfId="8582" xr:uid="{00000000-0005-0000-0000-000017010000}"/>
    <cellStyle name="_EMTELSA Ericsson NMS_SOO_Core2_180106_final" xfId="150" xr:uid="{00000000-0005-0000-0000-000018010000}"/>
    <cellStyle name="_EMTELSA Ericsson NMS_SOO_Core2_180106_final 2" xfId="8583" xr:uid="{00000000-0005-0000-0000-000019010000}"/>
    <cellStyle name="_Enviado a comercial 180806 -  Preciario CW -" xfId="151" xr:uid="{00000000-0005-0000-0000-00001A010000}"/>
    <cellStyle name="_Enviado a comercial 180806 -  Preciario CW - 2" xfId="8584" xr:uid="{00000000-0005-0000-0000-00001B010000}"/>
    <cellStyle name="_Estudio de Radioenlaces" xfId="152" xr:uid="{00000000-0005-0000-0000-00001C010000}"/>
    <cellStyle name="_Estudio de Radioenlaces 2" xfId="8585" xr:uid="{00000000-0005-0000-0000-00001D010000}"/>
    <cellStyle name="_Evaluation Table" xfId="12117" xr:uid="{00000000-0005-0000-0000-00001E010000}"/>
    <cellStyle name="_Evaluation Table 2" xfId="12118" xr:uid="{00000000-0005-0000-0000-00001F010000}"/>
    <cellStyle name="_Evaluation Table 3" xfId="12119" xr:uid="{00000000-0005-0000-0000-000020010000}"/>
    <cellStyle name="_Evaluation Table 4" xfId="12120" xr:uid="{00000000-0005-0000-0000-000021010000}"/>
    <cellStyle name="_Evaluation Table_6428-2503-EST-REQ Rev01 (Preciario)" xfId="12121" xr:uid="{00000000-0005-0000-0000-000022010000}"/>
    <cellStyle name="_Evaluation Table_CVTD (version 1)" xfId="12122" xr:uid="{00000000-0005-0000-0000-000023010000}"/>
    <cellStyle name="_Evaluation Table_ELE Prices" xfId="12123" xr:uid="{00000000-0005-0000-0000-000024010000}"/>
    <cellStyle name="_Evaluation Table_Q 6419-2503-MSC-REQ.Rev01.FT2 Prices Pck.1" xfId="12124" xr:uid="{00000000-0005-0000-0000-000025010000}"/>
    <cellStyle name="_Evaluation Table_T-2020_BOQ_MS1_Rev.01" xfId="12125" xr:uid="{00000000-0005-0000-0000-000026010000}"/>
    <cellStyle name="_Evolução tecnologica_Ajuste anual_v3" xfId="153" xr:uid="{00000000-0005-0000-0000-000027010000}"/>
    <cellStyle name="_Evolução tecnologica_Ajuste anual_v3 2" xfId="8586" xr:uid="{00000000-0005-0000-0000-000028010000}"/>
    <cellStyle name="_Evolução tecnologica_Ajuste anual_v5" xfId="154" xr:uid="{00000000-0005-0000-0000-000029010000}"/>
    <cellStyle name="_Evolução tecnologica_Ajuste anual_v5 2" xfId="8587" xr:uid="{00000000-0005-0000-0000-00002A010000}"/>
    <cellStyle name="_FM CSNE OF Case 1-2005 PRA" xfId="155" xr:uid="{00000000-0005-0000-0000-00002B010000}"/>
    <cellStyle name="_FM CSNE OF Case 1-2005 PRA 2" xfId="8588" xr:uid="{00000000-0005-0000-0000-00002C010000}"/>
    <cellStyle name="_FORMATO PARA CALCULO DE PESOS" xfId="156" xr:uid="{00000000-0005-0000-0000-00002D010000}"/>
    <cellStyle name="_FORMATO PARA CALCULO DE PESOS 2" xfId="8589" xr:uid="{00000000-0005-0000-0000-00002E010000}"/>
    <cellStyle name="_Formato_Ericson_Costo_Paquete02_2007_03_05a" xfId="157" xr:uid="{00000000-0005-0000-0000-00002F010000}"/>
    <cellStyle name="_Formato_Ericson_Costo_Paquete02_2007_03_05a 2" xfId="8590" xr:uid="{00000000-0005-0000-0000-000030010000}"/>
    <cellStyle name="_GG Abr.09.Rev01" xfId="158" xr:uid="{00000000-0005-0000-0000-000031010000}"/>
    <cellStyle name="_GG Abr.09.Rev01 2" xfId="8591" xr:uid="{00000000-0005-0000-0000-000032010000}"/>
    <cellStyle name="_GRANULOMETRIA" xfId="159" xr:uid="{00000000-0005-0000-0000-000033010000}"/>
    <cellStyle name="_Huawei Local Service Summary Table" xfId="160" xr:uid="{00000000-0005-0000-0000-000034010000}"/>
    <cellStyle name="_Huawei Local Service Summary Table 2" xfId="8592" xr:uid="{00000000-0005-0000-0000-000035010000}"/>
    <cellStyle name="_ICE" xfId="161" xr:uid="{00000000-0005-0000-0000-000036010000}"/>
    <cellStyle name="_ICE 2" xfId="8593" xr:uid="{00000000-0005-0000-0000-000037010000}"/>
    <cellStyle name="_Info BS 050307" xfId="162" xr:uid="{00000000-0005-0000-0000-000038010000}"/>
    <cellStyle name="_Info BS 050307 2" xfId="8594" xr:uid="{00000000-0005-0000-0000-000039010000}"/>
    <cellStyle name="_Ing PB3041-PB3042" xfId="163" xr:uid="{00000000-0005-0000-0000-00003A010000}"/>
    <cellStyle name="_Ing PB3041-PB3042 2" xfId="8595" xr:uid="{00000000-0005-0000-0000-00003B010000}"/>
    <cellStyle name="_Input_data_Rev_A" xfId="164" xr:uid="{00000000-0005-0000-0000-00003C010000}"/>
    <cellStyle name="_Input_data_Rev_A 2" xfId="8596" xr:uid="{00000000-0005-0000-0000-00003D010000}"/>
    <cellStyle name="_Inquiry for tank fab.&amp; Install" xfId="12126" xr:uid="{00000000-0005-0000-0000-00003E010000}"/>
    <cellStyle name="_Internal Installation Status" xfId="12127" xr:uid="{00000000-0005-0000-0000-00003F010000}"/>
    <cellStyle name="_Internal Installation Status 2" xfId="12128" xr:uid="{00000000-0005-0000-0000-000040010000}"/>
    <cellStyle name="_Internal Installation Status 3" xfId="12129" xr:uid="{00000000-0005-0000-0000-000041010000}"/>
    <cellStyle name="_Internal Installation Status 4" xfId="12130" xr:uid="{00000000-0005-0000-0000-000042010000}"/>
    <cellStyle name="_Internal Installation Status_6428-2503-EST-REQ Rev01 (Preciario)" xfId="12131" xr:uid="{00000000-0005-0000-0000-000043010000}"/>
    <cellStyle name="_Internal Installation Status_CVTD (version 1)" xfId="12132" xr:uid="{00000000-0005-0000-0000-000044010000}"/>
    <cellStyle name="_Internal Installation Status_ELE Prices" xfId="12133" xr:uid="{00000000-0005-0000-0000-000045010000}"/>
    <cellStyle name="_Internal Installation Status_Q 6419-2503-MSC-REQ.Rev01.FT2 Prices Pck.1" xfId="12134" xr:uid="{00000000-0005-0000-0000-000046010000}"/>
    <cellStyle name="_Internal Installation Status_T-2020_BOQ_MS1_Rev.01" xfId="12135" xr:uid="{00000000-0005-0000-0000-000047010000}"/>
    <cellStyle name="_Internal Work_BOQ" xfId="12136" xr:uid="{00000000-0005-0000-0000-000048010000}"/>
    <cellStyle name="_Leadcom Target" xfId="165" xr:uid="{00000000-0005-0000-0000-000049010000}"/>
    <cellStyle name="_Leadcom Target 2" xfId="8597" xr:uid="{00000000-0005-0000-0000-00004A010000}"/>
    <cellStyle name="_Leadcoml_NOKIA BSS PACKTargets_June2005" xfId="166" xr:uid="{00000000-0005-0000-0000-00004B010000}"/>
    <cellStyle name="_Leadcoml_NOKIA BSS PACKTargets_June2005 2" xfId="8598" xr:uid="{00000000-0005-0000-0000-00004C010000}"/>
    <cellStyle name="_Libro1" xfId="167" xr:uid="{00000000-0005-0000-0000-00004D010000}"/>
    <cellStyle name="_Libro1 2" xfId="8599" xr:uid="{00000000-0005-0000-0000-00004E010000}"/>
    <cellStyle name="_Libro1_1 Variaciones Paquetes Generales" xfId="168" xr:uid="{00000000-0005-0000-0000-00004F010000}"/>
    <cellStyle name="_Libro1_4 Variaciones Paquetes E. Metálicas" xfId="169" xr:uid="{00000000-0005-0000-0000-000050010000}"/>
    <cellStyle name="_Metrado de Excav  y Viga de Cimentaciòn  (3)" xfId="170" xr:uid="{00000000-0005-0000-0000-000051010000}"/>
    <cellStyle name="_Metrado de Excav  y Viga de Cimentaciòn  (3) 2" xfId="8600" xr:uid="{00000000-0005-0000-0000-000052010000}"/>
    <cellStyle name="_Metrado de Sist  Contra Incendio - Calentadores - Detectores de Humo  (3)" xfId="171" xr:uid="{00000000-0005-0000-0000-000053010000}"/>
    <cellStyle name="_Metrado de Sist  Contra Incendio - Calentadores - Detectores de Humo  (3) 2" xfId="8601" xr:uid="{00000000-0005-0000-0000-000054010000}"/>
    <cellStyle name="_Metrados de Obras Civiles - EDIFICIO Antamina" xfId="172" xr:uid="{00000000-0005-0000-0000-000055010000}"/>
    <cellStyle name="_Metrados de Obras Civiles - EDIFICIO Antamina 2" xfId="8602" xr:uid="{00000000-0005-0000-0000-000056010000}"/>
    <cellStyle name="_NEGS" xfId="12137" xr:uid="{00000000-0005-0000-0000-000057010000}"/>
    <cellStyle name="_NEGS 2" xfId="12138" xr:uid="{00000000-0005-0000-0000-000058010000}"/>
    <cellStyle name="_NEGS 3" xfId="12139" xr:uid="{00000000-0005-0000-0000-000059010000}"/>
    <cellStyle name="_NEGS 4" xfId="12140" xr:uid="{00000000-0005-0000-0000-00005A010000}"/>
    <cellStyle name="_NEGS_6428-2503-EST-REQ Rev01 (Preciario)" xfId="12141" xr:uid="{00000000-0005-0000-0000-00005B010000}"/>
    <cellStyle name="_NEGS_CVTD (version 1)" xfId="12142" xr:uid="{00000000-0005-0000-0000-00005C010000}"/>
    <cellStyle name="_NEGS_ELE Prices" xfId="12143" xr:uid="{00000000-0005-0000-0000-00005D010000}"/>
    <cellStyle name="_NEGS_Q 6419-2503-MSC-REQ.Rev01.FT2 Prices Pck.1" xfId="12144" xr:uid="{00000000-0005-0000-0000-00005E010000}"/>
    <cellStyle name="_NEGS_T-2020_BOQ_MS1_Rev.01" xfId="12145" xr:uid="{00000000-0005-0000-0000-00005F010000}"/>
    <cellStyle name="_Nortel_trabalho H" xfId="173" xr:uid="{00000000-0005-0000-0000-000060010000}"/>
    <cellStyle name="_Nortel_trabalho H 2" xfId="8603" xr:uid="{00000000-0005-0000-0000-000061010000}"/>
    <cellStyle name="_Paquete 0 Indirectos Rev  01" xfId="174" xr:uid="{00000000-0005-0000-0000-000062010000}"/>
    <cellStyle name="_Paquete 0 Indirectos Rev  01 2" xfId="8604" xr:uid="{00000000-0005-0000-0000-000063010000}"/>
    <cellStyle name="_Paquete 0 Indirectos Rev  04 (2)" xfId="175" xr:uid="{00000000-0005-0000-0000-000064010000}"/>
    <cellStyle name="_Paquete 5-7 Rev 4" xfId="176" xr:uid="{00000000-0005-0000-0000-000065010000}"/>
    <cellStyle name="_Paquete 5-7 Rev 5" xfId="177" xr:uid="{00000000-0005-0000-0000-000066010000}"/>
    <cellStyle name="_Partidas METRADAS - JIM" xfId="178" xr:uid="{00000000-0005-0000-0000-000067010000}"/>
    <cellStyle name="_Partidas METRADAS - JIM 2" xfId="8605" xr:uid="{00000000-0005-0000-0000-000068010000}"/>
    <cellStyle name="_PESO DE ESTRUC. Y PARTE METALICA 8X8(ERICSSON)" xfId="179" xr:uid="{00000000-0005-0000-0000-000069010000}"/>
    <cellStyle name="_PESO DE ESTRUC. Y PARTE METALICA 8X8(ERICSSON) 2" xfId="8606" xr:uid="{00000000-0005-0000-0000-00006A010000}"/>
    <cellStyle name="_Pesos Cimentación T 16m SA" xfId="180" xr:uid="{00000000-0005-0000-0000-00006B010000}"/>
    <cellStyle name="_Pesos Cimentación T 16m SA 2" xfId="8607" xr:uid="{00000000-0005-0000-0000-00006C010000}"/>
    <cellStyle name="_Planilla de CotizaciÃ³n  La" xfId="181" xr:uid="{00000000-0005-0000-0000-00006D010000}"/>
    <cellStyle name="_Planilla de CotizaciÃ³n  La 2" xfId="8608" xr:uid="{00000000-0005-0000-0000-00006E010000}"/>
    <cellStyle name="_PLANILLA DE COTIZACION - COEFICIENTE UNICO DE COTIZACION" xfId="182" xr:uid="{00000000-0005-0000-0000-00006F010000}"/>
    <cellStyle name="_PLANILLA DE COTIZACION - COEFICIENTE UNICO DE COTIZACION 2" xfId="8609" xr:uid="{00000000-0005-0000-0000-000070010000}"/>
    <cellStyle name="_Planilla de cotizacion Ericsson - 2008" xfId="183" xr:uid="{00000000-0005-0000-0000-000071010000}"/>
    <cellStyle name="_Planilla de cotizacion Ericsson - 2008 2" xfId="8610" xr:uid="{00000000-0005-0000-0000-000072010000}"/>
    <cellStyle name="_Planilla de Cotizacion REPUESTOS V4_Master" xfId="184" xr:uid="{00000000-0005-0000-0000-000073010000}"/>
    <cellStyle name="_Planilla de Cotizacion REPUESTOS V4_Master 2" xfId="8611" xr:uid="{00000000-0005-0000-0000-000074010000}"/>
    <cellStyle name="_Planilla de Cotización Torres" xfId="185" xr:uid="{00000000-0005-0000-0000-000075010000}"/>
    <cellStyle name="_Planilla de Cotización Torres 2" xfId="8612" xr:uid="{00000000-0005-0000-0000-000076010000}"/>
    <cellStyle name="_Planilla de Precios Movistar LatAm RFI Continente Azul 10102006 " xfId="186" xr:uid="{00000000-0005-0000-0000-000077010000}"/>
    <cellStyle name="_Planilla de Precios Movistar LatAm RFI Continente Azul 10102006  2" xfId="8613" xr:uid="{00000000-0005-0000-0000-000078010000}"/>
    <cellStyle name="_Planilla METRADOS 2008" xfId="187" xr:uid="{00000000-0005-0000-0000-000079010000}"/>
    <cellStyle name="_Planilla METRADOS 2008 2" xfId="8614" xr:uid="{00000000-0005-0000-0000-00007A010000}"/>
    <cellStyle name="_Planilla Precio-Costos 01-12-2006 RevD (Servicios con Mup1.55)_CA" xfId="188" xr:uid="{00000000-0005-0000-0000-00007B010000}"/>
    <cellStyle name="_Planilla Precio-Costos 01-12-2006 RevD (Servicios con Mup1.55)_CA 2" xfId="8615" xr:uid="{00000000-0005-0000-0000-00007C010000}"/>
    <cellStyle name="_Plantilla Cotización Obra Especifica MEXICO (5)" xfId="189" xr:uid="{00000000-0005-0000-0000-00007D010000}"/>
    <cellStyle name="_Plantilla Cotización Obra Especifica MEXICO (5) 2" xfId="8616" xr:uid="{00000000-0005-0000-0000-00007E010000}"/>
    <cellStyle name="_Plantilla Cotización Obra Especifica MEXICO (6)" xfId="190" xr:uid="{00000000-0005-0000-0000-00007F010000}"/>
    <cellStyle name="_Plantilla Cotización Obra Especifica MEXICO (6) 2" xfId="8617" xr:uid="{00000000-0005-0000-0000-000080010000}"/>
    <cellStyle name="_PRECIARIO_090906_NOKIA(1)" xfId="191" xr:uid="{00000000-0005-0000-0000-000081010000}"/>
    <cellStyle name="_PRECIARIO_090906_NOKIA(1) 2" xfId="8618" xr:uid="{00000000-0005-0000-0000-000082010000}"/>
    <cellStyle name="_Precios Sombra Azul SSS - Rev L - 11 Octubre 2006" xfId="192" xr:uid="{00000000-0005-0000-0000-000083010000}"/>
    <cellStyle name="_Precios Sombra Azul SSS - Rev L - 11 Octubre 2006 2" xfId="8619" xr:uid="{00000000-0005-0000-0000-000084010000}"/>
    <cellStyle name="_PRESUP  ELECTRICO" xfId="193" xr:uid="{00000000-0005-0000-0000-000085010000}"/>
    <cellStyle name="_Presup 16_03_09-Rev 4(sin vestir)y con Adicionales" xfId="194" xr:uid="{00000000-0005-0000-0000-000086010000}"/>
    <cellStyle name="_Presupuesto Edif  Alvarez Calderón CD Alza Acero Incluye Descuentos 3" xfId="195" xr:uid="{00000000-0005-0000-0000-000087010000}"/>
    <cellStyle name="_Price RFP SGSN Escenarios 6 nodos 17 oct" xfId="196" xr:uid="{00000000-0005-0000-0000-000088010000}"/>
    <cellStyle name="_Price RFP SGSN Escenarios 6 nodos 17 oct 2" xfId="8620" xr:uid="{00000000-0005-0000-0000-000089010000}"/>
    <cellStyle name="_PRUEBA" xfId="197" xr:uid="{00000000-0005-0000-0000-00008A010000}"/>
    <cellStyle name="_PRUEBA 2" xfId="8621" xr:uid="{00000000-0005-0000-0000-00008B010000}"/>
    <cellStyle name="_Pto0010-1-08" xfId="198" xr:uid="{00000000-0005-0000-0000-00008C010000}"/>
    <cellStyle name="_Pto0010-1-08 2" xfId="8622" xr:uid="{00000000-0005-0000-0000-00008D010000}"/>
    <cellStyle name="_Pto0034-1-08-p" xfId="199" xr:uid="{00000000-0005-0000-0000-00008E010000}"/>
    <cellStyle name="_Pto0034-1-08-p 2" xfId="8623" xr:uid="{00000000-0005-0000-0000-00008F010000}"/>
    <cellStyle name="_Pto0105-9-07" xfId="200" xr:uid="{00000000-0005-0000-0000-000090010000}"/>
    <cellStyle name="_Pto0105-9-07 2" xfId="8624" xr:uid="{00000000-0005-0000-0000-000091010000}"/>
    <cellStyle name="_Pto0146-3-07" xfId="201" xr:uid="{00000000-0005-0000-0000-000092010000}"/>
    <cellStyle name="_Pto0146-3-07 2" xfId="8625" xr:uid="{00000000-0005-0000-0000-000093010000}"/>
    <cellStyle name="_Pto0240-1-08" xfId="202" xr:uid="{00000000-0005-0000-0000-000094010000}"/>
    <cellStyle name="_Pto0240-1-08 2" xfId="8626" xr:uid="{00000000-0005-0000-0000-000095010000}"/>
    <cellStyle name="_Pto0314-2-07" xfId="203" xr:uid="{00000000-0005-0000-0000-000096010000}"/>
    <cellStyle name="_Pto0314-2-07 2" xfId="8627" xr:uid="{00000000-0005-0000-0000-000097010000}"/>
    <cellStyle name="_Pto0344-1-07" xfId="204" xr:uid="{00000000-0005-0000-0000-000098010000}"/>
    <cellStyle name="_Pto0344-1-07 2" xfId="8628" xr:uid="{00000000-0005-0000-0000-000099010000}"/>
    <cellStyle name="_Pto1328-3-07" xfId="205" xr:uid="{00000000-0005-0000-0000-00009A010000}"/>
    <cellStyle name="_Pto1328-3-07 2" xfId="8629" xr:uid="{00000000-0005-0000-0000-00009B010000}"/>
    <cellStyle name="_Qs Ericsson 161106 v2_CA" xfId="206" xr:uid="{00000000-0005-0000-0000-00009C010000}"/>
    <cellStyle name="_Qs Ericsson 161106 v2_CA 2" xfId="8630" xr:uid="{00000000-0005-0000-0000-00009D010000}"/>
    <cellStyle name="_Qs Ericsson 161106 v2_Master_V4_A1_Interno" xfId="207" xr:uid="{00000000-0005-0000-0000-00009E010000}"/>
    <cellStyle name="_Qs Ericsson 161106 v2_Master_V4_A1_Interno 2" xfId="8631" xr:uid="{00000000-0005-0000-0000-00009F010000}"/>
    <cellStyle name="_Qs Ericsson 301006 (SVS)" xfId="208" xr:uid="{00000000-0005-0000-0000-0000A0010000}"/>
    <cellStyle name="_Qs Ericsson 301006 (SVS) 2" xfId="8632" xr:uid="{00000000-0005-0000-0000-0000A1010000}"/>
    <cellStyle name="_Qs Ericsson 301006 (SVS) Rev A (2)" xfId="209" xr:uid="{00000000-0005-0000-0000-0000A2010000}"/>
    <cellStyle name="_Qs Ericsson 301006 (SVS) Rev A (2) 2" xfId="8633" xr:uid="{00000000-0005-0000-0000-0000A3010000}"/>
    <cellStyle name="_Qs Ericsson 301006_Servicios MEX (2)" xfId="210" xr:uid="{00000000-0005-0000-0000-0000A4010000}"/>
    <cellStyle name="_Qs Ericsson 301006_Servicios MEX (2) 2" xfId="8634" xr:uid="{00000000-0005-0000-0000-0000A5010000}"/>
    <cellStyle name="_Radio SDH oferta Ericsson - MDN 221105" xfId="211" xr:uid="{00000000-0005-0000-0000-0000A6010000}"/>
    <cellStyle name="_Radio SDH oferta Ericsson - MDN 221105 2" xfId="8635" xr:uid="{00000000-0005-0000-0000-0000A7010000}"/>
    <cellStyle name="_Repuestos Orange_Mayo" xfId="212" xr:uid="{00000000-0005-0000-0000-0000A8010000}"/>
    <cellStyle name="_Repuestos Orange_Mayo 2" xfId="8636" xr:uid="{00000000-0005-0000-0000-0000A9010000}"/>
    <cellStyle name="_Resumen SPMS" xfId="213" xr:uid="{00000000-0005-0000-0000-0000AA010000}"/>
    <cellStyle name="_Resumen SPMS 2" xfId="8637" xr:uid="{00000000-0005-0000-0000-0000AB010000}"/>
    <cellStyle name="_REVISION DE PACKS - OA Y OE" xfId="214" xr:uid="{00000000-0005-0000-0000-0000AC010000}"/>
    <cellStyle name="_REVISION DE PACKS - OA Y OE 2" xfId="8638" xr:uid="{00000000-0005-0000-0000-0000AD010000}"/>
    <cellStyle name="_Sch-기계" xfId="12146" xr:uid="{00000000-0005-0000-0000-0000AE010000}"/>
    <cellStyle name="_Sch-기계 2" xfId="12147" xr:uid="{00000000-0005-0000-0000-0000AF010000}"/>
    <cellStyle name="_Sch-기계 3" xfId="12148" xr:uid="{00000000-0005-0000-0000-0000B0010000}"/>
    <cellStyle name="_Sch-기계 4" xfId="12149" xr:uid="{00000000-0005-0000-0000-0000B1010000}"/>
    <cellStyle name="_Sch-기계_ELE Prices" xfId="12150" xr:uid="{00000000-0005-0000-0000-0000B2010000}"/>
    <cellStyle name="_Sch-기계_T-2020_BOQ_MS1_Rev.01" xfId="12151" xr:uid="{00000000-0005-0000-0000-0000B3010000}"/>
    <cellStyle name="_Servicios Planificacion y Desmpeno UMTS TEM Venezuela" xfId="215" xr:uid="{00000000-0005-0000-0000-0000B4010000}"/>
    <cellStyle name="_Servicios Planificacion y Desmpeno UMTS TEM Venezuela 2" xfId="8639" xr:uid="{00000000-0005-0000-0000-0000B5010000}"/>
    <cellStyle name="_Site SA ERICSSON VENTA IGUAIN" xfId="216" xr:uid="{00000000-0005-0000-0000-0000B6010000}"/>
    <cellStyle name="_Site SA ERICSSON VENTA IGUAIN 2" xfId="8640" xr:uid="{00000000-0005-0000-0000-0000B7010000}"/>
    <cellStyle name="_STS 05 467_COLOMBIA MOVIL 178 BTS_revPB1" xfId="217" xr:uid="{00000000-0005-0000-0000-0000B8010000}"/>
    <cellStyle name="_STS 05 467_COLOMBIA MOVIL 178 BTS_revPB1 2" xfId="8641" xr:uid="{00000000-0005-0000-0000-0000B9010000}"/>
    <cellStyle name="_STS 05_ 089_EMCALI SS HWS" xfId="218" xr:uid="{00000000-0005-0000-0000-0000BA010000}"/>
    <cellStyle name="_STS 05_ 089_EMCALI SS HWS 2" xfId="8642" xr:uid="{00000000-0005-0000-0000-0000BB010000}"/>
    <cellStyle name="_STS 06 220 ORANGE MSS SUPPORT_ESCENARIO 4MSC" xfId="219" xr:uid="{00000000-0005-0000-0000-0000BC010000}"/>
    <cellStyle name="_STS 06 258 Costos soporte_rev B" xfId="220" xr:uid="{00000000-0005-0000-0000-0000BD010000}"/>
    <cellStyle name="_STS 06 258 Costos soporte_rev B 2" xfId="8643" xr:uid="{00000000-0005-0000-0000-0000BE010000}"/>
    <cellStyle name="_STS 06 347_HWS Estandar Fija Migración" xfId="221" xr:uid="{00000000-0005-0000-0000-0000BF010000}"/>
    <cellStyle name="_STS 06 347_HWS Estandar Fija Migración 2" xfId="8644" xr:uid="{00000000-0005-0000-0000-0000C0010000}"/>
    <cellStyle name="_STS 06 347_Soporte Fija Overlay_rev PA2" xfId="222" xr:uid="{00000000-0005-0000-0000-0000C1010000}"/>
    <cellStyle name="_STS 06 347_Soporte Fija Overlay_rev PA2 2" xfId="8645" xr:uid="{00000000-0005-0000-0000-0000C2010000}"/>
    <cellStyle name="_STS 426_MILLICOM" xfId="223" xr:uid="{00000000-0005-0000-0000-0000C3010000}"/>
    <cellStyle name="_STS_05_276 CW_ PanamaCaribbean_GSM Layer Architecture Solution Cost Price (220705)B" xfId="224" xr:uid="{00000000-0005-0000-0000-0000C4010000}"/>
    <cellStyle name="_STS_05_276 CW_ PanamaCaribbean_GSM Layer Architecture Solution Cost Price (220705)B 2" xfId="8646" xr:uid="{00000000-0005-0000-0000-0000C5010000}"/>
    <cellStyle name="_STS_05_474_TELECSA_ Ecuador_rev PC (4)" xfId="225" xr:uid="{00000000-0005-0000-0000-0000C6010000}"/>
    <cellStyle name="_STS_05_474_TELECSA_ Ecuador_rev PC (4) 2" xfId="8647" xr:uid="{00000000-0005-0000-0000-0000C7010000}"/>
    <cellStyle name="_STS_06_104 TELEFONICA MOVILES_Venezuela_IMS Cost Calculation RevA" xfId="226" xr:uid="{00000000-0005-0000-0000-0000C8010000}"/>
    <cellStyle name="_STS_06_116 TELECSA Ecuador RFQ GSM Telecsa Rev A" xfId="227" xr:uid="{00000000-0005-0000-0000-0000C9010000}"/>
    <cellStyle name="_STS_06_116 TELECSA Ecuador RFQ GSM Telecsa Rev A 2" xfId="8648" xr:uid="{00000000-0005-0000-0000-0000CA010000}"/>
    <cellStyle name="_STS_06_166_RFQ_Presupuestal_ICE_Costa_Rica Rev  A" xfId="228" xr:uid="{00000000-0005-0000-0000-0000CB010000}"/>
    <cellStyle name="_STS_06_166_RFQ_Presupuestal_ICE_Costa_Rica Rev  A 2" xfId="8649" xr:uid="{00000000-0005-0000-0000-0000CC010000}"/>
    <cellStyle name="_STS_06_195 Caribbean ORANGE MSS 4 Migration-Multicountry Rev C" xfId="229" xr:uid="{00000000-0005-0000-0000-0000CD010000}"/>
    <cellStyle name="_STS_06_195 Caribbean ORANGE MSS 4 Migration-Multicountry Rev C 2" xfId="8650" xr:uid="{00000000-0005-0000-0000-0000CE010000}"/>
    <cellStyle name="_STS_06_347_RFQ R4 TEM CA MULTI-COUNTRY Rev J (3)" xfId="230" xr:uid="{00000000-0005-0000-0000-0000CF010000}"/>
    <cellStyle name="_STS_06_347_RFQ R4 TEM CA MULTI-COUNTRY Rev J (3) 2" xfId="8651" xr:uid="{00000000-0005-0000-0000-0000D0010000}"/>
    <cellStyle name="_Telecom DWDM _Soporte y Garantías_3er round" xfId="231" xr:uid="{00000000-0005-0000-0000-0000D1010000}"/>
    <cellStyle name="_Telefonica MN-OSS services PA1" xfId="232" xr:uid="{00000000-0005-0000-0000-0000D2010000}"/>
    <cellStyle name="_TELEFONICA_UMTS_Rev  PA1 2009" xfId="233" xr:uid="{00000000-0005-0000-0000-0000D3010000}"/>
    <cellStyle name="_TELEFONICA_UMTS_Rev  PA1 2009 2" xfId="8652" xr:uid="{00000000-0005-0000-0000-0000D4010000}"/>
    <cellStyle name="_Tenderproforma AVANTEL RFP DRS EC 7Ghz Marzo 17 - 06" xfId="234" xr:uid="{00000000-0005-0000-0000-0000D5010000}"/>
    <cellStyle name="_Tenderproforma AVANTEL RFP DRS EC 7Ghz Marzo 17 - 06 2" xfId="8653" xr:uid="{00000000-0005-0000-0000-0000D6010000}"/>
    <cellStyle name="_TL1011-TL08611" xfId="235" xr:uid="{00000000-0005-0000-0000-0000D7010000}"/>
    <cellStyle name="_TL1011-TL08611 2" xfId="8654" xr:uid="{00000000-0005-0000-0000-0000D8010000}"/>
    <cellStyle name="_TL1011-TL08611_RI_MO163581_MO163570_VB" xfId="236" xr:uid="{00000000-0005-0000-0000-0000D9010000}"/>
    <cellStyle name="_TL1011-TL08611_RI_MO163581_MO163570_VB 2" xfId="8655" xr:uid="{00000000-0005-0000-0000-0000DA010000}"/>
    <cellStyle name="_Torre 30 m- evaluado 120-2-p" xfId="237" xr:uid="{00000000-0005-0000-0000-0000DB010000}"/>
    <cellStyle name="_Torre 30 m- evaluado 120-2-p 2" xfId="8656" xr:uid="{00000000-0005-0000-0000-0000DC010000}"/>
    <cellStyle name="_UMO-Plantilla Cotización Obra Asociada MEXICO-2 (2) (9)" xfId="238" xr:uid="{00000000-0005-0000-0000-0000DD010000}"/>
    <cellStyle name="_UMO-Plantilla Cotización Obra Asociada MEXICO-2 (2) (9) 2" xfId="8657" xr:uid="{00000000-0005-0000-0000-0000DE010000}"/>
    <cellStyle name="_Valorización 01 P2_rev01" xfId="239" xr:uid="{00000000-0005-0000-0000-0000DF010000}"/>
    <cellStyle name="_Valorización 01 P2_rev01 2" xfId="8658" xr:uid="{00000000-0005-0000-0000-0000E0010000}"/>
    <cellStyle name="_Verdi Template_TEM Multi_MVV_RevPA1" xfId="240" xr:uid="{00000000-0005-0000-0000-0000E1010000}"/>
    <cellStyle name="_Verdi Template_TEM Multi_MVV_RevPA1 2" xfId="8659" xr:uid="{00000000-0005-0000-0000-0000E2010000}"/>
    <cellStyle name="_Virus" xfId="12152" xr:uid="{00000000-0005-0000-0000-0000E3010000}"/>
    <cellStyle name="_Virus 2" xfId="12153" xr:uid="{00000000-0005-0000-0000-0000E4010000}"/>
    <cellStyle name="_Virus 3" xfId="12154" xr:uid="{00000000-0005-0000-0000-0000E5010000}"/>
    <cellStyle name="_Virus 4" xfId="12155" xr:uid="{00000000-0005-0000-0000-0000E6010000}"/>
    <cellStyle name="_Virus_6428-2503-EST-REQ Rev01 (Preciario)" xfId="12156" xr:uid="{00000000-0005-0000-0000-0000E7010000}"/>
    <cellStyle name="_Virus_CVTD (version 1)" xfId="12157" xr:uid="{00000000-0005-0000-0000-0000E8010000}"/>
    <cellStyle name="_Virus_ELE Prices" xfId="12158" xr:uid="{00000000-0005-0000-0000-0000E9010000}"/>
    <cellStyle name="_Virus_Q 6419-2503-MSC-REQ.Rev01.FT2 Prices Pck.1" xfId="12159" xr:uid="{00000000-0005-0000-0000-0000EA010000}"/>
    <cellStyle name="_Virus_T-2020_BOQ_MS1_Rev.01" xfId="12160" xr:uid="{00000000-0005-0000-0000-0000EB010000}"/>
    <cellStyle name="_Volumen_TEMM_2007_Ericsson 011106" xfId="241" xr:uid="{00000000-0005-0000-0000-0000EC010000}"/>
    <cellStyle name="_Volumen_TEMM_2007_Ericsson 011106 2" xfId="8660" xr:uid="{00000000-0005-0000-0000-0000ED010000}"/>
    <cellStyle name="|à_x0001_m" xfId="12161" xr:uid="{00000000-0005-0000-0000-0000EE010000}"/>
    <cellStyle name="|à_x0001_m?ô_x0002_urrency [0]_ ?stimate  _1_PILES?_x0018_Currency [0]_ Estimate  ?_x001a_Currency [0]_ Estimate  _1?$Curren" xfId="12162" xr:uid="{00000000-0005-0000-0000-0000EF010000}"/>
    <cellStyle name="’E‰Y [0.00]_laroux" xfId="12163" xr:uid="{00000000-0005-0000-0000-0000F0010000}"/>
    <cellStyle name="’E‰Y_laroux" xfId="12164" xr:uid="{00000000-0005-0000-0000-0000F1010000}"/>
    <cellStyle name="¤@?e_TEST-1 " xfId="8661" xr:uid="{00000000-0005-0000-0000-0000F2010000}"/>
    <cellStyle name="_x0004_¥" xfId="242" xr:uid="{00000000-0005-0000-0000-0000F3010000}"/>
    <cellStyle name="_x0004_¥ 10" xfId="243" xr:uid="{00000000-0005-0000-0000-0000F4010000}"/>
    <cellStyle name="_x0004_¥ 11" xfId="8662" xr:uid="{00000000-0005-0000-0000-0000F5010000}"/>
    <cellStyle name="_x0004_¥ 2" xfId="244" xr:uid="{00000000-0005-0000-0000-0000F6010000}"/>
    <cellStyle name="_x0004_¥ 2 2" xfId="245" xr:uid="{00000000-0005-0000-0000-0000F7010000}"/>
    <cellStyle name="_x0004_¥ 2 3" xfId="246" xr:uid="{00000000-0005-0000-0000-0000F8010000}"/>
    <cellStyle name="_x0004_¥ 2 4" xfId="247" xr:uid="{00000000-0005-0000-0000-0000F9010000}"/>
    <cellStyle name="_x0004_¥ 2 5" xfId="248" xr:uid="{00000000-0005-0000-0000-0000FA010000}"/>
    <cellStyle name="_x0004_¥ 2 6" xfId="249" xr:uid="{00000000-0005-0000-0000-0000FB010000}"/>
    <cellStyle name="_x0004_¥ 2 7" xfId="250" xr:uid="{00000000-0005-0000-0000-0000FC010000}"/>
    <cellStyle name="_x0004_¥ 2 8" xfId="251" xr:uid="{00000000-0005-0000-0000-0000FD010000}"/>
    <cellStyle name="_x0004_¥ 2 9" xfId="8663" xr:uid="{00000000-0005-0000-0000-0000FE010000}"/>
    <cellStyle name="_x0004_¥ 3" xfId="252" xr:uid="{00000000-0005-0000-0000-0000FF010000}"/>
    <cellStyle name="_x0004_¥ 3 2" xfId="253" xr:uid="{00000000-0005-0000-0000-000000020000}"/>
    <cellStyle name="_x0004_¥ 3 3" xfId="254" xr:uid="{00000000-0005-0000-0000-000001020000}"/>
    <cellStyle name="_x0004_¥ 3 4" xfId="255" xr:uid="{00000000-0005-0000-0000-000002020000}"/>
    <cellStyle name="_x0004_¥ 3 5" xfId="256" xr:uid="{00000000-0005-0000-0000-000003020000}"/>
    <cellStyle name="_x0004_¥ 3 6" xfId="257" xr:uid="{00000000-0005-0000-0000-000004020000}"/>
    <cellStyle name="_x0004_¥ 3 7" xfId="258" xr:uid="{00000000-0005-0000-0000-000005020000}"/>
    <cellStyle name="_x0004_¥ 3 8" xfId="259" xr:uid="{00000000-0005-0000-0000-000006020000}"/>
    <cellStyle name="_x0004_¥ 3 9" xfId="8664" xr:uid="{00000000-0005-0000-0000-000007020000}"/>
    <cellStyle name="_x0004_¥ 4" xfId="260" xr:uid="{00000000-0005-0000-0000-000008020000}"/>
    <cellStyle name="_x0004_¥ 4 2" xfId="261" xr:uid="{00000000-0005-0000-0000-000009020000}"/>
    <cellStyle name="_x0004_¥ 5" xfId="262" xr:uid="{00000000-0005-0000-0000-00000A020000}"/>
    <cellStyle name="_x0004_¥ 6" xfId="263" xr:uid="{00000000-0005-0000-0000-00000B020000}"/>
    <cellStyle name="_x0004_¥ 7" xfId="264" xr:uid="{00000000-0005-0000-0000-00000C020000}"/>
    <cellStyle name="_x0004_¥ 8" xfId="265" xr:uid="{00000000-0005-0000-0000-00000D020000}"/>
    <cellStyle name="_x0004_¥ 9" xfId="266" xr:uid="{00000000-0005-0000-0000-00000E020000}"/>
    <cellStyle name="_x0004_¥_Rubro Equipos rev 01" xfId="5171" xr:uid="{00000000-0005-0000-0000-00000F020000}"/>
    <cellStyle name="=C:\WINDOWS\SYSTEM32\COMMAND.COM" xfId="267" xr:uid="{00000000-0005-0000-0000-000010020000}"/>
    <cellStyle name="=C:\WINNT35\SYSTEM32\COMMAND.COM" xfId="268" xr:uid="{00000000-0005-0000-0000-000011020000}"/>
    <cellStyle name="=C:\WINNT35\SYSTEM32\COMMAND.COM 2" xfId="8665" xr:uid="{00000000-0005-0000-0000-000012020000}"/>
    <cellStyle name="≤" xfId="5172" xr:uid="{00000000-0005-0000-0000-000013020000}"/>
    <cellStyle name="µÚ¿¡ ¿À´Â ÇÏÀÌÆÛ¸µÅ©" xfId="269" xr:uid="{00000000-0005-0000-0000-000014020000}"/>
    <cellStyle name="µÚ¿¡ ¿À´Â ÇÏÀÌÆÛ¸µÅ© 2" xfId="8666" xr:uid="{00000000-0005-0000-0000-000015020000}"/>
    <cellStyle name="‡" xfId="270" xr:uid="{00000000-0005-0000-0000-000016020000}"/>
    <cellStyle name="•W€_ATTACHMENT10.1" xfId="271" xr:uid="{00000000-0005-0000-0000-000017020000}"/>
    <cellStyle name="•W_laroux" xfId="272" xr:uid="{00000000-0005-0000-0000-000018020000}"/>
    <cellStyle name="W_STDFOR" xfId="12165" xr:uid="{00000000-0005-0000-0000-000019020000}"/>
    <cellStyle name="0,0_x000d__x000a_NA_x000d__x000a_" xfId="273" xr:uid="{00000000-0005-0000-0000-00001A020000}"/>
    <cellStyle name="0,0_x000d__x000a_NA_x000d__x000a_ 2" xfId="8667" xr:uid="{00000000-0005-0000-0000-00001B020000}"/>
    <cellStyle name="0000" xfId="274" xr:uid="{00000000-0005-0000-0000-00001C020000}"/>
    <cellStyle name="000000" xfId="275" xr:uid="{00000000-0005-0000-0000-00001D020000}"/>
    <cellStyle name="000000 2" xfId="8668" xr:uid="{00000000-0005-0000-0000-00001E020000}"/>
    <cellStyle name="0100" xfId="12166" xr:uid="{00000000-0005-0000-0000-00001F020000}"/>
    <cellStyle name="0100@" xfId="12167" xr:uid="{00000000-0005-0000-0000-000020020000}"/>
    <cellStyle name="0100@SMALL" xfId="12168" xr:uid="{00000000-0005-0000-0000-000021020000}"/>
    <cellStyle name="0100small" xfId="12169" xr:uid="{00000000-0005-0000-0000-000022020000}"/>
    <cellStyle name="0110" xfId="12170" xr:uid="{00000000-0005-0000-0000-000023020000}"/>
    <cellStyle name="0110@" xfId="12171" xr:uid="{00000000-0005-0000-0000-000024020000}"/>
    <cellStyle name="0110@small" xfId="12172" xr:uid="{00000000-0005-0000-0000-000025020000}"/>
    <cellStyle name="0110small" xfId="12173" xr:uid="{00000000-0005-0000-0000-000026020000}"/>
    <cellStyle name="0111" xfId="12174" xr:uid="{00000000-0005-0000-0000-000027020000}"/>
    <cellStyle name="0111@" xfId="12175" xr:uid="{00000000-0005-0000-0000-000028020000}"/>
    <cellStyle name="0111@small" xfId="12176" xr:uid="{00000000-0005-0000-0000-000029020000}"/>
    <cellStyle name="0111SMALL" xfId="12177" xr:uid="{00000000-0005-0000-0000-00002A020000}"/>
    <cellStyle name="0752-93035" xfId="276" xr:uid="{00000000-0005-0000-0000-00002B020000}"/>
    <cellStyle name="0Caption_Bot" xfId="277" xr:uid="{00000000-0005-0000-0000-00002C020000}"/>
    <cellStyle name="0Info" xfId="278" xr:uid="{00000000-0005-0000-0000-00002D020000}"/>
    <cellStyle name="0Info 2" xfId="8669" xr:uid="{00000000-0005-0000-0000-00002E020000}"/>
    <cellStyle name="0Title" xfId="279" xr:uid="{00000000-0005-0000-0000-00002F020000}"/>
    <cellStyle name="0Title 2" xfId="8670" xr:uid="{00000000-0005-0000-0000-000030020000}"/>
    <cellStyle name="0UserFill" xfId="280" xr:uid="{00000000-0005-0000-0000-000031020000}"/>
    <cellStyle name="0UserFill 2" xfId="8671" xr:uid="{00000000-0005-0000-0000-000032020000}"/>
    <cellStyle name="1" xfId="281" xr:uid="{00000000-0005-0000-0000-000033020000}"/>
    <cellStyle name="1 2" xfId="8672" xr:uid="{00000000-0005-0000-0000-000034020000}"/>
    <cellStyle name="18" xfId="12178" xr:uid="{00000000-0005-0000-0000-000035020000}"/>
    <cellStyle name="¹éºÐÀ²_±âÅ¸" xfId="282" xr:uid="{00000000-0005-0000-0000-000036020000}"/>
    <cellStyle name="2" xfId="12179" xr:uid="{00000000-0005-0000-0000-000037020000}"/>
    <cellStyle name="20% - Accent1" xfId="5173" xr:uid="{00000000-0005-0000-0000-000038020000}"/>
    <cellStyle name="20% - Accent1 2" xfId="283" xr:uid="{00000000-0005-0000-0000-000039020000}"/>
    <cellStyle name="20% - Accent1 3" xfId="284" xr:uid="{00000000-0005-0000-0000-00003A020000}"/>
    <cellStyle name="20% - Accent1 3 2" xfId="285" xr:uid="{00000000-0005-0000-0000-00003B020000}"/>
    <cellStyle name="20% - Accent1 3 2 2" xfId="6590" xr:uid="{00000000-0005-0000-0000-00003C020000}"/>
    <cellStyle name="20% - Accent1 3 3" xfId="286" xr:uid="{00000000-0005-0000-0000-00003D020000}"/>
    <cellStyle name="20% - Accent1 3 3 2" xfId="6591" xr:uid="{00000000-0005-0000-0000-00003E020000}"/>
    <cellStyle name="20% - Accent1 3 4" xfId="287" xr:uid="{00000000-0005-0000-0000-00003F020000}"/>
    <cellStyle name="20% - Accent1 3 4 2" xfId="6592" xr:uid="{00000000-0005-0000-0000-000040020000}"/>
    <cellStyle name="20% - Accent1 3 5" xfId="6593" xr:uid="{00000000-0005-0000-0000-000041020000}"/>
    <cellStyle name="20% - Accent1 4" xfId="288" xr:uid="{00000000-0005-0000-0000-000042020000}"/>
    <cellStyle name="20% - Accent1 4 2" xfId="6594" xr:uid="{00000000-0005-0000-0000-000043020000}"/>
    <cellStyle name="20% - Accent1 5" xfId="289" xr:uid="{00000000-0005-0000-0000-000044020000}"/>
    <cellStyle name="20% - Accent1 5 2" xfId="6595" xr:uid="{00000000-0005-0000-0000-000045020000}"/>
    <cellStyle name="20% - Accent1 6" xfId="290" xr:uid="{00000000-0005-0000-0000-000046020000}"/>
    <cellStyle name="20% - Accent1 6 2" xfId="6596" xr:uid="{00000000-0005-0000-0000-000047020000}"/>
    <cellStyle name="20% - Accent1_13. Total" xfId="291" xr:uid="{00000000-0005-0000-0000-000048020000}"/>
    <cellStyle name="20% - Accent2" xfId="5174" xr:uid="{00000000-0005-0000-0000-000049020000}"/>
    <cellStyle name="20% - Accent2 2" xfId="292" xr:uid="{00000000-0005-0000-0000-00004A020000}"/>
    <cellStyle name="20% - Accent2 3" xfId="293" xr:uid="{00000000-0005-0000-0000-00004B020000}"/>
    <cellStyle name="20% - Accent2 3 2" xfId="294" xr:uid="{00000000-0005-0000-0000-00004C020000}"/>
    <cellStyle name="20% - Accent2 3 2 2" xfId="6597" xr:uid="{00000000-0005-0000-0000-00004D020000}"/>
    <cellStyle name="20% - Accent2 3 3" xfId="295" xr:uid="{00000000-0005-0000-0000-00004E020000}"/>
    <cellStyle name="20% - Accent2 3 3 2" xfId="6598" xr:uid="{00000000-0005-0000-0000-00004F020000}"/>
    <cellStyle name="20% - Accent2 3 4" xfId="296" xr:uid="{00000000-0005-0000-0000-000050020000}"/>
    <cellStyle name="20% - Accent2 3 4 2" xfId="6599" xr:uid="{00000000-0005-0000-0000-000051020000}"/>
    <cellStyle name="20% - Accent2 3 5" xfId="6600" xr:uid="{00000000-0005-0000-0000-000052020000}"/>
    <cellStyle name="20% - Accent2 4" xfId="297" xr:uid="{00000000-0005-0000-0000-000053020000}"/>
    <cellStyle name="20% - Accent2 4 2" xfId="6601" xr:uid="{00000000-0005-0000-0000-000054020000}"/>
    <cellStyle name="20% - Accent2 5" xfId="298" xr:uid="{00000000-0005-0000-0000-000055020000}"/>
    <cellStyle name="20% - Accent2 5 2" xfId="6602" xr:uid="{00000000-0005-0000-0000-000056020000}"/>
    <cellStyle name="20% - Accent2 6" xfId="299" xr:uid="{00000000-0005-0000-0000-000057020000}"/>
    <cellStyle name="20% - Accent2 6 2" xfId="6603" xr:uid="{00000000-0005-0000-0000-000058020000}"/>
    <cellStyle name="20% - Accent2_13. Total" xfId="300" xr:uid="{00000000-0005-0000-0000-000059020000}"/>
    <cellStyle name="20% - Accent3" xfId="5175" xr:uid="{00000000-0005-0000-0000-00005A020000}"/>
    <cellStyle name="20% - Accent3 2" xfId="301" xr:uid="{00000000-0005-0000-0000-00005B020000}"/>
    <cellStyle name="20% - Accent3 3" xfId="302" xr:uid="{00000000-0005-0000-0000-00005C020000}"/>
    <cellStyle name="20% - Accent3 3 2" xfId="303" xr:uid="{00000000-0005-0000-0000-00005D020000}"/>
    <cellStyle name="20% - Accent3 3 2 2" xfId="6604" xr:uid="{00000000-0005-0000-0000-00005E020000}"/>
    <cellStyle name="20% - Accent3 3 3" xfId="304" xr:uid="{00000000-0005-0000-0000-00005F020000}"/>
    <cellStyle name="20% - Accent3 3 3 2" xfId="6605" xr:uid="{00000000-0005-0000-0000-000060020000}"/>
    <cellStyle name="20% - Accent3 3 4" xfId="305" xr:uid="{00000000-0005-0000-0000-000061020000}"/>
    <cellStyle name="20% - Accent3 3 4 2" xfId="6606" xr:uid="{00000000-0005-0000-0000-000062020000}"/>
    <cellStyle name="20% - Accent3 3 5" xfId="6607" xr:uid="{00000000-0005-0000-0000-000063020000}"/>
    <cellStyle name="20% - Accent3 4" xfId="306" xr:uid="{00000000-0005-0000-0000-000064020000}"/>
    <cellStyle name="20% - Accent3 4 2" xfId="6608" xr:uid="{00000000-0005-0000-0000-000065020000}"/>
    <cellStyle name="20% - Accent3 5" xfId="307" xr:uid="{00000000-0005-0000-0000-000066020000}"/>
    <cellStyle name="20% - Accent3 5 2" xfId="6609" xr:uid="{00000000-0005-0000-0000-000067020000}"/>
    <cellStyle name="20% - Accent3 6" xfId="308" xr:uid="{00000000-0005-0000-0000-000068020000}"/>
    <cellStyle name="20% - Accent3 6 2" xfId="6610" xr:uid="{00000000-0005-0000-0000-000069020000}"/>
    <cellStyle name="20% - Accent3_13. Total" xfId="309" xr:uid="{00000000-0005-0000-0000-00006A020000}"/>
    <cellStyle name="20% - Accent4" xfId="5176" xr:uid="{00000000-0005-0000-0000-00006B020000}"/>
    <cellStyle name="20% - Accent4 2" xfId="310" xr:uid="{00000000-0005-0000-0000-00006C020000}"/>
    <cellStyle name="20% - Accent4 3" xfId="311" xr:uid="{00000000-0005-0000-0000-00006D020000}"/>
    <cellStyle name="20% - Accent4 3 2" xfId="312" xr:uid="{00000000-0005-0000-0000-00006E020000}"/>
    <cellStyle name="20% - Accent4 3 2 2" xfId="6611" xr:uid="{00000000-0005-0000-0000-00006F020000}"/>
    <cellStyle name="20% - Accent4 3 3" xfId="313" xr:uid="{00000000-0005-0000-0000-000070020000}"/>
    <cellStyle name="20% - Accent4 3 3 2" xfId="6612" xr:uid="{00000000-0005-0000-0000-000071020000}"/>
    <cellStyle name="20% - Accent4 3 4" xfId="314" xr:uid="{00000000-0005-0000-0000-000072020000}"/>
    <cellStyle name="20% - Accent4 3 4 2" xfId="6613" xr:uid="{00000000-0005-0000-0000-000073020000}"/>
    <cellStyle name="20% - Accent4 3 5" xfId="6614" xr:uid="{00000000-0005-0000-0000-000074020000}"/>
    <cellStyle name="20% - Accent4 4" xfId="315" xr:uid="{00000000-0005-0000-0000-000075020000}"/>
    <cellStyle name="20% - Accent4 4 2" xfId="6615" xr:uid="{00000000-0005-0000-0000-000076020000}"/>
    <cellStyle name="20% - Accent4 5" xfId="316" xr:uid="{00000000-0005-0000-0000-000077020000}"/>
    <cellStyle name="20% - Accent4 5 2" xfId="6616" xr:uid="{00000000-0005-0000-0000-000078020000}"/>
    <cellStyle name="20% - Accent4 6" xfId="317" xr:uid="{00000000-0005-0000-0000-000079020000}"/>
    <cellStyle name="20% - Accent4 6 2" xfId="6617" xr:uid="{00000000-0005-0000-0000-00007A020000}"/>
    <cellStyle name="20% - Accent4_13. Total" xfId="318" xr:uid="{00000000-0005-0000-0000-00007B020000}"/>
    <cellStyle name="20% - Accent5" xfId="5177" xr:uid="{00000000-0005-0000-0000-00007C020000}"/>
    <cellStyle name="20% - Accent5 2" xfId="319" xr:uid="{00000000-0005-0000-0000-00007D020000}"/>
    <cellStyle name="20% - Accent5 3" xfId="320" xr:uid="{00000000-0005-0000-0000-00007E020000}"/>
    <cellStyle name="20% - Accent5 3 2" xfId="321" xr:uid="{00000000-0005-0000-0000-00007F020000}"/>
    <cellStyle name="20% - Accent5 3 2 2" xfId="6618" xr:uid="{00000000-0005-0000-0000-000080020000}"/>
    <cellStyle name="20% - Accent5 3 3" xfId="322" xr:uid="{00000000-0005-0000-0000-000081020000}"/>
    <cellStyle name="20% - Accent5 3 3 2" xfId="6619" xr:uid="{00000000-0005-0000-0000-000082020000}"/>
    <cellStyle name="20% - Accent5 3 4" xfId="323" xr:uid="{00000000-0005-0000-0000-000083020000}"/>
    <cellStyle name="20% - Accent5 3 4 2" xfId="6620" xr:uid="{00000000-0005-0000-0000-000084020000}"/>
    <cellStyle name="20% - Accent5 3 5" xfId="6621" xr:uid="{00000000-0005-0000-0000-000085020000}"/>
    <cellStyle name="20% - Accent5 4" xfId="324" xr:uid="{00000000-0005-0000-0000-000086020000}"/>
    <cellStyle name="20% - Accent5 4 2" xfId="6622" xr:uid="{00000000-0005-0000-0000-000087020000}"/>
    <cellStyle name="20% - Accent5 5" xfId="325" xr:uid="{00000000-0005-0000-0000-000088020000}"/>
    <cellStyle name="20% - Accent5 5 2" xfId="6623" xr:uid="{00000000-0005-0000-0000-000089020000}"/>
    <cellStyle name="20% - Accent5 6" xfId="326" xr:uid="{00000000-0005-0000-0000-00008A020000}"/>
    <cellStyle name="20% - Accent5 6 2" xfId="6624" xr:uid="{00000000-0005-0000-0000-00008B020000}"/>
    <cellStyle name="20% - Accent5_13. Total" xfId="327" xr:uid="{00000000-0005-0000-0000-00008C020000}"/>
    <cellStyle name="20% - Accent6" xfId="5178" xr:uid="{00000000-0005-0000-0000-00008D020000}"/>
    <cellStyle name="20% - Accent6 2" xfId="328" xr:uid="{00000000-0005-0000-0000-00008E020000}"/>
    <cellStyle name="20% - Accent6 3" xfId="329" xr:uid="{00000000-0005-0000-0000-00008F020000}"/>
    <cellStyle name="20% - Accent6 3 2" xfId="330" xr:uid="{00000000-0005-0000-0000-000090020000}"/>
    <cellStyle name="20% - Accent6 3 2 2" xfId="6625" xr:uid="{00000000-0005-0000-0000-000091020000}"/>
    <cellStyle name="20% - Accent6 3 3" xfId="331" xr:uid="{00000000-0005-0000-0000-000092020000}"/>
    <cellStyle name="20% - Accent6 3 3 2" xfId="6626" xr:uid="{00000000-0005-0000-0000-000093020000}"/>
    <cellStyle name="20% - Accent6 3 4" xfId="332" xr:uid="{00000000-0005-0000-0000-000094020000}"/>
    <cellStyle name="20% - Accent6 3 4 2" xfId="6627" xr:uid="{00000000-0005-0000-0000-000095020000}"/>
    <cellStyle name="20% - Accent6 3 5" xfId="6628" xr:uid="{00000000-0005-0000-0000-000096020000}"/>
    <cellStyle name="20% - Accent6 4" xfId="333" xr:uid="{00000000-0005-0000-0000-000097020000}"/>
    <cellStyle name="20% - Accent6 4 2" xfId="6629" xr:uid="{00000000-0005-0000-0000-000098020000}"/>
    <cellStyle name="20% - Accent6 5" xfId="334" xr:uid="{00000000-0005-0000-0000-000099020000}"/>
    <cellStyle name="20% - Accent6 5 2" xfId="6630" xr:uid="{00000000-0005-0000-0000-00009A020000}"/>
    <cellStyle name="20% - Accent6 6" xfId="335" xr:uid="{00000000-0005-0000-0000-00009B020000}"/>
    <cellStyle name="20% - Accent6 6 2" xfId="6631" xr:uid="{00000000-0005-0000-0000-00009C020000}"/>
    <cellStyle name="20% - Accent6_13. Total" xfId="336" xr:uid="{00000000-0005-0000-0000-00009D020000}"/>
    <cellStyle name="20% - Énfasis1 10" xfId="337" xr:uid="{00000000-0005-0000-0000-00009E020000}"/>
    <cellStyle name="20% - Énfasis1 10 2" xfId="5179" xr:uid="{00000000-0005-0000-0000-00009F020000}"/>
    <cellStyle name="20% - Énfasis1 11" xfId="338" xr:uid="{00000000-0005-0000-0000-0000A0020000}"/>
    <cellStyle name="20% - Énfasis1 11 2" xfId="5180" xr:uid="{00000000-0005-0000-0000-0000A1020000}"/>
    <cellStyle name="20% - Énfasis1 12" xfId="5181" xr:uid="{00000000-0005-0000-0000-0000A2020000}"/>
    <cellStyle name="20% - Énfasis1 12 2" xfId="5182" xr:uid="{00000000-0005-0000-0000-0000A3020000}"/>
    <cellStyle name="20% - Énfasis1 13" xfId="5183" xr:uid="{00000000-0005-0000-0000-0000A4020000}"/>
    <cellStyle name="20% - Énfasis1 14" xfId="5184" xr:uid="{00000000-0005-0000-0000-0000A5020000}"/>
    <cellStyle name="20% - Énfasis1 15" xfId="5185" xr:uid="{00000000-0005-0000-0000-0000A6020000}"/>
    <cellStyle name="20% - Énfasis1 16" xfId="5186" xr:uid="{00000000-0005-0000-0000-0000A7020000}"/>
    <cellStyle name="20% - Énfasis1 17" xfId="5187" xr:uid="{00000000-0005-0000-0000-0000A8020000}"/>
    <cellStyle name="20% - Énfasis1 18" xfId="5188" xr:uid="{00000000-0005-0000-0000-0000A9020000}"/>
    <cellStyle name="20% - Énfasis1 19" xfId="5189" xr:uid="{00000000-0005-0000-0000-0000AA020000}"/>
    <cellStyle name="20% - Énfasis1 2" xfId="339" xr:uid="{00000000-0005-0000-0000-0000AB020000}"/>
    <cellStyle name="20% - Énfasis1 2 10" xfId="8673" xr:uid="{00000000-0005-0000-0000-0000AC020000}"/>
    <cellStyle name="20% - Énfasis1 2 11" xfId="12180" xr:uid="{00000000-0005-0000-0000-0000AD020000}"/>
    <cellStyle name="20% - Énfasis1 2 12" xfId="12181" xr:uid="{00000000-0005-0000-0000-0000AE020000}"/>
    <cellStyle name="20% - Énfasis1 2 13" xfId="12182" xr:uid="{00000000-0005-0000-0000-0000AF020000}"/>
    <cellStyle name="20% - Énfasis1 2 14" xfId="12183" xr:uid="{00000000-0005-0000-0000-0000B0020000}"/>
    <cellStyle name="20% - Énfasis1 2 15" xfId="12184" xr:uid="{00000000-0005-0000-0000-0000B1020000}"/>
    <cellStyle name="20% - Énfasis1 2 16" xfId="12185" xr:uid="{00000000-0005-0000-0000-0000B2020000}"/>
    <cellStyle name="20% - Énfasis1 2 17" xfId="12186" xr:uid="{00000000-0005-0000-0000-0000B3020000}"/>
    <cellStyle name="20% - Énfasis1 2 18" xfId="12187" xr:uid="{00000000-0005-0000-0000-0000B4020000}"/>
    <cellStyle name="20% - Énfasis1 2 19" xfId="12188" xr:uid="{00000000-0005-0000-0000-0000B5020000}"/>
    <cellStyle name="20% - Énfasis1 2 2" xfId="340" xr:uid="{00000000-0005-0000-0000-0000B6020000}"/>
    <cellStyle name="20% - Énfasis1 2 2 2" xfId="341" xr:uid="{00000000-0005-0000-0000-0000B7020000}"/>
    <cellStyle name="20% - Énfasis1 2 2 3" xfId="342" xr:uid="{00000000-0005-0000-0000-0000B8020000}"/>
    <cellStyle name="20% - Énfasis1 2 2 4" xfId="343" xr:uid="{00000000-0005-0000-0000-0000B9020000}"/>
    <cellStyle name="20% - Énfasis1 2 2 5" xfId="344" xr:uid="{00000000-0005-0000-0000-0000BA020000}"/>
    <cellStyle name="20% - Énfasis1 2 2 6" xfId="345" xr:uid="{00000000-0005-0000-0000-0000BB020000}"/>
    <cellStyle name="20% - Énfasis1 2 2 7" xfId="346" xr:uid="{00000000-0005-0000-0000-0000BC020000}"/>
    <cellStyle name="20% - Énfasis1 2 2 8" xfId="347" xr:uid="{00000000-0005-0000-0000-0000BD020000}"/>
    <cellStyle name="20% - Énfasis1 2 2 9" xfId="8674" xr:uid="{00000000-0005-0000-0000-0000BE020000}"/>
    <cellStyle name="20% - Énfasis1 2 20" xfId="12189" xr:uid="{00000000-0005-0000-0000-0000BF020000}"/>
    <cellStyle name="20% - Énfasis1 2 21" xfId="12190" xr:uid="{00000000-0005-0000-0000-0000C0020000}"/>
    <cellStyle name="20% - Énfasis1 2 22" xfId="12191" xr:uid="{00000000-0005-0000-0000-0000C1020000}"/>
    <cellStyle name="20% - Énfasis1 2 3" xfId="348" xr:uid="{00000000-0005-0000-0000-0000C2020000}"/>
    <cellStyle name="20% - Énfasis1 2 4" xfId="349" xr:uid="{00000000-0005-0000-0000-0000C3020000}"/>
    <cellStyle name="20% - Énfasis1 2 4 2" xfId="5190" xr:uid="{00000000-0005-0000-0000-0000C4020000}"/>
    <cellStyle name="20% - Énfasis1 2 5" xfId="350" xr:uid="{00000000-0005-0000-0000-0000C5020000}"/>
    <cellStyle name="20% - Énfasis1 2 6" xfId="351" xr:uid="{00000000-0005-0000-0000-0000C6020000}"/>
    <cellStyle name="20% - Énfasis1 2 7" xfId="352" xr:uid="{00000000-0005-0000-0000-0000C7020000}"/>
    <cellStyle name="20% - Énfasis1 2 8" xfId="353" xr:uid="{00000000-0005-0000-0000-0000C8020000}"/>
    <cellStyle name="20% - Énfasis1 2 9" xfId="354" xr:uid="{00000000-0005-0000-0000-0000C9020000}"/>
    <cellStyle name="20% - Énfasis1 20" xfId="5191" xr:uid="{00000000-0005-0000-0000-0000CA020000}"/>
    <cellStyle name="20% - Énfasis1 3" xfId="355" xr:uid="{00000000-0005-0000-0000-0000CB020000}"/>
    <cellStyle name="20% - Énfasis1 3 2" xfId="356" xr:uid="{00000000-0005-0000-0000-0000CC020000}"/>
    <cellStyle name="20% - Énfasis1 3 3" xfId="357" xr:uid="{00000000-0005-0000-0000-0000CD020000}"/>
    <cellStyle name="20% - Énfasis1 3 4" xfId="358" xr:uid="{00000000-0005-0000-0000-0000CE020000}"/>
    <cellStyle name="20% - Énfasis1 3 5" xfId="359" xr:uid="{00000000-0005-0000-0000-0000CF020000}"/>
    <cellStyle name="20% - Énfasis1 3 6" xfId="360" xr:uid="{00000000-0005-0000-0000-0000D0020000}"/>
    <cellStyle name="20% - Énfasis1 3 7" xfId="361" xr:uid="{00000000-0005-0000-0000-0000D1020000}"/>
    <cellStyle name="20% - Énfasis1 3 8" xfId="362" xr:uid="{00000000-0005-0000-0000-0000D2020000}"/>
    <cellStyle name="20% - Énfasis1 3 9" xfId="8675" xr:uid="{00000000-0005-0000-0000-0000D3020000}"/>
    <cellStyle name="20% - Énfasis1 4" xfId="363" xr:uid="{00000000-0005-0000-0000-0000D4020000}"/>
    <cellStyle name="20% - Énfasis1 4 2" xfId="364" xr:uid="{00000000-0005-0000-0000-0000D5020000}"/>
    <cellStyle name="20% - Énfasis1 4 3" xfId="365" xr:uid="{00000000-0005-0000-0000-0000D6020000}"/>
    <cellStyle name="20% - Énfasis1 4 4" xfId="366" xr:uid="{00000000-0005-0000-0000-0000D7020000}"/>
    <cellStyle name="20% - Énfasis1 4 5" xfId="367" xr:uid="{00000000-0005-0000-0000-0000D8020000}"/>
    <cellStyle name="20% - Énfasis1 4 6" xfId="368" xr:uid="{00000000-0005-0000-0000-0000D9020000}"/>
    <cellStyle name="20% - Énfasis1 4 7" xfId="369" xr:uid="{00000000-0005-0000-0000-0000DA020000}"/>
    <cellStyle name="20% - Énfasis1 4 8" xfId="370" xr:uid="{00000000-0005-0000-0000-0000DB020000}"/>
    <cellStyle name="20% - Énfasis1 4 9" xfId="8676" xr:uid="{00000000-0005-0000-0000-0000DC020000}"/>
    <cellStyle name="20% - Énfasis1 5" xfId="371" xr:uid="{00000000-0005-0000-0000-0000DD020000}"/>
    <cellStyle name="20% - Énfasis1 5 2" xfId="5192" xr:uid="{00000000-0005-0000-0000-0000DE020000}"/>
    <cellStyle name="20% - Énfasis1 6" xfId="372" xr:uid="{00000000-0005-0000-0000-0000DF020000}"/>
    <cellStyle name="20% - Énfasis1 6 2" xfId="5193" xr:uid="{00000000-0005-0000-0000-0000E0020000}"/>
    <cellStyle name="20% - Énfasis1 7" xfId="373" xr:uid="{00000000-0005-0000-0000-0000E1020000}"/>
    <cellStyle name="20% - Énfasis1 7 2" xfId="5194" xr:uid="{00000000-0005-0000-0000-0000E2020000}"/>
    <cellStyle name="20% - Énfasis1 8" xfId="374" xr:uid="{00000000-0005-0000-0000-0000E3020000}"/>
    <cellStyle name="20% - Énfasis1 8 2" xfId="5195" xr:uid="{00000000-0005-0000-0000-0000E4020000}"/>
    <cellStyle name="20% - Énfasis1 9" xfId="375" xr:uid="{00000000-0005-0000-0000-0000E5020000}"/>
    <cellStyle name="20% - Énfasis1 9 2" xfId="5196" xr:uid="{00000000-0005-0000-0000-0000E6020000}"/>
    <cellStyle name="20% - Énfasis2 10" xfId="376" xr:uid="{00000000-0005-0000-0000-0000E7020000}"/>
    <cellStyle name="20% - Énfasis2 10 2" xfId="5197" xr:uid="{00000000-0005-0000-0000-0000E8020000}"/>
    <cellStyle name="20% - Énfasis2 11" xfId="377" xr:uid="{00000000-0005-0000-0000-0000E9020000}"/>
    <cellStyle name="20% - Énfasis2 11 2" xfId="5198" xr:uid="{00000000-0005-0000-0000-0000EA020000}"/>
    <cellStyle name="20% - Énfasis2 12" xfId="5199" xr:uid="{00000000-0005-0000-0000-0000EB020000}"/>
    <cellStyle name="20% - Énfasis2 12 2" xfId="5200" xr:uid="{00000000-0005-0000-0000-0000EC020000}"/>
    <cellStyle name="20% - Énfasis2 13" xfId="5201" xr:uid="{00000000-0005-0000-0000-0000ED020000}"/>
    <cellStyle name="20% - Énfasis2 14" xfId="5202" xr:uid="{00000000-0005-0000-0000-0000EE020000}"/>
    <cellStyle name="20% - Énfasis2 15" xfId="5203" xr:uid="{00000000-0005-0000-0000-0000EF020000}"/>
    <cellStyle name="20% - Énfasis2 16" xfId="5204" xr:uid="{00000000-0005-0000-0000-0000F0020000}"/>
    <cellStyle name="20% - Énfasis2 17" xfId="5205" xr:uid="{00000000-0005-0000-0000-0000F1020000}"/>
    <cellStyle name="20% - Énfasis2 18" xfId="5206" xr:uid="{00000000-0005-0000-0000-0000F2020000}"/>
    <cellStyle name="20% - Énfasis2 19" xfId="5207" xr:uid="{00000000-0005-0000-0000-0000F3020000}"/>
    <cellStyle name="20% - Énfasis2 2" xfId="378" xr:uid="{00000000-0005-0000-0000-0000F4020000}"/>
    <cellStyle name="20% - Énfasis2 2 10" xfId="8677" xr:uid="{00000000-0005-0000-0000-0000F5020000}"/>
    <cellStyle name="20% - Énfasis2 2 11" xfId="12192" xr:uid="{00000000-0005-0000-0000-0000F6020000}"/>
    <cellStyle name="20% - Énfasis2 2 12" xfId="12193" xr:uid="{00000000-0005-0000-0000-0000F7020000}"/>
    <cellStyle name="20% - Énfasis2 2 13" xfId="12194" xr:uid="{00000000-0005-0000-0000-0000F8020000}"/>
    <cellStyle name="20% - Énfasis2 2 14" xfId="12195" xr:uid="{00000000-0005-0000-0000-0000F9020000}"/>
    <cellStyle name="20% - Énfasis2 2 15" xfId="12196" xr:uid="{00000000-0005-0000-0000-0000FA020000}"/>
    <cellStyle name="20% - Énfasis2 2 16" xfId="12197" xr:uid="{00000000-0005-0000-0000-0000FB020000}"/>
    <cellStyle name="20% - Énfasis2 2 17" xfId="12198" xr:uid="{00000000-0005-0000-0000-0000FC020000}"/>
    <cellStyle name="20% - Énfasis2 2 18" xfId="12199" xr:uid="{00000000-0005-0000-0000-0000FD020000}"/>
    <cellStyle name="20% - Énfasis2 2 19" xfId="12200" xr:uid="{00000000-0005-0000-0000-0000FE020000}"/>
    <cellStyle name="20% - Énfasis2 2 2" xfId="379" xr:uid="{00000000-0005-0000-0000-0000FF020000}"/>
    <cellStyle name="20% - Énfasis2 2 2 2" xfId="380" xr:uid="{00000000-0005-0000-0000-000000030000}"/>
    <cellStyle name="20% - Énfasis2 2 2 3" xfId="381" xr:uid="{00000000-0005-0000-0000-000001030000}"/>
    <cellStyle name="20% - Énfasis2 2 2 4" xfId="382" xr:uid="{00000000-0005-0000-0000-000002030000}"/>
    <cellStyle name="20% - Énfasis2 2 2 5" xfId="383" xr:uid="{00000000-0005-0000-0000-000003030000}"/>
    <cellStyle name="20% - Énfasis2 2 2 6" xfId="384" xr:uid="{00000000-0005-0000-0000-000004030000}"/>
    <cellStyle name="20% - Énfasis2 2 2 7" xfId="385" xr:uid="{00000000-0005-0000-0000-000005030000}"/>
    <cellStyle name="20% - Énfasis2 2 2 8" xfId="386" xr:uid="{00000000-0005-0000-0000-000006030000}"/>
    <cellStyle name="20% - Énfasis2 2 2 9" xfId="8678" xr:uid="{00000000-0005-0000-0000-000007030000}"/>
    <cellStyle name="20% - Énfasis2 2 20" xfId="12201" xr:uid="{00000000-0005-0000-0000-000008030000}"/>
    <cellStyle name="20% - Énfasis2 2 21" xfId="12202" xr:uid="{00000000-0005-0000-0000-000009030000}"/>
    <cellStyle name="20% - Énfasis2 2 22" xfId="12203" xr:uid="{00000000-0005-0000-0000-00000A030000}"/>
    <cellStyle name="20% - Énfasis2 2 3" xfId="387" xr:uid="{00000000-0005-0000-0000-00000B030000}"/>
    <cellStyle name="20% - Énfasis2 2 4" xfId="388" xr:uid="{00000000-0005-0000-0000-00000C030000}"/>
    <cellStyle name="20% - Énfasis2 2 4 2" xfId="5208" xr:uid="{00000000-0005-0000-0000-00000D030000}"/>
    <cellStyle name="20% - Énfasis2 2 5" xfId="389" xr:uid="{00000000-0005-0000-0000-00000E030000}"/>
    <cellStyle name="20% - Énfasis2 2 6" xfId="390" xr:uid="{00000000-0005-0000-0000-00000F030000}"/>
    <cellStyle name="20% - Énfasis2 2 7" xfId="391" xr:uid="{00000000-0005-0000-0000-000010030000}"/>
    <cellStyle name="20% - Énfasis2 2 8" xfId="392" xr:uid="{00000000-0005-0000-0000-000011030000}"/>
    <cellStyle name="20% - Énfasis2 2 9" xfId="393" xr:uid="{00000000-0005-0000-0000-000012030000}"/>
    <cellStyle name="20% - Énfasis2 20" xfId="5209" xr:uid="{00000000-0005-0000-0000-000013030000}"/>
    <cellStyle name="20% - Énfasis2 3" xfId="394" xr:uid="{00000000-0005-0000-0000-000014030000}"/>
    <cellStyle name="20% - Énfasis2 3 2" xfId="395" xr:uid="{00000000-0005-0000-0000-000015030000}"/>
    <cellStyle name="20% - Énfasis2 3 3" xfId="396" xr:uid="{00000000-0005-0000-0000-000016030000}"/>
    <cellStyle name="20% - Énfasis2 3 4" xfId="397" xr:uid="{00000000-0005-0000-0000-000017030000}"/>
    <cellStyle name="20% - Énfasis2 3 5" xfId="398" xr:uid="{00000000-0005-0000-0000-000018030000}"/>
    <cellStyle name="20% - Énfasis2 3 6" xfId="399" xr:uid="{00000000-0005-0000-0000-000019030000}"/>
    <cellStyle name="20% - Énfasis2 3 7" xfId="400" xr:uid="{00000000-0005-0000-0000-00001A030000}"/>
    <cellStyle name="20% - Énfasis2 3 8" xfId="401" xr:uid="{00000000-0005-0000-0000-00001B030000}"/>
    <cellStyle name="20% - Énfasis2 3 9" xfId="8679" xr:uid="{00000000-0005-0000-0000-00001C030000}"/>
    <cellStyle name="20% - Énfasis2 4" xfId="402" xr:uid="{00000000-0005-0000-0000-00001D030000}"/>
    <cellStyle name="20% - Énfasis2 4 2" xfId="403" xr:uid="{00000000-0005-0000-0000-00001E030000}"/>
    <cellStyle name="20% - Énfasis2 4 3" xfId="404" xr:uid="{00000000-0005-0000-0000-00001F030000}"/>
    <cellStyle name="20% - Énfasis2 4 4" xfId="405" xr:uid="{00000000-0005-0000-0000-000020030000}"/>
    <cellStyle name="20% - Énfasis2 4 5" xfId="406" xr:uid="{00000000-0005-0000-0000-000021030000}"/>
    <cellStyle name="20% - Énfasis2 4 6" xfId="407" xr:uid="{00000000-0005-0000-0000-000022030000}"/>
    <cellStyle name="20% - Énfasis2 4 7" xfId="408" xr:uid="{00000000-0005-0000-0000-000023030000}"/>
    <cellStyle name="20% - Énfasis2 4 8" xfId="409" xr:uid="{00000000-0005-0000-0000-000024030000}"/>
    <cellStyle name="20% - Énfasis2 4 9" xfId="8680" xr:uid="{00000000-0005-0000-0000-000025030000}"/>
    <cellStyle name="20% - Énfasis2 5" xfId="410" xr:uid="{00000000-0005-0000-0000-000026030000}"/>
    <cellStyle name="20% - Énfasis2 5 2" xfId="5210" xr:uid="{00000000-0005-0000-0000-000027030000}"/>
    <cellStyle name="20% - Énfasis2 6" xfId="411" xr:uid="{00000000-0005-0000-0000-000028030000}"/>
    <cellStyle name="20% - Énfasis2 6 2" xfId="5211" xr:uid="{00000000-0005-0000-0000-000029030000}"/>
    <cellStyle name="20% - Énfasis2 7" xfId="412" xr:uid="{00000000-0005-0000-0000-00002A030000}"/>
    <cellStyle name="20% - Énfasis2 7 2" xfId="5212" xr:uid="{00000000-0005-0000-0000-00002B030000}"/>
    <cellStyle name="20% - Énfasis2 8" xfId="413" xr:uid="{00000000-0005-0000-0000-00002C030000}"/>
    <cellStyle name="20% - Énfasis2 8 2" xfId="5213" xr:uid="{00000000-0005-0000-0000-00002D030000}"/>
    <cellStyle name="20% - Énfasis2 9" xfId="414" xr:uid="{00000000-0005-0000-0000-00002E030000}"/>
    <cellStyle name="20% - Énfasis2 9 2" xfId="5214" xr:uid="{00000000-0005-0000-0000-00002F030000}"/>
    <cellStyle name="20% - Énfasis3 10" xfId="415" xr:uid="{00000000-0005-0000-0000-000030030000}"/>
    <cellStyle name="20% - Énfasis3 10 2" xfId="5215" xr:uid="{00000000-0005-0000-0000-000031030000}"/>
    <cellStyle name="20% - Énfasis3 11" xfId="416" xr:uid="{00000000-0005-0000-0000-000032030000}"/>
    <cellStyle name="20% - Énfasis3 11 2" xfId="5216" xr:uid="{00000000-0005-0000-0000-000033030000}"/>
    <cellStyle name="20% - Énfasis3 12" xfId="5217" xr:uid="{00000000-0005-0000-0000-000034030000}"/>
    <cellStyle name="20% - Énfasis3 12 2" xfId="5218" xr:uid="{00000000-0005-0000-0000-000035030000}"/>
    <cellStyle name="20% - Énfasis3 13" xfId="5219" xr:uid="{00000000-0005-0000-0000-000036030000}"/>
    <cellStyle name="20% - Énfasis3 14" xfId="5220" xr:uid="{00000000-0005-0000-0000-000037030000}"/>
    <cellStyle name="20% - Énfasis3 15" xfId="5221" xr:uid="{00000000-0005-0000-0000-000038030000}"/>
    <cellStyle name="20% - Énfasis3 16" xfId="5222" xr:uid="{00000000-0005-0000-0000-000039030000}"/>
    <cellStyle name="20% - Énfasis3 17" xfId="5223" xr:uid="{00000000-0005-0000-0000-00003A030000}"/>
    <cellStyle name="20% - Énfasis3 18" xfId="5224" xr:uid="{00000000-0005-0000-0000-00003B030000}"/>
    <cellStyle name="20% - Énfasis3 19" xfId="5225" xr:uid="{00000000-0005-0000-0000-00003C030000}"/>
    <cellStyle name="20% - Énfasis3 2" xfId="417" xr:uid="{00000000-0005-0000-0000-00003D030000}"/>
    <cellStyle name="20% - Énfasis3 2 10" xfId="8681" xr:uid="{00000000-0005-0000-0000-00003E030000}"/>
    <cellStyle name="20% - Énfasis3 2 11" xfId="12204" xr:uid="{00000000-0005-0000-0000-00003F030000}"/>
    <cellStyle name="20% - Énfasis3 2 12" xfId="12205" xr:uid="{00000000-0005-0000-0000-000040030000}"/>
    <cellStyle name="20% - Énfasis3 2 13" xfId="12206" xr:uid="{00000000-0005-0000-0000-000041030000}"/>
    <cellStyle name="20% - Énfasis3 2 14" xfId="12207" xr:uid="{00000000-0005-0000-0000-000042030000}"/>
    <cellStyle name="20% - Énfasis3 2 15" xfId="12208" xr:uid="{00000000-0005-0000-0000-000043030000}"/>
    <cellStyle name="20% - Énfasis3 2 16" xfId="12209" xr:uid="{00000000-0005-0000-0000-000044030000}"/>
    <cellStyle name="20% - Énfasis3 2 17" xfId="12210" xr:uid="{00000000-0005-0000-0000-000045030000}"/>
    <cellStyle name="20% - Énfasis3 2 18" xfId="12211" xr:uid="{00000000-0005-0000-0000-000046030000}"/>
    <cellStyle name="20% - Énfasis3 2 19" xfId="12212" xr:uid="{00000000-0005-0000-0000-000047030000}"/>
    <cellStyle name="20% - Énfasis3 2 2" xfId="418" xr:uid="{00000000-0005-0000-0000-000048030000}"/>
    <cellStyle name="20% - Énfasis3 2 2 2" xfId="419" xr:uid="{00000000-0005-0000-0000-000049030000}"/>
    <cellStyle name="20% - Énfasis3 2 2 3" xfId="420" xr:uid="{00000000-0005-0000-0000-00004A030000}"/>
    <cellStyle name="20% - Énfasis3 2 2 4" xfId="421" xr:uid="{00000000-0005-0000-0000-00004B030000}"/>
    <cellStyle name="20% - Énfasis3 2 2 5" xfId="422" xr:uid="{00000000-0005-0000-0000-00004C030000}"/>
    <cellStyle name="20% - Énfasis3 2 2 6" xfId="423" xr:uid="{00000000-0005-0000-0000-00004D030000}"/>
    <cellStyle name="20% - Énfasis3 2 2 7" xfId="424" xr:uid="{00000000-0005-0000-0000-00004E030000}"/>
    <cellStyle name="20% - Énfasis3 2 2 8" xfId="425" xr:uid="{00000000-0005-0000-0000-00004F030000}"/>
    <cellStyle name="20% - Énfasis3 2 2 9" xfId="8682" xr:uid="{00000000-0005-0000-0000-000050030000}"/>
    <cellStyle name="20% - Énfasis3 2 20" xfId="12213" xr:uid="{00000000-0005-0000-0000-000051030000}"/>
    <cellStyle name="20% - Énfasis3 2 21" xfId="12214" xr:uid="{00000000-0005-0000-0000-000052030000}"/>
    <cellStyle name="20% - Énfasis3 2 22" xfId="12215" xr:uid="{00000000-0005-0000-0000-000053030000}"/>
    <cellStyle name="20% - Énfasis3 2 3" xfId="426" xr:uid="{00000000-0005-0000-0000-000054030000}"/>
    <cellStyle name="20% - Énfasis3 2 4" xfId="427" xr:uid="{00000000-0005-0000-0000-000055030000}"/>
    <cellStyle name="20% - Énfasis3 2 4 2" xfId="5226" xr:uid="{00000000-0005-0000-0000-000056030000}"/>
    <cellStyle name="20% - Énfasis3 2 5" xfId="428" xr:uid="{00000000-0005-0000-0000-000057030000}"/>
    <cellStyle name="20% - Énfasis3 2 6" xfId="429" xr:uid="{00000000-0005-0000-0000-000058030000}"/>
    <cellStyle name="20% - Énfasis3 2 7" xfId="430" xr:uid="{00000000-0005-0000-0000-000059030000}"/>
    <cellStyle name="20% - Énfasis3 2 8" xfId="431" xr:uid="{00000000-0005-0000-0000-00005A030000}"/>
    <cellStyle name="20% - Énfasis3 2 9" xfId="432" xr:uid="{00000000-0005-0000-0000-00005B030000}"/>
    <cellStyle name="20% - Énfasis3 20" xfId="5227" xr:uid="{00000000-0005-0000-0000-00005C030000}"/>
    <cellStyle name="20% - Énfasis3 3" xfId="433" xr:uid="{00000000-0005-0000-0000-00005D030000}"/>
    <cellStyle name="20% - Énfasis3 3 2" xfId="434" xr:uid="{00000000-0005-0000-0000-00005E030000}"/>
    <cellStyle name="20% - Énfasis3 3 3" xfId="435" xr:uid="{00000000-0005-0000-0000-00005F030000}"/>
    <cellStyle name="20% - Énfasis3 3 4" xfId="436" xr:uid="{00000000-0005-0000-0000-000060030000}"/>
    <cellStyle name="20% - Énfasis3 3 5" xfId="437" xr:uid="{00000000-0005-0000-0000-000061030000}"/>
    <cellStyle name="20% - Énfasis3 3 6" xfId="438" xr:uid="{00000000-0005-0000-0000-000062030000}"/>
    <cellStyle name="20% - Énfasis3 3 7" xfId="439" xr:uid="{00000000-0005-0000-0000-000063030000}"/>
    <cellStyle name="20% - Énfasis3 3 8" xfId="440" xr:uid="{00000000-0005-0000-0000-000064030000}"/>
    <cellStyle name="20% - Énfasis3 3 9" xfId="8683" xr:uid="{00000000-0005-0000-0000-000065030000}"/>
    <cellStyle name="20% - Énfasis3 4" xfId="441" xr:uid="{00000000-0005-0000-0000-000066030000}"/>
    <cellStyle name="20% - Énfasis3 4 2" xfId="442" xr:uid="{00000000-0005-0000-0000-000067030000}"/>
    <cellStyle name="20% - Énfasis3 4 3" xfId="443" xr:uid="{00000000-0005-0000-0000-000068030000}"/>
    <cellStyle name="20% - Énfasis3 4 4" xfId="444" xr:uid="{00000000-0005-0000-0000-000069030000}"/>
    <cellStyle name="20% - Énfasis3 4 5" xfId="445" xr:uid="{00000000-0005-0000-0000-00006A030000}"/>
    <cellStyle name="20% - Énfasis3 4 6" xfId="446" xr:uid="{00000000-0005-0000-0000-00006B030000}"/>
    <cellStyle name="20% - Énfasis3 4 7" xfId="447" xr:uid="{00000000-0005-0000-0000-00006C030000}"/>
    <cellStyle name="20% - Énfasis3 4 8" xfId="448" xr:uid="{00000000-0005-0000-0000-00006D030000}"/>
    <cellStyle name="20% - Énfasis3 4 9" xfId="8684" xr:uid="{00000000-0005-0000-0000-00006E030000}"/>
    <cellStyle name="20% - Énfasis3 5" xfId="449" xr:uid="{00000000-0005-0000-0000-00006F030000}"/>
    <cellStyle name="20% - Énfasis3 5 2" xfId="5228" xr:uid="{00000000-0005-0000-0000-000070030000}"/>
    <cellStyle name="20% - Énfasis3 6" xfId="450" xr:uid="{00000000-0005-0000-0000-000071030000}"/>
    <cellStyle name="20% - Énfasis3 6 2" xfId="5229" xr:uid="{00000000-0005-0000-0000-000072030000}"/>
    <cellStyle name="20% - Énfasis3 7" xfId="451" xr:uid="{00000000-0005-0000-0000-000073030000}"/>
    <cellStyle name="20% - Énfasis3 7 2" xfId="5230" xr:uid="{00000000-0005-0000-0000-000074030000}"/>
    <cellStyle name="20% - Énfasis3 8" xfId="452" xr:uid="{00000000-0005-0000-0000-000075030000}"/>
    <cellStyle name="20% - Énfasis3 8 2" xfId="5231" xr:uid="{00000000-0005-0000-0000-000076030000}"/>
    <cellStyle name="20% - Énfasis3 9" xfId="453" xr:uid="{00000000-0005-0000-0000-000077030000}"/>
    <cellStyle name="20% - Énfasis3 9 2" xfId="5232" xr:uid="{00000000-0005-0000-0000-000078030000}"/>
    <cellStyle name="20% - Énfasis4 10" xfId="454" xr:uid="{00000000-0005-0000-0000-000079030000}"/>
    <cellStyle name="20% - Énfasis4 10 2" xfId="5233" xr:uid="{00000000-0005-0000-0000-00007A030000}"/>
    <cellStyle name="20% - Énfasis4 11" xfId="455" xr:uid="{00000000-0005-0000-0000-00007B030000}"/>
    <cellStyle name="20% - Énfasis4 11 2" xfId="5234" xr:uid="{00000000-0005-0000-0000-00007C030000}"/>
    <cellStyle name="20% - Énfasis4 12" xfId="5235" xr:uid="{00000000-0005-0000-0000-00007D030000}"/>
    <cellStyle name="20% - Énfasis4 12 2" xfId="5236" xr:uid="{00000000-0005-0000-0000-00007E030000}"/>
    <cellStyle name="20% - Énfasis4 13" xfId="5237" xr:uid="{00000000-0005-0000-0000-00007F030000}"/>
    <cellStyle name="20% - Énfasis4 14" xfId="5238" xr:uid="{00000000-0005-0000-0000-000080030000}"/>
    <cellStyle name="20% - Énfasis4 15" xfId="5239" xr:uid="{00000000-0005-0000-0000-000081030000}"/>
    <cellStyle name="20% - Énfasis4 16" xfId="5240" xr:uid="{00000000-0005-0000-0000-000082030000}"/>
    <cellStyle name="20% - Énfasis4 17" xfId="5241" xr:uid="{00000000-0005-0000-0000-000083030000}"/>
    <cellStyle name="20% - Énfasis4 18" xfId="5242" xr:uid="{00000000-0005-0000-0000-000084030000}"/>
    <cellStyle name="20% - Énfasis4 19" xfId="5243" xr:uid="{00000000-0005-0000-0000-000085030000}"/>
    <cellStyle name="20% - Énfasis4 2" xfId="456" xr:uid="{00000000-0005-0000-0000-000086030000}"/>
    <cellStyle name="20% - Énfasis4 2 10" xfId="8685" xr:uid="{00000000-0005-0000-0000-000087030000}"/>
    <cellStyle name="20% - Énfasis4 2 11" xfId="12216" xr:uid="{00000000-0005-0000-0000-000088030000}"/>
    <cellStyle name="20% - Énfasis4 2 12" xfId="12217" xr:uid="{00000000-0005-0000-0000-000089030000}"/>
    <cellStyle name="20% - Énfasis4 2 13" xfId="12218" xr:uid="{00000000-0005-0000-0000-00008A030000}"/>
    <cellStyle name="20% - Énfasis4 2 14" xfId="12219" xr:uid="{00000000-0005-0000-0000-00008B030000}"/>
    <cellStyle name="20% - Énfasis4 2 15" xfId="12220" xr:uid="{00000000-0005-0000-0000-00008C030000}"/>
    <cellStyle name="20% - Énfasis4 2 16" xfId="12221" xr:uid="{00000000-0005-0000-0000-00008D030000}"/>
    <cellStyle name="20% - Énfasis4 2 17" xfId="12222" xr:uid="{00000000-0005-0000-0000-00008E030000}"/>
    <cellStyle name="20% - Énfasis4 2 18" xfId="12223" xr:uid="{00000000-0005-0000-0000-00008F030000}"/>
    <cellStyle name="20% - Énfasis4 2 19" xfId="12224" xr:uid="{00000000-0005-0000-0000-000090030000}"/>
    <cellStyle name="20% - Énfasis4 2 2" xfId="457" xr:uid="{00000000-0005-0000-0000-000091030000}"/>
    <cellStyle name="20% - Énfasis4 2 2 2" xfId="458" xr:uid="{00000000-0005-0000-0000-000092030000}"/>
    <cellStyle name="20% - Énfasis4 2 2 3" xfId="459" xr:uid="{00000000-0005-0000-0000-000093030000}"/>
    <cellStyle name="20% - Énfasis4 2 2 4" xfId="460" xr:uid="{00000000-0005-0000-0000-000094030000}"/>
    <cellStyle name="20% - Énfasis4 2 2 5" xfId="461" xr:uid="{00000000-0005-0000-0000-000095030000}"/>
    <cellStyle name="20% - Énfasis4 2 2 6" xfId="462" xr:uid="{00000000-0005-0000-0000-000096030000}"/>
    <cellStyle name="20% - Énfasis4 2 2 7" xfId="463" xr:uid="{00000000-0005-0000-0000-000097030000}"/>
    <cellStyle name="20% - Énfasis4 2 2 8" xfId="464" xr:uid="{00000000-0005-0000-0000-000098030000}"/>
    <cellStyle name="20% - Énfasis4 2 2 9" xfId="8686" xr:uid="{00000000-0005-0000-0000-000099030000}"/>
    <cellStyle name="20% - Énfasis4 2 20" xfId="12225" xr:uid="{00000000-0005-0000-0000-00009A030000}"/>
    <cellStyle name="20% - Énfasis4 2 21" xfId="12226" xr:uid="{00000000-0005-0000-0000-00009B030000}"/>
    <cellStyle name="20% - Énfasis4 2 22" xfId="12227" xr:uid="{00000000-0005-0000-0000-00009C030000}"/>
    <cellStyle name="20% - Énfasis4 2 3" xfId="465" xr:uid="{00000000-0005-0000-0000-00009D030000}"/>
    <cellStyle name="20% - Énfasis4 2 4" xfId="466" xr:uid="{00000000-0005-0000-0000-00009E030000}"/>
    <cellStyle name="20% - Énfasis4 2 4 2" xfId="5244" xr:uid="{00000000-0005-0000-0000-00009F030000}"/>
    <cellStyle name="20% - Énfasis4 2 5" xfId="467" xr:uid="{00000000-0005-0000-0000-0000A0030000}"/>
    <cellStyle name="20% - Énfasis4 2 6" xfId="468" xr:uid="{00000000-0005-0000-0000-0000A1030000}"/>
    <cellStyle name="20% - Énfasis4 2 7" xfId="469" xr:uid="{00000000-0005-0000-0000-0000A2030000}"/>
    <cellStyle name="20% - Énfasis4 2 8" xfId="470" xr:uid="{00000000-0005-0000-0000-0000A3030000}"/>
    <cellStyle name="20% - Énfasis4 2 9" xfId="471" xr:uid="{00000000-0005-0000-0000-0000A4030000}"/>
    <cellStyle name="20% - Énfasis4 20" xfId="5245" xr:uid="{00000000-0005-0000-0000-0000A5030000}"/>
    <cellStyle name="20% - Énfasis4 3" xfId="472" xr:uid="{00000000-0005-0000-0000-0000A6030000}"/>
    <cellStyle name="20% - Énfasis4 3 2" xfId="473" xr:uid="{00000000-0005-0000-0000-0000A7030000}"/>
    <cellStyle name="20% - Énfasis4 3 3" xfId="474" xr:uid="{00000000-0005-0000-0000-0000A8030000}"/>
    <cellStyle name="20% - Énfasis4 3 4" xfId="475" xr:uid="{00000000-0005-0000-0000-0000A9030000}"/>
    <cellStyle name="20% - Énfasis4 3 5" xfId="476" xr:uid="{00000000-0005-0000-0000-0000AA030000}"/>
    <cellStyle name="20% - Énfasis4 3 6" xfId="477" xr:uid="{00000000-0005-0000-0000-0000AB030000}"/>
    <cellStyle name="20% - Énfasis4 3 7" xfId="478" xr:uid="{00000000-0005-0000-0000-0000AC030000}"/>
    <cellStyle name="20% - Énfasis4 3 8" xfId="479" xr:uid="{00000000-0005-0000-0000-0000AD030000}"/>
    <cellStyle name="20% - Énfasis4 3 9" xfId="8687" xr:uid="{00000000-0005-0000-0000-0000AE030000}"/>
    <cellStyle name="20% - Énfasis4 4" xfId="480" xr:uid="{00000000-0005-0000-0000-0000AF030000}"/>
    <cellStyle name="20% - Énfasis4 4 2" xfId="481" xr:uid="{00000000-0005-0000-0000-0000B0030000}"/>
    <cellStyle name="20% - Énfasis4 4 3" xfId="482" xr:uid="{00000000-0005-0000-0000-0000B1030000}"/>
    <cellStyle name="20% - Énfasis4 4 4" xfId="483" xr:uid="{00000000-0005-0000-0000-0000B2030000}"/>
    <cellStyle name="20% - Énfasis4 4 5" xfId="484" xr:uid="{00000000-0005-0000-0000-0000B3030000}"/>
    <cellStyle name="20% - Énfasis4 4 6" xfId="485" xr:uid="{00000000-0005-0000-0000-0000B4030000}"/>
    <cellStyle name="20% - Énfasis4 4 7" xfId="486" xr:uid="{00000000-0005-0000-0000-0000B5030000}"/>
    <cellStyle name="20% - Énfasis4 4 8" xfId="487" xr:uid="{00000000-0005-0000-0000-0000B6030000}"/>
    <cellStyle name="20% - Énfasis4 4 9" xfId="8688" xr:uid="{00000000-0005-0000-0000-0000B7030000}"/>
    <cellStyle name="20% - Énfasis4 5" xfId="488" xr:uid="{00000000-0005-0000-0000-0000B8030000}"/>
    <cellStyle name="20% - Énfasis4 5 2" xfId="5246" xr:uid="{00000000-0005-0000-0000-0000B9030000}"/>
    <cellStyle name="20% - Énfasis4 6" xfId="489" xr:uid="{00000000-0005-0000-0000-0000BA030000}"/>
    <cellStyle name="20% - Énfasis4 6 2" xfId="5247" xr:uid="{00000000-0005-0000-0000-0000BB030000}"/>
    <cellStyle name="20% - Énfasis4 7" xfId="490" xr:uid="{00000000-0005-0000-0000-0000BC030000}"/>
    <cellStyle name="20% - Énfasis4 7 2" xfId="5248" xr:uid="{00000000-0005-0000-0000-0000BD030000}"/>
    <cellStyle name="20% - Énfasis4 8" xfId="491" xr:uid="{00000000-0005-0000-0000-0000BE030000}"/>
    <cellStyle name="20% - Énfasis4 8 2" xfId="5249" xr:uid="{00000000-0005-0000-0000-0000BF030000}"/>
    <cellStyle name="20% - Énfasis4 9" xfId="492" xr:uid="{00000000-0005-0000-0000-0000C0030000}"/>
    <cellStyle name="20% - Énfasis4 9 2" xfId="5250" xr:uid="{00000000-0005-0000-0000-0000C1030000}"/>
    <cellStyle name="20% - Énfasis5 10" xfId="493" xr:uid="{00000000-0005-0000-0000-0000C2030000}"/>
    <cellStyle name="20% - Énfasis5 10 2" xfId="5251" xr:uid="{00000000-0005-0000-0000-0000C3030000}"/>
    <cellStyle name="20% - Énfasis5 11" xfId="494" xr:uid="{00000000-0005-0000-0000-0000C4030000}"/>
    <cellStyle name="20% - Énfasis5 11 2" xfId="5252" xr:uid="{00000000-0005-0000-0000-0000C5030000}"/>
    <cellStyle name="20% - Énfasis5 12" xfId="5253" xr:uid="{00000000-0005-0000-0000-0000C6030000}"/>
    <cellStyle name="20% - Énfasis5 12 2" xfId="5254" xr:uid="{00000000-0005-0000-0000-0000C7030000}"/>
    <cellStyle name="20% - Énfasis5 13" xfId="5255" xr:uid="{00000000-0005-0000-0000-0000C8030000}"/>
    <cellStyle name="20% - Énfasis5 14" xfId="5256" xr:uid="{00000000-0005-0000-0000-0000C9030000}"/>
    <cellStyle name="20% - Énfasis5 15" xfId="5257" xr:uid="{00000000-0005-0000-0000-0000CA030000}"/>
    <cellStyle name="20% - Énfasis5 16" xfId="5258" xr:uid="{00000000-0005-0000-0000-0000CB030000}"/>
    <cellStyle name="20% - Énfasis5 17" xfId="5259" xr:uid="{00000000-0005-0000-0000-0000CC030000}"/>
    <cellStyle name="20% - Énfasis5 18" xfId="5260" xr:uid="{00000000-0005-0000-0000-0000CD030000}"/>
    <cellStyle name="20% - Énfasis5 19" xfId="5261" xr:uid="{00000000-0005-0000-0000-0000CE030000}"/>
    <cellStyle name="20% - Énfasis5 2" xfId="495" xr:uid="{00000000-0005-0000-0000-0000CF030000}"/>
    <cellStyle name="20% - Énfasis5 2 10" xfId="8689" xr:uid="{00000000-0005-0000-0000-0000D0030000}"/>
    <cellStyle name="20% - Énfasis5 2 11" xfId="12228" xr:uid="{00000000-0005-0000-0000-0000D1030000}"/>
    <cellStyle name="20% - Énfasis5 2 12" xfId="12229" xr:uid="{00000000-0005-0000-0000-0000D2030000}"/>
    <cellStyle name="20% - Énfasis5 2 13" xfId="12230" xr:uid="{00000000-0005-0000-0000-0000D3030000}"/>
    <cellStyle name="20% - Énfasis5 2 14" xfId="12231" xr:uid="{00000000-0005-0000-0000-0000D4030000}"/>
    <cellStyle name="20% - Énfasis5 2 15" xfId="12232" xr:uid="{00000000-0005-0000-0000-0000D5030000}"/>
    <cellStyle name="20% - Énfasis5 2 16" xfId="12233" xr:uid="{00000000-0005-0000-0000-0000D6030000}"/>
    <cellStyle name="20% - Énfasis5 2 17" xfId="12234" xr:uid="{00000000-0005-0000-0000-0000D7030000}"/>
    <cellStyle name="20% - Énfasis5 2 18" xfId="12235" xr:uid="{00000000-0005-0000-0000-0000D8030000}"/>
    <cellStyle name="20% - Énfasis5 2 19" xfId="12236" xr:uid="{00000000-0005-0000-0000-0000D9030000}"/>
    <cellStyle name="20% - Énfasis5 2 2" xfId="496" xr:uid="{00000000-0005-0000-0000-0000DA030000}"/>
    <cellStyle name="20% - Énfasis5 2 2 2" xfId="497" xr:uid="{00000000-0005-0000-0000-0000DB030000}"/>
    <cellStyle name="20% - Énfasis5 2 2 3" xfId="498" xr:uid="{00000000-0005-0000-0000-0000DC030000}"/>
    <cellStyle name="20% - Énfasis5 2 2 4" xfId="499" xr:uid="{00000000-0005-0000-0000-0000DD030000}"/>
    <cellStyle name="20% - Énfasis5 2 2 5" xfId="500" xr:uid="{00000000-0005-0000-0000-0000DE030000}"/>
    <cellStyle name="20% - Énfasis5 2 2 6" xfId="501" xr:uid="{00000000-0005-0000-0000-0000DF030000}"/>
    <cellStyle name="20% - Énfasis5 2 2 7" xfId="502" xr:uid="{00000000-0005-0000-0000-0000E0030000}"/>
    <cellStyle name="20% - Énfasis5 2 2 8" xfId="503" xr:uid="{00000000-0005-0000-0000-0000E1030000}"/>
    <cellStyle name="20% - Énfasis5 2 2 9" xfId="8690" xr:uid="{00000000-0005-0000-0000-0000E2030000}"/>
    <cellStyle name="20% - Énfasis5 2 20" xfId="12237" xr:uid="{00000000-0005-0000-0000-0000E3030000}"/>
    <cellStyle name="20% - Énfasis5 2 21" xfId="12238" xr:uid="{00000000-0005-0000-0000-0000E4030000}"/>
    <cellStyle name="20% - Énfasis5 2 22" xfId="12239" xr:uid="{00000000-0005-0000-0000-0000E5030000}"/>
    <cellStyle name="20% - Énfasis5 2 3" xfId="504" xr:uid="{00000000-0005-0000-0000-0000E6030000}"/>
    <cellStyle name="20% - Énfasis5 2 4" xfId="505" xr:uid="{00000000-0005-0000-0000-0000E7030000}"/>
    <cellStyle name="20% - Énfasis5 2 4 2" xfId="5262" xr:uid="{00000000-0005-0000-0000-0000E8030000}"/>
    <cellStyle name="20% - Énfasis5 2 5" xfId="506" xr:uid="{00000000-0005-0000-0000-0000E9030000}"/>
    <cellStyle name="20% - Énfasis5 2 6" xfId="507" xr:uid="{00000000-0005-0000-0000-0000EA030000}"/>
    <cellStyle name="20% - Énfasis5 2 7" xfId="508" xr:uid="{00000000-0005-0000-0000-0000EB030000}"/>
    <cellStyle name="20% - Énfasis5 2 8" xfId="509" xr:uid="{00000000-0005-0000-0000-0000EC030000}"/>
    <cellStyle name="20% - Énfasis5 2 9" xfId="510" xr:uid="{00000000-0005-0000-0000-0000ED030000}"/>
    <cellStyle name="20% - Énfasis5 20" xfId="5263" xr:uid="{00000000-0005-0000-0000-0000EE030000}"/>
    <cellStyle name="20% - Énfasis5 3" xfId="511" xr:uid="{00000000-0005-0000-0000-0000EF030000}"/>
    <cellStyle name="20% - Énfasis5 3 2" xfId="512" xr:uid="{00000000-0005-0000-0000-0000F0030000}"/>
    <cellStyle name="20% - Énfasis5 3 3" xfId="513" xr:uid="{00000000-0005-0000-0000-0000F1030000}"/>
    <cellStyle name="20% - Énfasis5 3 4" xfId="514" xr:uid="{00000000-0005-0000-0000-0000F2030000}"/>
    <cellStyle name="20% - Énfasis5 3 5" xfId="515" xr:uid="{00000000-0005-0000-0000-0000F3030000}"/>
    <cellStyle name="20% - Énfasis5 3 6" xfId="516" xr:uid="{00000000-0005-0000-0000-0000F4030000}"/>
    <cellStyle name="20% - Énfasis5 3 7" xfId="517" xr:uid="{00000000-0005-0000-0000-0000F5030000}"/>
    <cellStyle name="20% - Énfasis5 3 8" xfId="518" xr:uid="{00000000-0005-0000-0000-0000F6030000}"/>
    <cellStyle name="20% - Énfasis5 3 9" xfId="8691" xr:uid="{00000000-0005-0000-0000-0000F7030000}"/>
    <cellStyle name="20% - Énfasis5 4" xfId="519" xr:uid="{00000000-0005-0000-0000-0000F8030000}"/>
    <cellStyle name="20% - Énfasis5 4 2" xfId="520" xr:uid="{00000000-0005-0000-0000-0000F9030000}"/>
    <cellStyle name="20% - Énfasis5 4 3" xfId="521" xr:uid="{00000000-0005-0000-0000-0000FA030000}"/>
    <cellStyle name="20% - Énfasis5 4 4" xfId="522" xr:uid="{00000000-0005-0000-0000-0000FB030000}"/>
    <cellStyle name="20% - Énfasis5 4 5" xfId="523" xr:uid="{00000000-0005-0000-0000-0000FC030000}"/>
    <cellStyle name="20% - Énfasis5 4 6" xfId="524" xr:uid="{00000000-0005-0000-0000-0000FD030000}"/>
    <cellStyle name="20% - Énfasis5 4 7" xfId="525" xr:uid="{00000000-0005-0000-0000-0000FE030000}"/>
    <cellStyle name="20% - Énfasis5 4 8" xfId="526" xr:uid="{00000000-0005-0000-0000-0000FF030000}"/>
    <cellStyle name="20% - Énfasis5 4 9" xfId="8692" xr:uid="{00000000-0005-0000-0000-000000040000}"/>
    <cellStyle name="20% - Énfasis5 5" xfId="527" xr:uid="{00000000-0005-0000-0000-000001040000}"/>
    <cellStyle name="20% - Énfasis5 5 2" xfId="5264" xr:uid="{00000000-0005-0000-0000-000002040000}"/>
    <cellStyle name="20% - Énfasis5 6" xfId="528" xr:uid="{00000000-0005-0000-0000-000003040000}"/>
    <cellStyle name="20% - Énfasis5 6 2" xfId="5265" xr:uid="{00000000-0005-0000-0000-000004040000}"/>
    <cellStyle name="20% - Énfasis5 7" xfId="529" xr:uid="{00000000-0005-0000-0000-000005040000}"/>
    <cellStyle name="20% - Énfasis5 7 2" xfId="5266" xr:uid="{00000000-0005-0000-0000-000006040000}"/>
    <cellStyle name="20% - Énfasis5 8" xfId="530" xr:uid="{00000000-0005-0000-0000-000007040000}"/>
    <cellStyle name="20% - Énfasis5 8 2" xfId="5267" xr:uid="{00000000-0005-0000-0000-000008040000}"/>
    <cellStyle name="20% - Énfasis5 9" xfId="531" xr:uid="{00000000-0005-0000-0000-000009040000}"/>
    <cellStyle name="20% - Énfasis5 9 2" xfId="5268" xr:uid="{00000000-0005-0000-0000-00000A040000}"/>
    <cellStyle name="20% - Énfasis6 10" xfId="532" xr:uid="{00000000-0005-0000-0000-00000B040000}"/>
    <cellStyle name="20% - Énfasis6 10 2" xfId="5269" xr:uid="{00000000-0005-0000-0000-00000C040000}"/>
    <cellStyle name="20% - Énfasis6 11" xfId="533" xr:uid="{00000000-0005-0000-0000-00000D040000}"/>
    <cellStyle name="20% - Énfasis6 11 2" xfId="5270" xr:uid="{00000000-0005-0000-0000-00000E040000}"/>
    <cellStyle name="20% - Énfasis6 12" xfId="5271" xr:uid="{00000000-0005-0000-0000-00000F040000}"/>
    <cellStyle name="20% - Énfasis6 12 2" xfId="5272" xr:uid="{00000000-0005-0000-0000-000010040000}"/>
    <cellStyle name="20% - Énfasis6 13" xfId="5273" xr:uid="{00000000-0005-0000-0000-000011040000}"/>
    <cellStyle name="20% - Énfasis6 14" xfId="5274" xr:uid="{00000000-0005-0000-0000-000012040000}"/>
    <cellStyle name="20% - Énfasis6 15" xfId="5275" xr:uid="{00000000-0005-0000-0000-000013040000}"/>
    <cellStyle name="20% - Énfasis6 16" xfId="5276" xr:uid="{00000000-0005-0000-0000-000014040000}"/>
    <cellStyle name="20% - Énfasis6 17" xfId="5277" xr:uid="{00000000-0005-0000-0000-000015040000}"/>
    <cellStyle name="20% - Énfasis6 18" xfId="5278" xr:uid="{00000000-0005-0000-0000-000016040000}"/>
    <cellStyle name="20% - Énfasis6 19" xfId="5279" xr:uid="{00000000-0005-0000-0000-000017040000}"/>
    <cellStyle name="20% - Énfasis6 2" xfId="534" xr:uid="{00000000-0005-0000-0000-000018040000}"/>
    <cellStyle name="20% - Énfasis6 2 10" xfId="8693" xr:uid="{00000000-0005-0000-0000-000019040000}"/>
    <cellStyle name="20% - Énfasis6 2 11" xfId="12240" xr:uid="{00000000-0005-0000-0000-00001A040000}"/>
    <cellStyle name="20% - Énfasis6 2 12" xfId="12241" xr:uid="{00000000-0005-0000-0000-00001B040000}"/>
    <cellStyle name="20% - Énfasis6 2 13" xfId="12242" xr:uid="{00000000-0005-0000-0000-00001C040000}"/>
    <cellStyle name="20% - Énfasis6 2 14" xfId="12243" xr:uid="{00000000-0005-0000-0000-00001D040000}"/>
    <cellStyle name="20% - Énfasis6 2 15" xfId="12244" xr:uid="{00000000-0005-0000-0000-00001E040000}"/>
    <cellStyle name="20% - Énfasis6 2 16" xfId="12245" xr:uid="{00000000-0005-0000-0000-00001F040000}"/>
    <cellStyle name="20% - Énfasis6 2 17" xfId="12246" xr:uid="{00000000-0005-0000-0000-000020040000}"/>
    <cellStyle name="20% - Énfasis6 2 18" xfId="12247" xr:uid="{00000000-0005-0000-0000-000021040000}"/>
    <cellStyle name="20% - Énfasis6 2 19" xfId="12248" xr:uid="{00000000-0005-0000-0000-000022040000}"/>
    <cellStyle name="20% - Énfasis6 2 2" xfId="535" xr:uid="{00000000-0005-0000-0000-000023040000}"/>
    <cellStyle name="20% - Énfasis6 2 2 2" xfId="536" xr:uid="{00000000-0005-0000-0000-000024040000}"/>
    <cellStyle name="20% - Énfasis6 2 2 3" xfId="537" xr:uid="{00000000-0005-0000-0000-000025040000}"/>
    <cellStyle name="20% - Énfasis6 2 2 4" xfId="538" xr:uid="{00000000-0005-0000-0000-000026040000}"/>
    <cellStyle name="20% - Énfasis6 2 2 5" xfId="539" xr:uid="{00000000-0005-0000-0000-000027040000}"/>
    <cellStyle name="20% - Énfasis6 2 2 6" xfId="540" xr:uid="{00000000-0005-0000-0000-000028040000}"/>
    <cellStyle name="20% - Énfasis6 2 2 7" xfId="541" xr:uid="{00000000-0005-0000-0000-000029040000}"/>
    <cellStyle name="20% - Énfasis6 2 2 8" xfId="542" xr:uid="{00000000-0005-0000-0000-00002A040000}"/>
    <cellStyle name="20% - Énfasis6 2 2 9" xfId="8694" xr:uid="{00000000-0005-0000-0000-00002B040000}"/>
    <cellStyle name="20% - Énfasis6 2 20" xfId="12249" xr:uid="{00000000-0005-0000-0000-00002C040000}"/>
    <cellStyle name="20% - Énfasis6 2 21" xfId="12250" xr:uid="{00000000-0005-0000-0000-00002D040000}"/>
    <cellStyle name="20% - Énfasis6 2 22" xfId="12251" xr:uid="{00000000-0005-0000-0000-00002E040000}"/>
    <cellStyle name="20% - Énfasis6 2 3" xfId="543" xr:uid="{00000000-0005-0000-0000-00002F040000}"/>
    <cellStyle name="20% - Énfasis6 2 4" xfId="544" xr:uid="{00000000-0005-0000-0000-000030040000}"/>
    <cellStyle name="20% - Énfasis6 2 4 2" xfId="5280" xr:uid="{00000000-0005-0000-0000-000031040000}"/>
    <cellStyle name="20% - Énfasis6 2 5" xfId="545" xr:uid="{00000000-0005-0000-0000-000032040000}"/>
    <cellStyle name="20% - Énfasis6 2 6" xfId="546" xr:uid="{00000000-0005-0000-0000-000033040000}"/>
    <cellStyle name="20% - Énfasis6 2 7" xfId="547" xr:uid="{00000000-0005-0000-0000-000034040000}"/>
    <cellStyle name="20% - Énfasis6 2 8" xfId="548" xr:uid="{00000000-0005-0000-0000-000035040000}"/>
    <cellStyle name="20% - Énfasis6 2 9" xfId="549" xr:uid="{00000000-0005-0000-0000-000036040000}"/>
    <cellStyle name="20% - Énfasis6 20" xfId="5281" xr:uid="{00000000-0005-0000-0000-000037040000}"/>
    <cellStyle name="20% - Énfasis6 3" xfId="550" xr:uid="{00000000-0005-0000-0000-000038040000}"/>
    <cellStyle name="20% - Énfasis6 3 2" xfId="551" xr:uid="{00000000-0005-0000-0000-000039040000}"/>
    <cellStyle name="20% - Énfasis6 3 3" xfId="552" xr:uid="{00000000-0005-0000-0000-00003A040000}"/>
    <cellStyle name="20% - Énfasis6 3 4" xfId="553" xr:uid="{00000000-0005-0000-0000-00003B040000}"/>
    <cellStyle name="20% - Énfasis6 3 5" xfId="554" xr:uid="{00000000-0005-0000-0000-00003C040000}"/>
    <cellStyle name="20% - Énfasis6 3 6" xfId="555" xr:uid="{00000000-0005-0000-0000-00003D040000}"/>
    <cellStyle name="20% - Énfasis6 3 7" xfId="556" xr:uid="{00000000-0005-0000-0000-00003E040000}"/>
    <cellStyle name="20% - Énfasis6 3 8" xfId="557" xr:uid="{00000000-0005-0000-0000-00003F040000}"/>
    <cellStyle name="20% - Énfasis6 3 9" xfId="8695" xr:uid="{00000000-0005-0000-0000-000040040000}"/>
    <cellStyle name="20% - Énfasis6 4" xfId="558" xr:uid="{00000000-0005-0000-0000-000041040000}"/>
    <cellStyle name="20% - Énfasis6 4 2" xfId="559" xr:uid="{00000000-0005-0000-0000-000042040000}"/>
    <cellStyle name="20% - Énfasis6 4 3" xfId="560" xr:uid="{00000000-0005-0000-0000-000043040000}"/>
    <cellStyle name="20% - Énfasis6 4 4" xfId="561" xr:uid="{00000000-0005-0000-0000-000044040000}"/>
    <cellStyle name="20% - Énfasis6 4 5" xfId="562" xr:uid="{00000000-0005-0000-0000-000045040000}"/>
    <cellStyle name="20% - Énfasis6 4 6" xfId="563" xr:uid="{00000000-0005-0000-0000-000046040000}"/>
    <cellStyle name="20% - Énfasis6 4 7" xfId="564" xr:uid="{00000000-0005-0000-0000-000047040000}"/>
    <cellStyle name="20% - Énfasis6 4 8" xfId="565" xr:uid="{00000000-0005-0000-0000-000048040000}"/>
    <cellStyle name="20% - Énfasis6 4 9" xfId="8696" xr:uid="{00000000-0005-0000-0000-000049040000}"/>
    <cellStyle name="20% - Énfasis6 5" xfId="566" xr:uid="{00000000-0005-0000-0000-00004A040000}"/>
    <cellStyle name="20% - Énfasis6 5 2" xfId="5282" xr:uid="{00000000-0005-0000-0000-00004B040000}"/>
    <cellStyle name="20% - Énfasis6 6" xfId="567" xr:uid="{00000000-0005-0000-0000-00004C040000}"/>
    <cellStyle name="20% - Énfasis6 6 2" xfId="5283" xr:uid="{00000000-0005-0000-0000-00004D040000}"/>
    <cellStyle name="20% - Énfasis6 7" xfId="568" xr:uid="{00000000-0005-0000-0000-00004E040000}"/>
    <cellStyle name="20% - Énfasis6 7 2" xfId="5284" xr:uid="{00000000-0005-0000-0000-00004F040000}"/>
    <cellStyle name="20% - Énfasis6 8" xfId="569" xr:uid="{00000000-0005-0000-0000-000050040000}"/>
    <cellStyle name="20% - Énfasis6 8 2" xfId="5285" xr:uid="{00000000-0005-0000-0000-000051040000}"/>
    <cellStyle name="20% - Énfasis6 9" xfId="570" xr:uid="{00000000-0005-0000-0000-000052040000}"/>
    <cellStyle name="20% - Énfasis6 9 2" xfId="5286" xr:uid="{00000000-0005-0000-0000-000053040000}"/>
    <cellStyle name="3" xfId="12252" xr:uid="{00000000-0005-0000-0000-000054040000}"/>
    <cellStyle name="4" xfId="12253" xr:uid="{00000000-0005-0000-0000-000055040000}"/>
    <cellStyle name="40% - Accent1" xfId="5287" xr:uid="{00000000-0005-0000-0000-000056040000}"/>
    <cellStyle name="40% - Accent1 2" xfId="571" xr:uid="{00000000-0005-0000-0000-000057040000}"/>
    <cellStyle name="40% - Accent1 3" xfId="572" xr:uid="{00000000-0005-0000-0000-000058040000}"/>
    <cellStyle name="40% - Accent1 3 2" xfId="573" xr:uid="{00000000-0005-0000-0000-000059040000}"/>
    <cellStyle name="40% - Accent1 3 2 2" xfId="6632" xr:uid="{00000000-0005-0000-0000-00005A040000}"/>
    <cellStyle name="40% - Accent1 3 3" xfId="574" xr:uid="{00000000-0005-0000-0000-00005B040000}"/>
    <cellStyle name="40% - Accent1 3 3 2" xfId="6633" xr:uid="{00000000-0005-0000-0000-00005C040000}"/>
    <cellStyle name="40% - Accent1 3 4" xfId="575" xr:uid="{00000000-0005-0000-0000-00005D040000}"/>
    <cellStyle name="40% - Accent1 3 4 2" xfId="6634" xr:uid="{00000000-0005-0000-0000-00005E040000}"/>
    <cellStyle name="40% - Accent1 3 5" xfId="6635" xr:uid="{00000000-0005-0000-0000-00005F040000}"/>
    <cellStyle name="40% - Accent1 4" xfId="576" xr:uid="{00000000-0005-0000-0000-000060040000}"/>
    <cellStyle name="40% - Accent1 4 2" xfId="6636" xr:uid="{00000000-0005-0000-0000-000061040000}"/>
    <cellStyle name="40% - Accent1 5" xfId="577" xr:uid="{00000000-0005-0000-0000-000062040000}"/>
    <cellStyle name="40% - Accent1 5 2" xfId="6637" xr:uid="{00000000-0005-0000-0000-000063040000}"/>
    <cellStyle name="40% - Accent1 6" xfId="578" xr:uid="{00000000-0005-0000-0000-000064040000}"/>
    <cellStyle name="40% - Accent1 6 2" xfId="6638" xr:uid="{00000000-0005-0000-0000-000065040000}"/>
    <cellStyle name="40% - Accent1_13. Total" xfId="579" xr:uid="{00000000-0005-0000-0000-000066040000}"/>
    <cellStyle name="40% - Accent2" xfId="5288" xr:uid="{00000000-0005-0000-0000-000067040000}"/>
    <cellStyle name="40% - Accent2 2" xfId="580" xr:uid="{00000000-0005-0000-0000-000068040000}"/>
    <cellStyle name="40% - Accent2 3" xfId="581" xr:uid="{00000000-0005-0000-0000-000069040000}"/>
    <cellStyle name="40% - Accent2 3 2" xfId="582" xr:uid="{00000000-0005-0000-0000-00006A040000}"/>
    <cellStyle name="40% - Accent2 3 2 2" xfId="6639" xr:uid="{00000000-0005-0000-0000-00006B040000}"/>
    <cellStyle name="40% - Accent2 3 3" xfId="583" xr:uid="{00000000-0005-0000-0000-00006C040000}"/>
    <cellStyle name="40% - Accent2 3 3 2" xfId="6640" xr:uid="{00000000-0005-0000-0000-00006D040000}"/>
    <cellStyle name="40% - Accent2 3 4" xfId="584" xr:uid="{00000000-0005-0000-0000-00006E040000}"/>
    <cellStyle name="40% - Accent2 3 4 2" xfId="6641" xr:uid="{00000000-0005-0000-0000-00006F040000}"/>
    <cellStyle name="40% - Accent2 3 5" xfId="6642" xr:uid="{00000000-0005-0000-0000-000070040000}"/>
    <cellStyle name="40% - Accent2 4" xfId="585" xr:uid="{00000000-0005-0000-0000-000071040000}"/>
    <cellStyle name="40% - Accent2 4 2" xfId="6643" xr:uid="{00000000-0005-0000-0000-000072040000}"/>
    <cellStyle name="40% - Accent2 5" xfId="586" xr:uid="{00000000-0005-0000-0000-000073040000}"/>
    <cellStyle name="40% - Accent2 5 2" xfId="6644" xr:uid="{00000000-0005-0000-0000-000074040000}"/>
    <cellStyle name="40% - Accent2 6" xfId="587" xr:uid="{00000000-0005-0000-0000-000075040000}"/>
    <cellStyle name="40% - Accent2 6 2" xfId="6645" xr:uid="{00000000-0005-0000-0000-000076040000}"/>
    <cellStyle name="40% - Accent2_13. Total" xfId="588" xr:uid="{00000000-0005-0000-0000-000077040000}"/>
    <cellStyle name="40% - Accent3" xfId="5289" xr:uid="{00000000-0005-0000-0000-000078040000}"/>
    <cellStyle name="40% - Accent3 2" xfId="589" xr:uid="{00000000-0005-0000-0000-000079040000}"/>
    <cellStyle name="40% - Accent3 3" xfId="590" xr:uid="{00000000-0005-0000-0000-00007A040000}"/>
    <cellStyle name="40% - Accent3 3 2" xfId="591" xr:uid="{00000000-0005-0000-0000-00007B040000}"/>
    <cellStyle name="40% - Accent3 3 2 2" xfId="6646" xr:uid="{00000000-0005-0000-0000-00007C040000}"/>
    <cellStyle name="40% - Accent3 3 3" xfId="592" xr:uid="{00000000-0005-0000-0000-00007D040000}"/>
    <cellStyle name="40% - Accent3 3 3 2" xfId="6647" xr:uid="{00000000-0005-0000-0000-00007E040000}"/>
    <cellStyle name="40% - Accent3 3 4" xfId="593" xr:uid="{00000000-0005-0000-0000-00007F040000}"/>
    <cellStyle name="40% - Accent3 3 4 2" xfId="6648" xr:uid="{00000000-0005-0000-0000-000080040000}"/>
    <cellStyle name="40% - Accent3 3 5" xfId="6649" xr:uid="{00000000-0005-0000-0000-000081040000}"/>
    <cellStyle name="40% - Accent3 4" xfId="594" xr:uid="{00000000-0005-0000-0000-000082040000}"/>
    <cellStyle name="40% - Accent3 4 2" xfId="6650" xr:uid="{00000000-0005-0000-0000-000083040000}"/>
    <cellStyle name="40% - Accent3 5" xfId="595" xr:uid="{00000000-0005-0000-0000-000084040000}"/>
    <cellStyle name="40% - Accent3 5 2" xfId="6651" xr:uid="{00000000-0005-0000-0000-000085040000}"/>
    <cellStyle name="40% - Accent3 6" xfId="596" xr:uid="{00000000-0005-0000-0000-000086040000}"/>
    <cellStyle name="40% - Accent3 6 2" xfId="6652" xr:uid="{00000000-0005-0000-0000-000087040000}"/>
    <cellStyle name="40% - Accent3_13. Total" xfId="597" xr:uid="{00000000-0005-0000-0000-000088040000}"/>
    <cellStyle name="40% - Accent4" xfId="5290" xr:uid="{00000000-0005-0000-0000-000089040000}"/>
    <cellStyle name="40% - Accent4 2" xfId="598" xr:uid="{00000000-0005-0000-0000-00008A040000}"/>
    <cellStyle name="40% - Accent4 3" xfId="599" xr:uid="{00000000-0005-0000-0000-00008B040000}"/>
    <cellStyle name="40% - Accent4 3 2" xfId="600" xr:uid="{00000000-0005-0000-0000-00008C040000}"/>
    <cellStyle name="40% - Accent4 3 2 2" xfId="6653" xr:uid="{00000000-0005-0000-0000-00008D040000}"/>
    <cellStyle name="40% - Accent4 3 3" xfId="601" xr:uid="{00000000-0005-0000-0000-00008E040000}"/>
    <cellStyle name="40% - Accent4 3 3 2" xfId="6654" xr:uid="{00000000-0005-0000-0000-00008F040000}"/>
    <cellStyle name="40% - Accent4 3 4" xfId="602" xr:uid="{00000000-0005-0000-0000-000090040000}"/>
    <cellStyle name="40% - Accent4 3 4 2" xfId="6655" xr:uid="{00000000-0005-0000-0000-000091040000}"/>
    <cellStyle name="40% - Accent4 3 5" xfId="6656" xr:uid="{00000000-0005-0000-0000-000092040000}"/>
    <cellStyle name="40% - Accent4 4" xfId="603" xr:uid="{00000000-0005-0000-0000-000093040000}"/>
    <cellStyle name="40% - Accent4 4 2" xfId="6657" xr:uid="{00000000-0005-0000-0000-000094040000}"/>
    <cellStyle name="40% - Accent4 5" xfId="604" xr:uid="{00000000-0005-0000-0000-000095040000}"/>
    <cellStyle name="40% - Accent4 5 2" xfId="6658" xr:uid="{00000000-0005-0000-0000-000096040000}"/>
    <cellStyle name="40% - Accent4 6" xfId="605" xr:uid="{00000000-0005-0000-0000-000097040000}"/>
    <cellStyle name="40% - Accent4 6 2" xfId="6659" xr:uid="{00000000-0005-0000-0000-000098040000}"/>
    <cellStyle name="40% - Accent4_13. Total" xfId="606" xr:uid="{00000000-0005-0000-0000-000099040000}"/>
    <cellStyle name="40% - Accent5" xfId="5291" xr:uid="{00000000-0005-0000-0000-00009A040000}"/>
    <cellStyle name="40% - Accent5 2" xfId="607" xr:uid="{00000000-0005-0000-0000-00009B040000}"/>
    <cellStyle name="40% - Accent5 3" xfId="608" xr:uid="{00000000-0005-0000-0000-00009C040000}"/>
    <cellStyle name="40% - Accent5 3 2" xfId="609" xr:uid="{00000000-0005-0000-0000-00009D040000}"/>
    <cellStyle name="40% - Accent5 3 2 2" xfId="6660" xr:uid="{00000000-0005-0000-0000-00009E040000}"/>
    <cellStyle name="40% - Accent5 3 3" xfId="610" xr:uid="{00000000-0005-0000-0000-00009F040000}"/>
    <cellStyle name="40% - Accent5 3 3 2" xfId="6661" xr:uid="{00000000-0005-0000-0000-0000A0040000}"/>
    <cellStyle name="40% - Accent5 3 4" xfId="611" xr:uid="{00000000-0005-0000-0000-0000A1040000}"/>
    <cellStyle name="40% - Accent5 3 4 2" xfId="6662" xr:uid="{00000000-0005-0000-0000-0000A2040000}"/>
    <cellStyle name="40% - Accent5 3 5" xfId="6663" xr:uid="{00000000-0005-0000-0000-0000A3040000}"/>
    <cellStyle name="40% - Accent5 4" xfId="612" xr:uid="{00000000-0005-0000-0000-0000A4040000}"/>
    <cellStyle name="40% - Accent5 4 2" xfId="6664" xr:uid="{00000000-0005-0000-0000-0000A5040000}"/>
    <cellStyle name="40% - Accent5 5" xfId="613" xr:uid="{00000000-0005-0000-0000-0000A6040000}"/>
    <cellStyle name="40% - Accent5 5 2" xfId="6665" xr:uid="{00000000-0005-0000-0000-0000A7040000}"/>
    <cellStyle name="40% - Accent5 6" xfId="614" xr:uid="{00000000-0005-0000-0000-0000A8040000}"/>
    <cellStyle name="40% - Accent5 6 2" xfId="6666" xr:uid="{00000000-0005-0000-0000-0000A9040000}"/>
    <cellStyle name="40% - Accent5_13. Total" xfId="615" xr:uid="{00000000-0005-0000-0000-0000AA040000}"/>
    <cellStyle name="40% - Accent6" xfId="5292" xr:uid="{00000000-0005-0000-0000-0000AB040000}"/>
    <cellStyle name="40% - Accent6 2" xfId="616" xr:uid="{00000000-0005-0000-0000-0000AC040000}"/>
    <cellStyle name="40% - Accent6 3" xfId="617" xr:uid="{00000000-0005-0000-0000-0000AD040000}"/>
    <cellStyle name="40% - Accent6 3 2" xfId="618" xr:uid="{00000000-0005-0000-0000-0000AE040000}"/>
    <cellStyle name="40% - Accent6 3 2 2" xfId="6667" xr:uid="{00000000-0005-0000-0000-0000AF040000}"/>
    <cellStyle name="40% - Accent6 3 3" xfId="619" xr:uid="{00000000-0005-0000-0000-0000B0040000}"/>
    <cellStyle name="40% - Accent6 3 3 2" xfId="6668" xr:uid="{00000000-0005-0000-0000-0000B1040000}"/>
    <cellStyle name="40% - Accent6 3 4" xfId="620" xr:uid="{00000000-0005-0000-0000-0000B2040000}"/>
    <cellStyle name="40% - Accent6 3 4 2" xfId="6669" xr:uid="{00000000-0005-0000-0000-0000B3040000}"/>
    <cellStyle name="40% - Accent6 3 5" xfId="6670" xr:uid="{00000000-0005-0000-0000-0000B4040000}"/>
    <cellStyle name="40% - Accent6 4" xfId="621" xr:uid="{00000000-0005-0000-0000-0000B5040000}"/>
    <cellStyle name="40% - Accent6 4 2" xfId="6671" xr:uid="{00000000-0005-0000-0000-0000B6040000}"/>
    <cellStyle name="40% - Accent6 5" xfId="622" xr:uid="{00000000-0005-0000-0000-0000B7040000}"/>
    <cellStyle name="40% - Accent6 5 2" xfId="6672" xr:uid="{00000000-0005-0000-0000-0000B8040000}"/>
    <cellStyle name="40% - Accent6 6" xfId="623" xr:uid="{00000000-0005-0000-0000-0000B9040000}"/>
    <cellStyle name="40% - Accent6 6 2" xfId="6673" xr:uid="{00000000-0005-0000-0000-0000BA040000}"/>
    <cellStyle name="40% - Accent6_13. Total" xfId="624" xr:uid="{00000000-0005-0000-0000-0000BB040000}"/>
    <cellStyle name="40% - Énfasis1 10" xfId="625" xr:uid="{00000000-0005-0000-0000-0000BC040000}"/>
    <cellStyle name="40% - Énfasis1 10 2" xfId="5293" xr:uid="{00000000-0005-0000-0000-0000BD040000}"/>
    <cellStyle name="40% - Énfasis1 11" xfId="626" xr:uid="{00000000-0005-0000-0000-0000BE040000}"/>
    <cellStyle name="40% - Énfasis1 11 2" xfId="5294" xr:uid="{00000000-0005-0000-0000-0000BF040000}"/>
    <cellStyle name="40% - Énfasis1 12" xfId="5295" xr:uid="{00000000-0005-0000-0000-0000C0040000}"/>
    <cellStyle name="40% - Énfasis1 12 2" xfId="5296" xr:uid="{00000000-0005-0000-0000-0000C1040000}"/>
    <cellStyle name="40% - Énfasis1 13" xfId="5297" xr:uid="{00000000-0005-0000-0000-0000C2040000}"/>
    <cellStyle name="40% - Énfasis1 14" xfId="5298" xr:uid="{00000000-0005-0000-0000-0000C3040000}"/>
    <cellStyle name="40% - Énfasis1 15" xfId="5299" xr:uid="{00000000-0005-0000-0000-0000C4040000}"/>
    <cellStyle name="40% - Énfasis1 16" xfId="5300" xr:uid="{00000000-0005-0000-0000-0000C5040000}"/>
    <cellStyle name="40% - Énfasis1 17" xfId="5301" xr:uid="{00000000-0005-0000-0000-0000C6040000}"/>
    <cellStyle name="40% - Énfasis1 18" xfId="5302" xr:uid="{00000000-0005-0000-0000-0000C7040000}"/>
    <cellStyle name="40% - Énfasis1 19" xfId="5303" xr:uid="{00000000-0005-0000-0000-0000C8040000}"/>
    <cellStyle name="40% - Énfasis1 2" xfId="627" xr:uid="{00000000-0005-0000-0000-0000C9040000}"/>
    <cellStyle name="40% - Énfasis1 2 10" xfId="8697" xr:uid="{00000000-0005-0000-0000-0000CA040000}"/>
    <cellStyle name="40% - Énfasis1 2 11" xfId="12254" xr:uid="{00000000-0005-0000-0000-0000CB040000}"/>
    <cellStyle name="40% - Énfasis1 2 12" xfId="12255" xr:uid="{00000000-0005-0000-0000-0000CC040000}"/>
    <cellStyle name="40% - Énfasis1 2 13" xfId="12256" xr:uid="{00000000-0005-0000-0000-0000CD040000}"/>
    <cellStyle name="40% - Énfasis1 2 14" xfId="12257" xr:uid="{00000000-0005-0000-0000-0000CE040000}"/>
    <cellStyle name="40% - Énfasis1 2 15" xfId="12258" xr:uid="{00000000-0005-0000-0000-0000CF040000}"/>
    <cellStyle name="40% - Énfasis1 2 16" xfId="12259" xr:uid="{00000000-0005-0000-0000-0000D0040000}"/>
    <cellStyle name="40% - Énfasis1 2 17" xfId="12260" xr:uid="{00000000-0005-0000-0000-0000D1040000}"/>
    <cellStyle name="40% - Énfasis1 2 18" xfId="12261" xr:uid="{00000000-0005-0000-0000-0000D2040000}"/>
    <cellStyle name="40% - Énfasis1 2 19" xfId="12262" xr:uid="{00000000-0005-0000-0000-0000D3040000}"/>
    <cellStyle name="40% - Énfasis1 2 2" xfId="628" xr:uid="{00000000-0005-0000-0000-0000D4040000}"/>
    <cellStyle name="40% - Énfasis1 2 2 2" xfId="629" xr:uid="{00000000-0005-0000-0000-0000D5040000}"/>
    <cellStyle name="40% - Énfasis1 2 2 3" xfId="630" xr:uid="{00000000-0005-0000-0000-0000D6040000}"/>
    <cellStyle name="40% - Énfasis1 2 2 4" xfId="631" xr:uid="{00000000-0005-0000-0000-0000D7040000}"/>
    <cellStyle name="40% - Énfasis1 2 2 5" xfId="632" xr:uid="{00000000-0005-0000-0000-0000D8040000}"/>
    <cellStyle name="40% - Énfasis1 2 2 6" xfId="633" xr:uid="{00000000-0005-0000-0000-0000D9040000}"/>
    <cellStyle name="40% - Énfasis1 2 2 7" xfId="634" xr:uid="{00000000-0005-0000-0000-0000DA040000}"/>
    <cellStyle name="40% - Énfasis1 2 2 8" xfId="635" xr:uid="{00000000-0005-0000-0000-0000DB040000}"/>
    <cellStyle name="40% - Énfasis1 2 2 9" xfId="8698" xr:uid="{00000000-0005-0000-0000-0000DC040000}"/>
    <cellStyle name="40% - Énfasis1 2 20" xfId="12263" xr:uid="{00000000-0005-0000-0000-0000DD040000}"/>
    <cellStyle name="40% - Énfasis1 2 21" xfId="12264" xr:uid="{00000000-0005-0000-0000-0000DE040000}"/>
    <cellStyle name="40% - Énfasis1 2 22" xfId="12265" xr:uid="{00000000-0005-0000-0000-0000DF040000}"/>
    <cellStyle name="40% - Énfasis1 2 3" xfId="636" xr:uid="{00000000-0005-0000-0000-0000E0040000}"/>
    <cellStyle name="40% - Énfasis1 2 4" xfId="637" xr:uid="{00000000-0005-0000-0000-0000E1040000}"/>
    <cellStyle name="40% - Énfasis1 2 4 2" xfId="5304" xr:uid="{00000000-0005-0000-0000-0000E2040000}"/>
    <cellStyle name="40% - Énfasis1 2 5" xfId="638" xr:uid="{00000000-0005-0000-0000-0000E3040000}"/>
    <cellStyle name="40% - Énfasis1 2 6" xfId="639" xr:uid="{00000000-0005-0000-0000-0000E4040000}"/>
    <cellStyle name="40% - Énfasis1 2 7" xfId="640" xr:uid="{00000000-0005-0000-0000-0000E5040000}"/>
    <cellStyle name="40% - Énfasis1 2 8" xfId="641" xr:uid="{00000000-0005-0000-0000-0000E6040000}"/>
    <cellStyle name="40% - Énfasis1 2 9" xfId="642" xr:uid="{00000000-0005-0000-0000-0000E7040000}"/>
    <cellStyle name="40% - Énfasis1 20" xfId="5305" xr:uid="{00000000-0005-0000-0000-0000E8040000}"/>
    <cellStyle name="40% - Énfasis1 3" xfId="643" xr:uid="{00000000-0005-0000-0000-0000E9040000}"/>
    <cellStyle name="40% - Énfasis1 3 2" xfId="644" xr:uid="{00000000-0005-0000-0000-0000EA040000}"/>
    <cellStyle name="40% - Énfasis1 3 3" xfId="645" xr:uid="{00000000-0005-0000-0000-0000EB040000}"/>
    <cellStyle name="40% - Énfasis1 3 4" xfId="646" xr:uid="{00000000-0005-0000-0000-0000EC040000}"/>
    <cellStyle name="40% - Énfasis1 3 5" xfId="647" xr:uid="{00000000-0005-0000-0000-0000ED040000}"/>
    <cellStyle name="40% - Énfasis1 3 6" xfId="648" xr:uid="{00000000-0005-0000-0000-0000EE040000}"/>
    <cellStyle name="40% - Énfasis1 3 7" xfId="649" xr:uid="{00000000-0005-0000-0000-0000EF040000}"/>
    <cellStyle name="40% - Énfasis1 3 8" xfId="650" xr:uid="{00000000-0005-0000-0000-0000F0040000}"/>
    <cellStyle name="40% - Énfasis1 3 9" xfId="8699" xr:uid="{00000000-0005-0000-0000-0000F1040000}"/>
    <cellStyle name="40% - Énfasis1 4" xfId="651" xr:uid="{00000000-0005-0000-0000-0000F2040000}"/>
    <cellStyle name="40% - Énfasis1 4 2" xfId="652" xr:uid="{00000000-0005-0000-0000-0000F3040000}"/>
    <cellStyle name="40% - Énfasis1 4 3" xfId="653" xr:uid="{00000000-0005-0000-0000-0000F4040000}"/>
    <cellStyle name="40% - Énfasis1 4 4" xfId="654" xr:uid="{00000000-0005-0000-0000-0000F5040000}"/>
    <cellStyle name="40% - Énfasis1 4 5" xfId="655" xr:uid="{00000000-0005-0000-0000-0000F6040000}"/>
    <cellStyle name="40% - Énfasis1 4 6" xfId="656" xr:uid="{00000000-0005-0000-0000-0000F7040000}"/>
    <cellStyle name="40% - Énfasis1 4 7" xfId="657" xr:uid="{00000000-0005-0000-0000-0000F8040000}"/>
    <cellStyle name="40% - Énfasis1 4 8" xfId="658" xr:uid="{00000000-0005-0000-0000-0000F9040000}"/>
    <cellStyle name="40% - Énfasis1 4 9" xfId="8700" xr:uid="{00000000-0005-0000-0000-0000FA040000}"/>
    <cellStyle name="40% - Énfasis1 5" xfId="659" xr:uid="{00000000-0005-0000-0000-0000FB040000}"/>
    <cellStyle name="40% - Énfasis1 5 2" xfId="5306" xr:uid="{00000000-0005-0000-0000-0000FC040000}"/>
    <cellStyle name="40% - Énfasis1 6" xfId="660" xr:uid="{00000000-0005-0000-0000-0000FD040000}"/>
    <cellStyle name="40% - Énfasis1 6 2" xfId="5307" xr:uid="{00000000-0005-0000-0000-0000FE040000}"/>
    <cellStyle name="40% - Énfasis1 7" xfId="661" xr:uid="{00000000-0005-0000-0000-0000FF040000}"/>
    <cellStyle name="40% - Énfasis1 7 2" xfId="5308" xr:uid="{00000000-0005-0000-0000-000000050000}"/>
    <cellStyle name="40% - Énfasis1 8" xfId="662" xr:uid="{00000000-0005-0000-0000-000001050000}"/>
    <cellStyle name="40% - Énfasis1 8 2" xfId="5309" xr:uid="{00000000-0005-0000-0000-000002050000}"/>
    <cellStyle name="40% - Énfasis1 9" xfId="663" xr:uid="{00000000-0005-0000-0000-000003050000}"/>
    <cellStyle name="40% - Énfasis1 9 2" xfId="5310" xr:uid="{00000000-0005-0000-0000-000004050000}"/>
    <cellStyle name="40% - Énfasis2 10" xfId="664" xr:uid="{00000000-0005-0000-0000-000005050000}"/>
    <cellStyle name="40% - Énfasis2 10 2" xfId="5311" xr:uid="{00000000-0005-0000-0000-000006050000}"/>
    <cellStyle name="40% - Énfasis2 11" xfId="665" xr:uid="{00000000-0005-0000-0000-000007050000}"/>
    <cellStyle name="40% - Énfasis2 11 2" xfId="5312" xr:uid="{00000000-0005-0000-0000-000008050000}"/>
    <cellStyle name="40% - Énfasis2 12" xfId="5313" xr:uid="{00000000-0005-0000-0000-000009050000}"/>
    <cellStyle name="40% - Énfasis2 12 2" xfId="5314" xr:uid="{00000000-0005-0000-0000-00000A050000}"/>
    <cellStyle name="40% - Énfasis2 13" xfId="5315" xr:uid="{00000000-0005-0000-0000-00000B050000}"/>
    <cellStyle name="40% - Énfasis2 14" xfId="5316" xr:uid="{00000000-0005-0000-0000-00000C050000}"/>
    <cellStyle name="40% - Énfasis2 15" xfId="5317" xr:uid="{00000000-0005-0000-0000-00000D050000}"/>
    <cellStyle name="40% - Énfasis2 16" xfId="5318" xr:uid="{00000000-0005-0000-0000-00000E050000}"/>
    <cellStyle name="40% - Énfasis2 17" xfId="5319" xr:uid="{00000000-0005-0000-0000-00000F050000}"/>
    <cellStyle name="40% - Énfasis2 18" xfId="5320" xr:uid="{00000000-0005-0000-0000-000010050000}"/>
    <cellStyle name="40% - Énfasis2 19" xfId="5321" xr:uid="{00000000-0005-0000-0000-000011050000}"/>
    <cellStyle name="40% - Énfasis2 2" xfId="666" xr:uid="{00000000-0005-0000-0000-000012050000}"/>
    <cellStyle name="40% - Énfasis2 2 10" xfId="8701" xr:uid="{00000000-0005-0000-0000-000013050000}"/>
    <cellStyle name="40% - Énfasis2 2 11" xfId="12266" xr:uid="{00000000-0005-0000-0000-000014050000}"/>
    <cellStyle name="40% - Énfasis2 2 12" xfId="12267" xr:uid="{00000000-0005-0000-0000-000015050000}"/>
    <cellStyle name="40% - Énfasis2 2 13" xfId="12268" xr:uid="{00000000-0005-0000-0000-000016050000}"/>
    <cellStyle name="40% - Énfasis2 2 14" xfId="12269" xr:uid="{00000000-0005-0000-0000-000017050000}"/>
    <cellStyle name="40% - Énfasis2 2 15" xfId="12270" xr:uid="{00000000-0005-0000-0000-000018050000}"/>
    <cellStyle name="40% - Énfasis2 2 16" xfId="12271" xr:uid="{00000000-0005-0000-0000-000019050000}"/>
    <cellStyle name="40% - Énfasis2 2 17" xfId="12272" xr:uid="{00000000-0005-0000-0000-00001A050000}"/>
    <cellStyle name="40% - Énfasis2 2 18" xfId="12273" xr:uid="{00000000-0005-0000-0000-00001B050000}"/>
    <cellStyle name="40% - Énfasis2 2 19" xfId="12274" xr:uid="{00000000-0005-0000-0000-00001C050000}"/>
    <cellStyle name="40% - Énfasis2 2 2" xfId="667" xr:uid="{00000000-0005-0000-0000-00001D050000}"/>
    <cellStyle name="40% - Énfasis2 2 2 2" xfId="668" xr:uid="{00000000-0005-0000-0000-00001E050000}"/>
    <cellStyle name="40% - Énfasis2 2 2 3" xfId="669" xr:uid="{00000000-0005-0000-0000-00001F050000}"/>
    <cellStyle name="40% - Énfasis2 2 2 4" xfId="670" xr:uid="{00000000-0005-0000-0000-000020050000}"/>
    <cellStyle name="40% - Énfasis2 2 2 5" xfId="671" xr:uid="{00000000-0005-0000-0000-000021050000}"/>
    <cellStyle name="40% - Énfasis2 2 2 6" xfId="672" xr:uid="{00000000-0005-0000-0000-000022050000}"/>
    <cellStyle name="40% - Énfasis2 2 2 7" xfId="673" xr:uid="{00000000-0005-0000-0000-000023050000}"/>
    <cellStyle name="40% - Énfasis2 2 2 8" xfId="674" xr:uid="{00000000-0005-0000-0000-000024050000}"/>
    <cellStyle name="40% - Énfasis2 2 2 9" xfId="8702" xr:uid="{00000000-0005-0000-0000-000025050000}"/>
    <cellStyle name="40% - Énfasis2 2 20" xfId="12275" xr:uid="{00000000-0005-0000-0000-000026050000}"/>
    <cellStyle name="40% - Énfasis2 2 21" xfId="12276" xr:uid="{00000000-0005-0000-0000-000027050000}"/>
    <cellStyle name="40% - Énfasis2 2 22" xfId="12277" xr:uid="{00000000-0005-0000-0000-000028050000}"/>
    <cellStyle name="40% - Énfasis2 2 3" xfId="675" xr:uid="{00000000-0005-0000-0000-000029050000}"/>
    <cellStyle name="40% - Énfasis2 2 4" xfId="676" xr:uid="{00000000-0005-0000-0000-00002A050000}"/>
    <cellStyle name="40% - Énfasis2 2 4 2" xfId="5322" xr:uid="{00000000-0005-0000-0000-00002B050000}"/>
    <cellStyle name="40% - Énfasis2 2 5" xfId="677" xr:uid="{00000000-0005-0000-0000-00002C050000}"/>
    <cellStyle name="40% - Énfasis2 2 6" xfId="678" xr:uid="{00000000-0005-0000-0000-00002D050000}"/>
    <cellStyle name="40% - Énfasis2 2 7" xfId="679" xr:uid="{00000000-0005-0000-0000-00002E050000}"/>
    <cellStyle name="40% - Énfasis2 2 8" xfId="680" xr:uid="{00000000-0005-0000-0000-00002F050000}"/>
    <cellStyle name="40% - Énfasis2 2 9" xfId="681" xr:uid="{00000000-0005-0000-0000-000030050000}"/>
    <cellStyle name="40% - Énfasis2 20" xfId="5323" xr:uid="{00000000-0005-0000-0000-000031050000}"/>
    <cellStyle name="40% - Énfasis2 3" xfId="682" xr:uid="{00000000-0005-0000-0000-000032050000}"/>
    <cellStyle name="40% - Énfasis2 3 2" xfId="683" xr:uid="{00000000-0005-0000-0000-000033050000}"/>
    <cellStyle name="40% - Énfasis2 3 3" xfId="684" xr:uid="{00000000-0005-0000-0000-000034050000}"/>
    <cellStyle name="40% - Énfasis2 3 4" xfId="685" xr:uid="{00000000-0005-0000-0000-000035050000}"/>
    <cellStyle name="40% - Énfasis2 3 5" xfId="686" xr:uid="{00000000-0005-0000-0000-000036050000}"/>
    <cellStyle name="40% - Énfasis2 3 6" xfId="687" xr:uid="{00000000-0005-0000-0000-000037050000}"/>
    <cellStyle name="40% - Énfasis2 3 7" xfId="688" xr:uid="{00000000-0005-0000-0000-000038050000}"/>
    <cellStyle name="40% - Énfasis2 3 8" xfId="689" xr:uid="{00000000-0005-0000-0000-000039050000}"/>
    <cellStyle name="40% - Énfasis2 3 9" xfId="8703" xr:uid="{00000000-0005-0000-0000-00003A050000}"/>
    <cellStyle name="40% - Énfasis2 4" xfId="690" xr:uid="{00000000-0005-0000-0000-00003B050000}"/>
    <cellStyle name="40% - Énfasis2 4 2" xfId="691" xr:uid="{00000000-0005-0000-0000-00003C050000}"/>
    <cellStyle name="40% - Énfasis2 4 3" xfId="692" xr:uid="{00000000-0005-0000-0000-00003D050000}"/>
    <cellStyle name="40% - Énfasis2 4 4" xfId="693" xr:uid="{00000000-0005-0000-0000-00003E050000}"/>
    <cellStyle name="40% - Énfasis2 4 5" xfId="694" xr:uid="{00000000-0005-0000-0000-00003F050000}"/>
    <cellStyle name="40% - Énfasis2 4 6" xfId="695" xr:uid="{00000000-0005-0000-0000-000040050000}"/>
    <cellStyle name="40% - Énfasis2 4 7" xfId="696" xr:uid="{00000000-0005-0000-0000-000041050000}"/>
    <cellStyle name="40% - Énfasis2 4 8" xfId="697" xr:uid="{00000000-0005-0000-0000-000042050000}"/>
    <cellStyle name="40% - Énfasis2 4 9" xfId="8704" xr:uid="{00000000-0005-0000-0000-000043050000}"/>
    <cellStyle name="40% - Énfasis2 5" xfId="698" xr:uid="{00000000-0005-0000-0000-000044050000}"/>
    <cellStyle name="40% - Énfasis2 5 2" xfId="5324" xr:uid="{00000000-0005-0000-0000-000045050000}"/>
    <cellStyle name="40% - Énfasis2 6" xfId="699" xr:uid="{00000000-0005-0000-0000-000046050000}"/>
    <cellStyle name="40% - Énfasis2 6 2" xfId="5325" xr:uid="{00000000-0005-0000-0000-000047050000}"/>
    <cellStyle name="40% - Énfasis2 7" xfId="700" xr:uid="{00000000-0005-0000-0000-000048050000}"/>
    <cellStyle name="40% - Énfasis2 7 2" xfId="5326" xr:uid="{00000000-0005-0000-0000-000049050000}"/>
    <cellStyle name="40% - Énfasis2 8" xfId="701" xr:uid="{00000000-0005-0000-0000-00004A050000}"/>
    <cellStyle name="40% - Énfasis2 8 2" xfId="5327" xr:uid="{00000000-0005-0000-0000-00004B050000}"/>
    <cellStyle name="40% - Énfasis2 9" xfId="702" xr:uid="{00000000-0005-0000-0000-00004C050000}"/>
    <cellStyle name="40% - Énfasis2 9 2" xfId="5328" xr:uid="{00000000-0005-0000-0000-00004D050000}"/>
    <cellStyle name="40% - Énfasis3 10" xfId="703" xr:uid="{00000000-0005-0000-0000-00004E050000}"/>
    <cellStyle name="40% - Énfasis3 10 2" xfId="5329" xr:uid="{00000000-0005-0000-0000-00004F050000}"/>
    <cellStyle name="40% - Énfasis3 11" xfId="704" xr:uid="{00000000-0005-0000-0000-000050050000}"/>
    <cellStyle name="40% - Énfasis3 11 2" xfId="5330" xr:uid="{00000000-0005-0000-0000-000051050000}"/>
    <cellStyle name="40% - Énfasis3 12" xfId="5331" xr:uid="{00000000-0005-0000-0000-000052050000}"/>
    <cellStyle name="40% - Énfasis3 12 2" xfId="5332" xr:uid="{00000000-0005-0000-0000-000053050000}"/>
    <cellStyle name="40% - Énfasis3 13" xfId="5333" xr:uid="{00000000-0005-0000-0000-000054050000}"/>
    <cellStyle name="40% - Énfasis3 14" xfId="5334" xr:uid="{00000000-0005-0000-0000-000055050000}"/>
    <cellStyle name="40% - Énfasis3 15" xfId="5335" xr:uid="{00000000-0005-0000-0000-000056050000}"/>
    <cellStyle name="40% - Énfasis3 16" xfId="5336" xr:uid="{00000000-0005-0000-0000-000057050000}"/>
    <cellStyle name="40% - Énfasis3 17" xfId="5337" xr:uid="{00000000-0005-0000-0000-000058050000}"/>
    <cellStyle name="40% - Énfasis3 18" xfId="5338" xr:uid="{00000000-0005-0000-0000-000059050000}"/>
    <cellStyle name="40% - Énfasis3 19" xfId="5339" xr:uid="{00000000-0005-0000-0000-00005A050000}"/>
    <cellStyle name="40% - Énfasis3 2" xfId="705" xr:uid="{00000000-0005-0000-0000-00005B050000}"/>
    <cellStyle name="40% - Énfasis3 2 10" xfId="8705" xr:uid="{00000000-0005-0000-0000-00005C050000}"/>
    <cellStyle name="40% - Énfasis3 2 11" xfId="12278" xr:uid="{00000000-0005-0000-0000-00005D050000}"/>
    <cellStyle name="40% - Énfasis3 2 12" xfId="12279" xr:uid="{00000000-0005-0000-0000-00005E050000}"/>
    <cellStyle name="40% - Énfasis3 2 13" xfId="12280" xr:uid="{00000000-0005-0000-0000-00005F050000}"/>
    <cellStyle name="40% - Énfasis3 2 14" xfId="12281" xr:uid="{00000000-0005-0000-0000-000060050000}"/>
    <cellStyle name="40% - Énfasis3 2 15" xfId="12282" xr:uid="{00000000-0005-0000-0000-000061050000}"/>
    <cellStyle name="40% - Énfasis3 2 16" xfId="12283" xr:uid="{00000000-0005-0000-0000-000062050000}"/>
    <cellStyle name="40% - Énfasis3 2 17" xfId="12284" xr:uid="{00000000-0005-0000-0000-000063050000}"/>
    <cellStyle name="40% - Énfasis3 2 18" xfId="12285" xr:uid="{00000000-0005-0000-0000-000064050000}"/>
    <cellStyle name="40% - Énfasis3 2 19" xfId="12286" xr:uid="{00000000-0005-0000-0000-000065050000}"/>
    <cellStyle name="40% - Énfasis3 2 2" xfId="706" xr:uid="{00000000-0005-0000-0000-000066050000}"/>
    <cellStyle name="40% - Énfasis3 2 2 2" xfId="707" xr:uid="{00000000-0005-0000-0000-000067050000}"/>
    <cellStyle name="40% - Énfasis3 2 2 3" xfId="708" xr:uid="{00000000-0005-0000-0000-000068050000}"/>
    <cellStyle name="40% - Énfasis3 2 2 4" xfId="709" xr:uid="{00000000-0005-0000-0000-000069050000}"/>
    <cellStyle name="40% - Énfasis3 2 2 5" xfId="710" xr:uid="{00000000-0005-0000-0000-00006A050000}"/>
    <cellStyle name="40% - Énfasis3 2 2 6" xfId="711" xr:uid="{00000000-0005-0000-0000-00006B050000}"/>
    <cellStyle name="40% - Énfasis3 2 2 7" xfId="712" xr:uid="{00000000-0005-0000-0000-00006C050000}"/>
    <cellStyle name="40% - Énfasis3 2 2 8" xfId="713" xr:uid="{00000000-0005-0000-0000-00006D050000}"/>
    <cellStyle name="40% - Énfasis3 2 2 9" xfId="8706" xr:uid="{00000000-0005-0000-0000-00006E050000}"/>
    <cellStyle name="40% - Énfasis3 2 20" xfId="12287" xr:uid="{00000000-0005-0000-0000-00006F050000}"/>
    <cellStyle name="40% - Énfasis3 2 21" xfId="12288" xr:uid="{00000000-0005-0000-0000-000070050000}"/>
    <cellStyle name="40% - Énfasis3 2 22" xfId="12289" xr:uid="{00000000-0005-0000-0000-000071050000}"/>
    <cellStyle name="40% - Énfasis3 2 3" xfId="714" xr:uid="{00000000-0005-0000-0000-000072050000}"/>
    <cellStyle name="40% - Énfasis3 2 4" xfId="715" xr:uid="{00000000-0005-0000-0000-000073050000}"/>
    <cellStyle name="40% - Énfasis3 2 4 2" xfId="5340" xr:uid="{00000000-0005-0000-0000-000074050000}"/>
    <cellStyle name="40% - Énfasis3 2 5" xfId="716" xr:uid="{00000000-0005-0000-0000-000075050000}"/>
    <cellStyle name="40% - Énfasis3 2 6" xfId="717" xr:uid="{00000000-0005-0000-0000-000076050000}"/>
    <cellStyle name="40% - Énfasis3 2 7" xfId="718" xr:uid="{00000000-0005-0000-0000-000077050000}"/>
    <cellStyle name="40% - Énfasis3 2 8" xfId="719" xr:uid="{00000000-0005-0000-0000-000078050000}"/>
    <cellStyle name="40% - Énfasis3 2 9" xfId="720" xr:uid="{00000000-0005-0000-0000-000079050000}"/>
    <cellStyle name="40% - Énfasis3 20" xfId="5341" xr:uid="{00000000-0005-0000-0000-00007A050000}"/>
    <cellStyle name="40% - Énfasis3 3" xfId="721" xr:uid="{00000000-0005-0000-0000-00007B050000}"/>
    <cellStyle name="40% - Énfasis3 3 2" xfId="722" xr:uid="{00000000-0005-0000-0000-00007C050000}"/>
    <cellStyle name="40% - Énfasis3 3 3" xfId="723" xr:uid="{00000000-0005-0000-0000-00007D050000}"/>
    <cellStyle name="40% - Énfasis3 3 4" xfId="724" xr:uid="{00000000-0005-0000-0000-00007E050000}"/>
    <cellStyle name="40% - Énfasis3 3 5" xfId="725" xr:uid="{00000000-0005-0000-0000-00007F050000}"/>
    <cellStyle name="40% - Énfasis3 3 6" xfId="726" xr:uid="{00000000-0005-0000-0000-000080050000}"/>
    <cellStyle name="40% - Énfasis3 3 7" xfId="727" xr:uid="{00000000-0005-0000-0000-000081050000}"/>
    <cellStyle name="40% - Énfasis3 3 8" xfId="728" xr:uid="{00000000-0005-0000-0000-000082050000}"/>
    <cellStyle name="40% - Énfasis3 3 9" xfId="8707" xr:uid="{00000000-0005-0000-0000-000083050000}"/>
    <cellStyle name="40% - Énfasis3 4" xfId="729" xr:uid="{00000000-0005-0000-0000-000084050000}"/>
    <cellStyle name="40% - Énfasis3 4 2" xfId="730" xr:uid="{00000000-0005-0000-0000-000085050000}"/>
    <cellStyle name="40% - Énfasis3 4 3" xfId="731" xr:uid="{00000000-0005-0000-0000-000086050000}"/>
    <cellStyle name="40% - Énfasis3 4 4" xfId="732" xr:uid="{00000000-0005-0000-0000-000087050000}"/>
    <cellStyle name="40% - Énfasis3 4 5" xfId="733" xr:uid="{00000000-0005-0000-0000-000088050000}"/>
    <cellStyle name="40% - Énfasis3 4 6" xfId="734" xr:uid="{00000000-0005-0000-0000-000089050000}"/>
    <cellStyle name="40% - Énfasis3 4 7" xfId="735" xr:uid="{00000000-0005-0000-0000-00008A050000}"/>
    <cellStyle name="40% - Énfasis3 4 8" xfId="736" xr:uid="{00000000-0005-0000-0000-00008B050000}"/>
    <cellStyle name="40% - Énfasis3 4 9" xfId="8708" xr:uid="{00000000-0005-0000-0000-00008C050000}"/>
    <cellStyle name="40% - Énfasis3 5" xfId="737" xr:uid="{00000000-0005-0000-0000-00008D050000}"/>
    <cellStyle name="40% - Énfasis3 5 2" xfId="5342" xr:uid="{00000000-0005-0000-0000-00008E050000}"/>
    <cellStyle name="40% - Énfasis3 6" xfId="738" xr:uid="{00000000-0005-0000-0000-00008F050000}"/>
    <cellStyle name="40% - Énfasis3 6 2" xfId="5343" xr:uid="{00000000-0005-0000-0000-000090050000}"/>
    <cellStyle name="40% - Énfasis3 7" xfId="739" xr:uid="{00000000-0005-0000-0000-000091050000}"/>
    <cellStyle name="40% - Énfasis3 7 2" xfId="5344" xr:uid="{00000000-0005-0000-0000-000092050000}"/>
    <cellStyle name="40% - Énfasis3 8" xfId="740" xr:uid="{00000000-0005-0000-0000-000093050000}"/>
    <cellStyle name="40% - Énfasis3 8 2" xfId="5345" xr:uid="{00000000-0005-0000-0000-000094050000}"/>
    <cellStyle name="40% - Énfasis3 9" xfId="741" xr:uid="{00000000-0005-0000-0000-000095050000}"/>
    <cellStyle name="40% - Énfasis3 9 2" xfId="5346" xr:uid="{00000000-0005-0000-0000-000096050000}"/>
    <cellStyle name="40% - Énfasis4 10" xfId="742" xr:uid="{00000000-0005-0000-0000-000097050000}"/>
    <cellStyle name="40% - Énfasis4 10 2" xfId="5347" xr:uid="{00000000-0005-0000-0000-000098050000}"/>
    <cellStyle name="40% - Énfasis4 11" xfId="743" xr:uid="{00000000-0005-0000-0000-000099050000}"/>
    <cellStyle name="40% - Énfasis4 11 2" xfId="5348" xr:uid="{00000000-0005-0000-0000-00009A050000}"/>
    <cellStyle name="40% - Énfasis4 12" xfId="5349" xr:uid="{00000000-0005-0000-0000-00009B050000}"/>
    <cellStyle name="40% - Énfasis4 12 2" xfId="5350" xr:uid="{00000000-0005-0000-0000-00009C050000}"/>
    <cellStyle name="40% - Énfasis4 13" xfId="5351" xr:uid="{00000000-0005-0000-0000-00009D050000}"/>
    <cellStyle name="40% - Énfasis4 14" xfId="5352" xr:uid="{00000000-0005-0000-0000-00009E050000}"/>
    <cellStyle name="40% - Énfasis4 15" xfId="5353" xr:uid="{00000000-0005-0000-0000-00009F050000}"/>
    <cellStyle name="40% - Énfasis4 16" xfId="5354" xr:uid="{00000000-0005-0000-0000-0000A0050000}"/>
    <cellStyle name="40% - Énfasis4 17" xfId="5355" xr:uid="{00000000-0005-0000-0000-0000A1050000}"/>
    <cellStyle name="40% - Énfasis4 18" xfId="5356" xr:uid="{00000000-0005-0000-0000-0000A2050000}"/>
    <cellStyle name="40% - Énfasis4 19" xfId="5357" xr:uid="{00000000-0005-0000-0000-0000A3050000}"/>
    <cellStyle name="40% - Énfasis4 2" xfId="744" xr:uid="{00000000-0005-0000-0000-0000A4050000}"/>
    <cellStyle name="40% - Énfasis4 2 10" xfId="8709" xr:uid="{00000000-0005-0000-0000-0000A5050000}"/>
    <cellStyle name="40% - Énfasis4 2 11" xfId="12290" xr:uid="{00000000-0005-0000-0000-0000A6050000}"/>
    <cellStyle name="40% - Énfasis4 2 12" xfId="12291" xr:uid="{00000000-0005-0000-0000-0000A7050000}"/>
    <cellStyle name="40% - Énfasis4 2 13" xfId="12292" xr:uid="{00000000-0005-0000-0000-0000A8050000}"/>
    <cellStyle name="40% - Énfasis4 2 14" xfId="12293" xr:uid="{00000000-0005-0000-0000-0000A9050000}"/>
    <cellStyle name="40% - Énfasis4 2 15" xfId="12294" xr:uid="{00000000-0005-0000-0000-0000AA050000}"/>
    <cellStyle name="40% - Énfasis4 2 16" xfId="12295" xr:uid="{00000000-0005-0000-0000-0000AB050000}"/>
    <cellStyle name="40% - Énfasis4 2 17" xfId="12296" xr:uid="{00000000-0005-0000-0000-0000AC050000}"/>
    <cellStyle name="40% - Énfasis4 2 18" xfId="12297" xr:uid="{00000000-0005-0000-0000-0000AD050000}"/>
    <cellStyle name="40% - Énfasis4 2 19" xfId="12298" xr:uid="{00000000-0005-0000-0000-0000AE050000}"/>
    <cellStyle name="40% - Énfasis4 2 2" xfId="745" xr:uid="{00000000-0005-0000-0000-0000AF050000}"/>
    <cellStyle name="40% - Énfasis4 2 2 2" xfId="746" xr:uid="{00000000-0005-0000-0000-0000B0050000}"/>
    <cellStyle name="40% - Énfasis4 2 2 3" xfId="747" xr:uid="{00000000-0005-0000-0000-0000B1050000}"/>
    <cellStyle name="40% - Énfasis4 2 2 4" xfId="748" xr:uid="{00000000-0005-0000-0000-0000B2050000}"/>
    <cellStyle name="40% - Énfasis4 2 2 5" xfId="749" xr:uid="{00000000-0005-0000-0000-0000B3050000}"/>
    <cellStyle name="40% - Énfasis4 2 2 6" xfId="750" xr:uid="{00000000-0005-0000-0000-0000B4050000}"/>
    <cellStyle name="40% - Énfasis4 2 2 7" xfId="751" xr:uid="{00000000-0005-0000-0000-0000B5050000}"/>
    <cellStyle name="40% - Énfasis4 2 2 8" xfId="752" xr:uid="{00000000-0005-0000-0000-0000B6050000}"/>
    <cellStyle name="40% - Énfasis4 2 2 9" xfId="8710" xr:uid="{00000000-0005-0000-0000-0000B7050000}"/>
    <cellStyle name="40% - Énfasis4 2 20" xfId="12299" xr:uid="{00000000-0005-0000-0000-0000B8050000}"/>
    <cellStyle name="40% - Énfasis4 2 21" xfId="12300" xr:uid="{00000000-0005-0000-0000-0000B9050000}"/>
    <cellStyle name="40% - Énfasis4 2 22" xfId="12301" xr:uid="{00000000-0005-0000-0000-0000BA050000}"/>
    <cellStyle name="40% - Énfasis4 2 3" xfId="753" xr:uid="{00000000-0005-0000-0000-0000BB050000}"/>
    <cellStyle name="40% - Énfasis4 2 4" xfId="754" xr:uid="{00000000-0005-0000-0000-0000BC050000}"/>
    <cellStyle name="40% - Énfasis4 2 4 2" xfId="5358" xr:uid="{00000000-0005-0000-0000-0000BD050000}"/>
    <cellStyle name="40% - Énfasis4 2 5" xfId="755" xr:uid="{00000000-0005-0000-0000-0000BE050000}"/>
    <cellStyle name="40% - Énfasis4 2 6" xfId="756" xr:uid="{00000000-0005-0000-0000-0000BF050000}"/>
    <cellStyle name="40% - Énfasis4 2 7" xfId="757" xr:uid="{00000000-0005-0000-0000-0000C0050000}"/>
    <cellStyle name="40% - Énfasis4 2 8" xfId="758" xr:uid="{00000000-0005-0000-0000-0000C1050000}"/>
    <cellStyle name="40% - Énfasis4 2 9" xfId="759" xr:uid="{00000000-0005-0000-0000-0000C2050000}"/>
    <cellStyle name="40% - Énfasis4 20" xfId="5359" xr:uid="{00000000-0005-0000-0000-0000C3050000}"/>
    <cellStyle name="40% - Énfasis4 3" xfId="760" xr:uid="{00000000-0005-0000-0000-0000C4050000}"/>
    <cellStyle name="40% - Énfasis4 3 2" xfId="761" xr:uid="{00000000-0005-0000-0000-0000C5050000}"/>
    <cellStyle name="40% - Énfasis4 3 3" xfId="762" xr:uid="{00000000-0005-0000-0000-0000C6050000}"/>
    <cellStyle name="40% - Énfasis4 3 4" xfId="763" xr:uid="{00000000-0005-0000-0000-0000C7050000}"/>
    <cellStyle name="40% - Énfasis4 3 5" xfId="764" xr:uid="{00000000-0005-0000-0000-0000C8050000}"/>
    <cellStyle name="40% - Énfasis4 3 6" xfId="765" xr:uid="{00000000-0005-0000-0000-0000C9050000}"/>
    <cellStyle name="40% - Énfasis4 3 7" xfId="766" xr:uid="{00000000-0005-0000-0000-0000CA050000}"/>
    <cellStyle name="40% - Énfasis4 3 8" xfId="767" xr:uid="{00000000-0005-0000-0000-0000CB050000}"/>
    <cellStyle name="40% - Énfasis4 3 9" xfId="8711" xr:uid="{00000000-0005-0000-0000-0000CC050000}"/>
    <cellStyle name="40% - Énfasis4 4" xfId="768" xr:uid="{00000000-0005-0000-0000-0000CD050000}"/>
    <cellStyle name="40% - Énfasis4 4 2" xfId="769" xr:uid="{00000000-0005-0000-0000-0000CE050000}"/>
    <cellStyle name="40% - Énfasis4 4 3" xfId="770" xr:uid="{00000000-0005-0000-0000-0000CF050000}"/>
    <cellStyle name="40% - Énfasis4 4 4" xfId="771" xr:uid="{00000000-0005-0000-0000-0000D0050000}"/>
    <cellStyle name="40% - Énfasis4 4 5" xfId="772" xr:uid="{00000000-0005-0000-0000-0000D1050000}"/>
    <cellStyle name="40% - Énfasis4 4 6" xfId="773" xr:uid="{00000000-0005-0000-0000-0000D2050000}"/>
    <cellStyle name="40% - Énfasis4 4 7" xfId="774" xr:uid="{00000000-0005-0000-0000-0000D3050000}"/>
    <cellStyle name="40% - Énfasis4 4 8" xfId="775" xr:uid="{00000000-0005-0000-0000-0000D4050000}"/>
    <cellStyle name="40% - Énfasis4 4 9" xfId="8712" xr:uid="{00000000-0005-0000-0000-0000D5050000}"/>
    <cellStyle name="40% - Énfasis4 5" xfId="776" xr:uid="{00000000-0005-0000-0000-0000D6050000}"/>
    <cellStyle name="40% - Énfasis4 5 2" xfId="5360" xr:uid="{00000000-0005-0000-0000-0000D7050000}"/>
    <cellStyle name="40% - Énfasis4 6" xfId="777" xr:uid="{00000000-0005-0000-0000-0000D8050000}"/>
    <cellStyle name="40% - Énfasis4 6 2" xfId="5361" xr:uid="{00000000-0005-0000-0000-0000D9050000}"/>
    <cellStyle name="40% - Énfasis4 7" xfId="778" xr:uid="{00000000-0005-0000-0000-0000DA050000}"/>
    <cellStyle name="40% - Énfasis4 7 2" xfId="5362" xr:uid="{00000000-0005-0000-0000-0000DB050000}"/>
    <cellStyle name="40% - Énfasis4 8" xfId="779" xr:uid="{00000000-0005-0000-0000-0000DC050000}"/>
    <cellStyle name="40% - Énfasis4 8 2" xfId="5363" xr:uid="{00000000-0005-0000-0000-0000DD050000}"/>
    <cellStyle name="40% - Énfasis4 9" xfId="780" xr:uid="{00000000-0005-0000-0000-0000DE050000}"/>
    <cellStyle name="40% - Énfasis4 9 2" xfId="5364" xr:uid="{00000000-0005-0000-0000-0000DF050000}"/>
    <cellStyle name="40% - Énfasis5 10" xfId="781" xr:uid="{00000000-0005-0000-0000-0000E0050000}"/>
    <cellStyle name="40% - Énfasis5 10 2" xfId="5365" xr:uid="{00000000-0005-0000-0000-0000E1050000}"/>
    <cellStyle name="40% - Énfasis5 11" xfId="782" xr:uid="{00000000-0005-0000-0000-0000E2050000}"/>
    <cellStyle name="40% - Énfasis5 11 2" xfId="5366" xr:uid="{00000000-0005-0000-0000-0000E3050000}"/>
    <cellStyle name="40% - Énfasis5 12" xfId="5367" xr:uid="{00000000-0005-0000-0000-0000E4050000}"/>
    <cellStyle name="40% - Énfasis5 12 2" xfId="5368" xr:uid="{00000000-0005-0000-0000-0000E5050000}"/>
    <cellStyle name="40% - Énfasis5 13" xfId="5369" xr:uid="{00000000-0005-0000-0000-0000E6050000}"/>
    <cellStyle name="40% - Énfasis5 14" xfId="5370" xr:uid="{00000000-0005-0000-0000-0000E7050000}"/>
    <cellStyle name="40% - Énfasis5 15" xfId="5371" xr:uid="{00000000-0005-0000-0000-0000E8050000}"/>
    <cellStyle name="40% - Énfasis5 16" xfId="5372" xr:uid="{00000000-0005-0000-0000-0000E9050000}"/>
    <cellStyle name="40% - Énfasis5 17" xfId="5373" xr:uid="{00000000-0005-0000-0000-0000EA050000}"/>
    <cellStyle name="40% - Énfasis5 18" xfId="5374" xr:uid="{00000000-0005-0000-0000-0000EB050000}"/>
    <cellStyle name="40% - Énfasis5 19" xfId="5375" xr:uid="{00000000-0005-0000-0000-0000EC050000}"/>
    <cellStyle name="40% - Énfasis5 2" xfId="783" xr:uid="{00000000-0005-0000-0000-0000ED050000}"/>
    <cellStyle name="40% - Énfasis5 2 10" xfId="8713" xr:uid="{00000000-0005-0000-0000-0000EE050000}"/>
    <cellStyle name="40% - Énfasis5 2 11" xfId="12302" xr:uid="{00000000-0005-0000-0000-0000EF050000}"/>
    <cellStyle name="40% - Énfasis5 2 12" xfId="12303" xr:uid="{00000000-0005-0000-0000-0000F0050000}"/>
    <cellStyle name="40% - Énfasis5 2 13" xfId="12304" xr:uid="{00000000-0005-0000-0000-0000F1050000}"/>
    <cellStyle name="40% - Énfasis5 2 14" xfId="12305" xr:uid="{00000000-0005-0000-0000-0000F2050000}"/>
    <cellStyle name="40% - Énfasis5 2 15" xfId="12306" xr:uid="{00000000-0005-0000-0000-0000F3050000}"/>
    <cellStyle name="40% - Énfasis5 2 16" xfId="12307" xr:uid="{00000000-0005-0000-0000-0000F4050000}"/>
    <cellStyle name="40% - Énfasis5 2 17" xfId="12308" xr:uid="{00000000-0005-0000-0000-0000F5050000}"/>
    <cellStyle name="40% - Énfasis5 2 18" xfId="12309" xr:uid="{00000000-0005-0000-0000-0000F6050000}"/>
    <cellStyle name="40% - Énfasis5 2 19" xfId="12310" xr:uid="{00000000-0005-0000-0000-0000F7050000}"/>
    <cellStyle name="40% - Énfasis5 2 2" xfId="784" xr:uid="{00000000-0005-0000-0000-0000F8050000}"/>
    <cellStyle name="40% - Énfasis5 2 2 2" xfId="785" xr:uid="{00000000-0005-0000-0000-0000F9050000}"/>
    <cellStyle name="40% - Énfasis5 2 2 3" xfId="786" xr:uid="{00000000-0005-0000-0000-0000FA050000}"/>
    <cellStyle name="40% - Énfasis5 2 2 4" xfId="787" xr:uid="{00000000-0005-0000-0000-0000FB050000}"/>
    <cellStyle name="40% - Énfasis5 2 2 5" xfId="788" xr:uid="{00000000-0005-0000-0000-0000FC050000}"/>
    <cellStyle name="40% - Énfasis5 2 2 6" xfId="789" xr:uid="{00000000-0005-0000-0000-0000FD050000}"/>
    <cellStyle name="40% - Énfasis5 2 2 7" xfId="790" xr:uid="{00000000-0005-0000-0000-0000FE050000}"/>
    <cellStyle name="40% - Énfasis5 2 2 8" xfId="791" xr:uid="{00000000-0005-0000-0000-0000FF050000}"/>
    <cellStyle name="40% - Énfasis5 2 2 9" xfId="8714" xr:uid="{00000000-0005-0000-0000-000000060000}"/>
    <cellStyle name="40% - Énfasis5 2 20" xfId="12311" xr:uid="{00000000-0005-0000-0000-000001060000}"/>
    <cellStyle name="40% - Énfasis5 2 21" xfId="12312" xr:uid="{00000000-0005-0000-0000-000002060000}"/>
    <cellStyle name="40% - Énfasis5 2 22" xfId="12313" xr:uid="{00000000-0005-0000-0000-000003060000}"/>
    <cellStyle name="40% - Énfasis5 2 3" xfId="792" xr:uid="{00000000-0005-0000-0000-000004060000}"/>
    <cellStyle name="40% - Énfasis5 2 4" xfId="793" xr:uid="{00000000-0005-0000-0000-000005060000}"/>
    <cellStyle name="40% - Énfasis5 2 4 2" xfId="5376" xr:uid="{00000000-0005-0000-0000-000006060000}"/>
    <cellStyle name="40% - Énfasis5 2 5" xfId="794" xr:uid="{00000000-0005-0000-0000-000007060000}"/>
    <cellStyle name="40% - Énfasis5 2 6" xfId="795" xr:uid="{00000000-0005-0000-0000-000008060000}"/>
    <cellStyle name="40% - Énfasis5 2 7" xfId="796" xr:uid="{00000000-0005-0000-0000-000009060000}"/>
    <cellStyle name="40% - Énfasis5 2 8" xfId="797" xr:uid="{00000000-0005-0000-0000-00000A060000}"/>
    <cellStyle name="40% - Énfasis5 2 9" xfId="798" xr:uid="{00000000-0005-0000-0000-00000B060000}"/>
    <cellStyle name="40% - Énfasis5 20" xfId="5377" xr:uid="{00000000-0005-0000-0000-00000C060000}"/>
    <cellStyle name="40% - Énfasis5 3" xfId="799" xr:uid="{00000000-0005-0000-0000-00000D060000}"/>
    <cellStyle name="40% - Énfasis5 3 2" xfId="800" xr:uid="{00000000-0005-0000-0000-00000E060000}"/>
    <cellStyle name="40% - Énfasis5 3 3" xfId="801" xr:uid="{00000000-0005-0000-0000-00000F060000}"/>
    <cellStyle name="40% - Énfasis5 3 4" xfId="802" xr:uid="{00000000-0005-0000-0000-000010060000}"/>
    <cellStyle name="40% - Énfasis5 3 5" xfId="803" xr:uid="{00000000-0005-0000-0000-000011060000}"/>
    <cellStyle name="40% - Énfasis5 3 6" xfId="804" xr:uid="{00000000-0005-0000-0000-000012060000}"/>
    <cellStyle name="40% - Énfasis5 3 7" xfId="805" xr:uid="{00000000-0005-0000-0000-000013060000}"/>
    <cellStyle name="40% - Énfasis5 3 8" xfId="806" xr:uid="{00000000-0005-0000-0000-000014060000}"/>
    <cellStyle name="40% - Énfasis5 3 9" xfId="8715" xr:uid="{00000000-0005-0000-0000-000015060000}"/>
    <cellStyle name="40% - Énfasis5 4" xfId="807" xr:uid="{00000000-0005-0000-0000-000016060000}"/>
    <cellStyle name="40% - Énfasis5 4 2" xfId="808" xr:uid="{00000000-0005-0000-0000-000017060000}"/>
    <cellStyle name="40% - Énfasis5 4 3" xfId="809" xr:uid="{00000000-0005-0000-0000-000018060000}"/>
    <cellStyle name="40% - Énfasis5 4 4" xfId="810" xr:uid="{00000000-0005-0000-0000-000019060000}"/>
    <cellStyle name="40% - Énfasis5 4 5" xfId="811" xr:uid="{00000000-0005-0000-0000-00001A060000}"/>
    <cellStyle name="40% - Énfasis5 4 6" xfId="812" xr:uid="{00000000-0005-0000-0000-00001B060000}"/>
    <cellStyle name="40% - Énfasis5 4 7" xfId="813" xr:uid="{00000000-0005-0000-0000-00001C060000}"/>
    <cellStyle name="40% - Énfasis5 4 8" xfId="814" xr:uid="{00000000-0005-0000-0000-00001D060000}"/>
    <cellStyle name="40% - Énfasis5 4 9" xfId="8716" xr:uid="{00000000-0005-0000-0000-00001E060000}"/>
    <cellStyle name="40% - Énfasis5 5" xfId="815" xr:uid="{00000000-0005-0000-0000-00001F060000}"/>
    <cellStyle name="40% - Énfasis5 5 2" xfId="5378" xr:uid="{00000000-0005-0000-0000-000020060000}"/>
    <cellStyle name="40% - Énfasis5 6" xfId="816" xr:uid="{00000000-0005-0000-0000-000021060000}"/>
    <cellStyle name="40% - Énfasis5 6 2" xfId="5379" xr:uid="{00000000-0005-0000-0000-000022060000}"/>
    <cellStyle name="40% - Énfasis5 7" xfId="817" xr:uid="{00000000-0005-0000-0000-000023060000}"/>
    <cellStyle name="40% - Énfasis5 7 2" xfId="5380" xr:uid="{00000000-0005-0000-0000-000024060000}"/>
    <cellStyle name="40% - Énfasis5 8" xfId="818" xr:uid="{00000000-0005-0000-0000-000025060000}"/>
    <cellStyle name="40% - Énfasis5 8 2" xfId="5381" xr:uid="{00000000-0005-0000-0000-000026060000}"/>
    <cellStyle name="40% - Énfasis5 9" xfId="819" xr:uid="{00000000-0005-0000-0000-000027060000}"/>
    <cellStyle name="40% - Énfasis5 9 2" xfId="5382" xr:uid="{00000000-0005-0000-0000-000028060000}"/>
    <cellStyle name="40% - Énfasis6 10" xfId="820" xr:uid="{00000000-0005-0000-0000-000029060000}"/>
    <cellStyle name="40% - Énfasis6 10 2" xfId="5383" xr:uid="{00000000-0005-0000-0000-00002A060000}"/>
    <cellStyle name="40% - Énfasis6 11" xfId="821" xr:uid="{00000000-0005-0000-0000-00002B060000}"/>
    <cellStyle name="40% - Énfasis6 11 2" xfId="5384" xr:uid="{00000000-0005-0000-0000-00002C060000}"/>
    <cellStyle name="40% - Énfasis6 12" xfId="5385" xr:uid="{00000000-0005-0000-0000-00002D060000}"/>
    <cellStyle name="40% - Énfasis6 12 2" xfId="5386" xr:uid="{00000000-0005-0000-0000-00002E060000}"/>
    <cellStyle name="40% - Énfasis6 13" xfId="5387" xr:uid="{00000000-0005-0000-0000-00002F060000}"/>
    <cellStyle name="40% - Énfasis6 14" xfId="5388" xr:uid="{00000000-0005-0000-0000-000030060000}"/>
    <cellStyle name="40% - Énfasis6 15" xfId="5389" xr:uid="{00000000-0005-0000-0000-000031060000}"/>
    <cellStyle name="40% - Énfasis6 16" xfId="5390" xr:uid="{00000000-0005-0000-0000-000032060000}"/>
    <cellStyle name="40% - Énfasis6 17" xfId="5391" xr:uid="{00000000-0005-0000-0000-000033060000}"/>
    <cellStyle name="40% - Énfasis6 18" xfId="5392" xr:uid="{00000000-0005-0000-0000-000034060000}"/>
    <cellStyle name="40% - Énfasis6 19" xfId="5393" xr:uid="{00000000-0005-0000-0000-000035060000}"/>
    <cellStyle name="40% - Énfasis6 2" xfId="822" xr:uid="{00000000-0005-0000-0000-000036060000}"/>
    <cellStyle name="40% - Énfasis6 2 10" xfId="8717" xr:uid="{00000000-0005-0000-0000-000037060000}"/>
    <cellStyle name="40% - Énfasis6 2 11" xfId="12314" xr:uid="{00000000-0005-0000-0000-000038060000}"/>
    <cellStyle name="40% - Énfasis6 2 12" xfId="12315" xr:uid="{00000000-0005-0000-0000-000039060000}"/>
    <cellStyle name="40% - Énfasis6 2 13" xfId="12316" xr:uid="{00000000-0005-0000-0000-00003A060000}"/>
    <cellStyle name="40% - Énfasis6 2 14" xfId="12317" xr:uid="{00000000-0005-0000-0000-00003B060000}"/>
    <cellStyle name="40% - Énfasis6 2 15" xfId="12318" xr:uid="{00000000-0005-0000-0000-00003C060000}"/>
    <cellStyle name="40% - Énfasis6 2 16" xfId="12319" xr:uid="{00000000-0005-0000-0000-00003D060000}"/>
    <cellStyle name="40% - Énfasis6 2 17" xfId="12320" xr:uid="{00000000-0005-0000-0000-00003E060000}"/>
    <cellStyle name="40% - Énfasis6 2 18" xfId="12321" xr:uid="{00000000-0005-0000-0000-00003F060000}"/>
    <cellStyle name="40% - Énfasis6 2 19" xfId="12322" xr:uid="{00000000-0005-0000-0000-000040060000}"/>
    <cellStyle name="40% - Énfasis6 2 2" xfId="823" xr:uid="{00000000-0005-0000-0000-000041060000}"/>
    <cellStyle name="40% - Énfasis6 2 2 2" xfId="824" xr:uid="{00000000-0005-0000-0000-000042060000}"/>
    <cellStyle name="40% - Énfasis6 2 2 3" xfId="825" xr:uid="{00000000-0005-0000-0000-000043060000}"/>
    <cellStyle name="40% - Énfasis6 2 2 4" xfId="826" xr:uid="{00000000-0005-0000-0000-000044060000}"/>
    <cellStyle name="40% - Énfasis6 2 2 5" xfId="827" xr:uid="{00000000-0005-0000-0000-000045060000}"/>
    <cellStyle name="40% - Énfasis6 2 2 6" xfId="828" xr:uid="{00000000-0005-0000-0000-000046060000}"/>
    <cellStyle name="40% - Énfasis6 2 2 7" xfId="829" xr:uid="{00000000-0005-0000-0000-000047060000}"/>
    <cellStyle name="40% - Énfasis6 2 2 8" xfId="830" xr:uid="{00000000-0005-0000-0000-000048060000}"/>
    <cellStyle name="40% - Énfasis6 2 2 9" xfId="8718" xr:uid="{00000000-0005-0000-0000-000049060000}"/>
    <cellStyle name="40% - Énfasis6 2 20" xfId="12323" xr:uid="{00000000-0005-0000-0000-00004A060000}"/>
    <cellStyle name="40% - Énfasis6 2 21" xfId="12324" xr:uid="{00000000-0005-0000-0000-00004B060000}"/>
    <cellStyle name="40% - Énfasis6 2 22" xfId="12325" xr:uid="{00000000-0005-0000-0000-00004C060000}"/>
    <cellStyle name="40% - Énfasis6 2 3" xfId="831" xr:uid="{00000000-0005-0000-0000-00004D060000}"/>
    <cellStyle name="40% - Énfasis6 2 4" xfId="832" xr:uid="{00000000-0005-0000-0000-00004E060000}"/>
    <cellStyle name="40% - Énfasis6 2 4 2" xfId="5394" xr:uid="{00000000-0005-0000-0000-00004F060000}"/>
    <cellStyle name="40% - Énfasis6 2 5" xfId="833" xr:uid="{00000000-0005-0000-0000-000050060000}"/>
    <cellStyle name="40% - Énfasis6 2 6" xfId="834" xr:uid="{00000000-0005-0000-0000-000051060000}"/>
    <cellStyle name="40% - Énfasis6 2 7" xfId="835" xr:uid="{00000000-0005-0000-0000-000052060000}"/>
    <cellStyle name="40% - Énfasis6 2 8" xfId="836" xr:uid="{00000000-0005-0000-0000-000053060000}"/>
    <cellStyle name="40% - Énfasis6 2 9" xfId="837" xr:uid="{00000000-0005-0000-0000-000054060000}"/>
    <cellStyle name="40% - Énfasis6 20" xfId="5395" xr:uid="{00000000-0005-0000-0000-000055060000}"/>
    <cellStyle name="40% - Énfasis6 3" xfId="838" xr:uid="{00000000-0005-0000-0000-000056060000}"/>
    <cellStyle name="40% - Énfasis6 3 2" xfId="839" xr:uid="{00000000-0005-0000-0000-000057060000}"/>
    <cellStyle name="40% - Énfasis6 3 3" xfId="840" xr:uid="{00000000-0005-0000-0000-000058060000}"/>
    <cellStyle name="40% - Énfasis6 3 4" xfId="841" xr:uid="{00000000-0005-0000-0000-000059060000}"/>
    <cellStyle name="40% - Énfasis6 3 5" xfId="842" xr:uid="{00000000-0005-0000-0000-00005A060000}"/>
    <cellStyle name="40% - Énfasis6 3 6" xfId="843" xr:uid="{00000000-0005-0000-0000-00005B060000}"/>
    <cellStyle name="40% - Énfasis6 3 7" xfId="844" xr:uid="{00000000-0005-0000-0000-00005C060000}"/>
    <cellStyle name="40% - Énfasis6 3 8" xfId="845" xr:uid="{00000000-0005-0000-0000-00005D060000}"/>
    <cellStyle name="40% - Énfasis6 3 9" xfId="8719" xr:uid="{00000000-0005-0000-0000-00005E060000}"/>
    <cellStyle name="40% - Énfasis6 4" xfId="846" xr:uid="{00000000-0005-0000-0000-00005F060000}"/>
    <cellStyle name="40% - Énfasis6 4 2" xfId="847" xr:uid="{00000000-0005-0000-0000-000060060000}"/>
    <cellStyle name="40% - Énfasis6 4 3" xfId="848" xr:uid="{00000000-0005-0000-0000-000061060000}"/>
    <cellStyle name="40% - Énfasis6 4 4" xfId="849" xr:uid="{00000000-0005-0000-0000-000062060000}"/>
    <cellStyle name="40% - Énfasis6 4 5" xfId="850" xr:uid="{00000000-0005-0000-0000-000063060000}"/>
    <cellStyle name="40% - Énfasis6 4 6" xfId="851" xr:uid="{00000000-0005-0000-0000-000064060000}"/>
    <cellStyle name="40% - Énfasis6 4 7" xfId="852" xr:uid="{00000000-0005-0000-0000-000065060000}"/>
    <cellStyle name="40% - Énfasis6 4 8" xfId="853" xr:uid="{00000000-0005-0000-0000-000066060000}"/>
    <cellStyle name="40% - Énfasis6 4 9" xfId="8720" xr:uid="{00000000-0005-0000-0000-000067060000}"/>
    <cellStyle name="40% - Énfasis6 5" xfId="854" xr:uid="{00000000-0005-0000-0000-000068060000}"/>
    <cellStyle name="40% - Énfasis6 5 2" xfId="5396" xr:uid="{00000000-0005-0000-0000-000069060000}"/>
    <cellStyle name="40% - Énfasis6 6" xfId="855" xr:uid="{00000000-0005-0000-0000-00006A060000}"/>
    <cellStyle name="40% - Énfasis6 6 2" xfId="5397" xr:uid="{00000000-0005-0000-0000-00006B060000}"/>
    <cellStyle name="40% - Énfasis6 7" xfId="856" xr:uid="{00000000-0005-0000-0000-00006C060000}"/>
    <cellStyle name="40% - Énfasis6 7 2" xfId="5398" xr:uid="{00000000-0005-0000-0000-00006D060000}"/>
    <cellStyle name="40% - Énfasis6 8" xfId="857" xr:uid="{00000000-0005-0000-0000-00006E060000}"/>
    <cellStyle name="40% - Énfasis6 8 2" xfId="5399" xr:uid="{00000000-0005-0000-0000-00006F060000}"/>
    <cellStyle name="40% - Énfasis6 9" xfId="858" xr:uid="{00000000-0005-0000-0000-000070060000}"/>
    <cellStyle name="40% - Énfasis6 9 2" xfId="5400" xr:uid="{00000000-0005-0000-0000-000071060000}"/>
    <cellStyle name="571" xfId="859" xr:uid="{00000000-0005-0000-0000-000072060000}"/>
    <cellStyle name="571 2" xfId="8721" xr:uid="{00000000-0005-0000-0000-000073060000}"/>
    <cellStyle name="6" xfId="12326" xr:uid="{00000000-0005-0000-0000-000074060000}"/>
    <cellStyle name="60% - Accent1" xfId="5401" xr:uid="{00000000-0005-0000-0000-000075060000}"/>
    <cellStyle name="60% - Accent1 2" xfId="5402" xr:uid="{00000000-0005-0000-0000-000076060000}"/>
    <cellStyle name="60% - Accent2" xfId="5403" xr:uid="{00000000-0005-0000-0000-000077060000}"/>
    <cellStyle name="60% - Accent2 2" xfId="5404" xr:uid="{00000000-0005-0000-0000-000078060000}"/>
    <cellStyle name="60% - Accent3" xfId="5405" xr:uid="{00000000-0005-0000-0000-000079060000}"/>
    <cellStyle name="60% - Accent3 2" xfId="5406" xr:uid="{00000000-0005-0000-0000-00007A060000}"/>
    <cellStyle name="60% - Accent4" xfId="5407" xr:uid="{00000000-0005-0000-0000-00007B060000}"/>
    <cellStyle name="60% - Accent4 2" xfId="5408" xr:uid="{00000000-0005-0000-0000-00007C060000}"/>
    <cellStyle name="60% - Accent5" xfId="5409" xr:uid="{00000000-0005-0000-0000-00007D060000}"/>
    <cellStyle name="60% - Accent5 2" xfId="5410" xr:uid="{00000000-0005-0000-0000-00007E060000}"/>
    <cellStyle name="60% - Accent6" xfId="5411" xr:uid="{00000000-0005-0000-0000-00007F060000}"/>
    <cellStyle name="60% - Accent6 2" xfId="5412" xr:uid="{00000000-0005-0000-0000-000080060000}"/>
    <cellStyle name="60% - Énfasis1 10" xfId="860" xr:uid="{00000000-0005-0000-0000-000081060000}"/>
    <cellStyle name="60% - Énfasis1 11" xfId="861" xr:uid="{00000000-0005-0000-0000-000082060000}"/>
    <cellStyle name="60% - Énfasis1 12" xfId="5413" xr:uid="{00000000-0005-0000-0000-000083060000}"/>
    <cellStyle name="60% - Énfasis1 13" xfId="5414" xr:uid="{00000000-0005-0000-0000-000084060000}"/>
    <cellStyle name="60% - Énfasis1 14" xfId="5415" xr:uid="{00000000-0005-0000-0000-000085060000}"/>
    <cellStyle name="60% - Énfasis1 15" xfId="5416" xr:uid="{00000000-0005-0000-0000-000086060000}"/>
    <cellStyle name="60% - Énfasis1 16" xfId="5417" xr:uid="{00000000-0005-0000-0000-000087060000}"/>
    <cellStyle name="60% - Énfasis1 17" xfId="5418" xr:uid="{00000000-0005-0000-0000-000088060000}"/>
    <cellStyle name="60% - Énfasis1 18" xfId="5419" xr:uid="{00000000-0005-0000-0000-000089060000}"/>
    <cellStyle name="60% - Énfasis1 19" xfId="5420" xr:uid="{00000000-0005-0000-0000-00008A060000}"/>
    <cellStyle name="60% - Énfasis1 2" xfId="862" xr:uid="{00000000-0005-0000-0000-00008B060000}"/>
    <cellStyle name="60% - Énfasis1 2 10" xfId="8722" xr:uid="{00000000-0005-0000-0000-00008C060000}"/>
    <cellStyle name="60% - Énfasis1 2 2" xfId="863" xr:uid="{00000000-0005-0000-0000-00008D060000}"/>
    <cellStyle name="60% - Énfasis1 2 2 2" xfId="864" xr:uid="{00000000-0005-0000-0000-00008E060000}"/>
    <cellStyle name="60% - Énfasis1 2 2 3" xfId="865" xr:uid="{00000000-0005-0000-0000-00008F060000}"/>
    <cellStyle name="60% - Énfasis1 2 2 4" xfId="866" xr:uid="{00000000-0005-0000-0000-000090060000}"/>
    <cellStyle name="60% - Énfasis1 2 2 5" xfId="867" xr:uid="{00000000-0005-0000-0000-000091060000}"/>
    <cellStyle name="60% - Énfasis1 2 2 6" xfId="868" xr:uid="{00000000-0005-0000-0000-000092060000}"/>
    <cellStyle name="60% - Énfasis1 2 2 7" xfId="869" xr:uid="{00000000-0005-0000-0000-000093060000}"/>
    <cellStyle name="60% - Énfasis1 2 2 8" xfId="870" xr:uid="{00000000-0005-0000-0000-000094060000}"/>
    <cellStyle name="60% - Énfasis1 2 2 9" xfId="8723" xr:uid="{00000000-0005-0000-0000-000095060000}"/>
    <cellStyle name="60% - Énfasis1 2 3" xfId="871" xr:uid="{00000000-0005-0000-0000-000096060000}"/>
    <cellStyle name="60% - Énfasis1 2 4" xfId="872" xr:uid="{00000000-0005-0000-0000-000097060000}"/>
    <cellStyle name="60% - Énfasis1 2 4 2" xfId="5421" xr:uid="{00000000-0005-0000-0000-000098060000}"/>
    <cellStyle name="60% - Énfasis1 2 5" xfId="873" xr:uid="{00000000-0005-0000-0000-000099060000}"/>
    <cellStyle name="60% - Énfasis1 2 6" xfId="874" xr:uid="{00000000-0005-0000-0000-00009A060000}"/>
    <cellStyle name="60% - Énfasis1 2 7" xfId="875" xr:uid="{00000000-0005-0000-0000-00009B060000}"/>
    <cellStyle name="60% - Énfasis1 2 8" xfId="876" xr:uid="{00000000-0005-0000-0000-00009C060000}"/>
    <cellStyle name="60% - Énfasis1 2 9" xfId="877" xr:uid="{00000000-0005-0000-0000-00009D060000}"/>
    <cellStyle name="60% - Énfasis1 3" xfId="878" xr:uid="{00000000-0005-0000-0000-00009E060000}"/>
    <cellStyle name="60% - Énfasis1 3 2" xfId="879" xr:uid="{00000000-0005-0000-0000-00009F060000}"/>
    <cellStyle name="60% - Énfasis1 3 3" xfId="880" xr:uid="{00000000-0005-0000-0000-0000A0060000}"/>
    <cellStyle name="60% - Énfasis1 3 4" xfId="881" xr:uid="{00000000-0005-0000-0000-0000A1060000}"/>
    <cellStyle name="60% - Énfasis1 3 5" xfId="882" xr:uid="{00000000-0005-0000-0000-0000A2060000}"/>
    <cellStyle name="60% - Énfasis1 3 6" xfId="883" xr:uid="{00000000-0005-0000-0000-0000A3060000}"/>
    <cellStyle name="60% - Énfasis1 3 7" xfId="884" xr:uid="{00000000-0005-0000-0000-0000A4060000}"/>
    <cellStyle name="60% - Énfasis1 3 8" xfId="885" xr:uid="{00000000-0005-0000-0000-0000A5060000}"/>
    <cellStyle name="60% - Énfasis1 3 9" xfId="8724" xr:uid="{00000000-0005-0000-0000-0000A6060000}"/>
    <cellStyle name="60% - Énfasis1 4" xfId="886" xr:uid="{00000000-0005-0000-0000-0000A7060000}"/>
    <cellStyle name="60% - Énfasis1 4 2" xfId="887" xr:uid="{00000000-0005-0000-0000-0000A8060000}"/>
    <cellStyle name="60% - Énfasis1 4 3" xfId="888" xr:uid="{00000000-0005-0000-0000-0000A9060000}"/>
    <cellStyle name="60% - Énfasis1 4 4" xfId="889" xr:uid="{00000000-0005-0000-0000-0000AA060000}"/>
    <cellStyle name="60% - Énfasis1 4 5" xfId="890" xr:uid="{00000000-0005-0000-0000-0000AB060000}"/>
    <cellStyle name="60% - Énfasis1 4 6" xfId="891" xr:uid="{00000000-0005-0000-0000-0000AC060000}"/>
    <cellStyle name="60% - Énfasis1 4 7" xfId="892" xr:uid="{00000000-0005-0000-0000-0000AD060000}"/>
    <cellStyle name="60% - Énfasis1 4 8" xfId="893" xr:uid="{00000000-0005-0000-0000-0000AE060000}"/>
    <cellStyle name="60% - Énfasis1 4 9" xfId="8725" xr:uid="{00000000-0005-0000-0000-0000AF060000}"/>
    <cellStyle name="60% - Énfasis1 5" xfId="894" xr:uid="{00000000-0005-0000-0000-0000B0060000}"/>
    <cellStyle name="60% - Énfasis1 6" xfId="895" xr:uid="{00000000-0005-0000-0000-0000B1060000}"/>
    <cellStyle name="60% - Énfasis1 7" xfId="896" xr:uid="{00000000-0005-0000-0000-0000B2060000}"/>
    <cellStyle name="60% - Énfasis1 8" xfId="897" xr:uid="{00000000-0005-0000-0000-0000B3060000}"/>
    <cellStyle name="60% - Énfasis1 9" xfId="898" xr:uid="{00000000-0005-0000-0000-0000B4060000}"/>
    <cellStyle name="60% - Énfasis2 10" xfId="899" xr:uid="{00000000-0005-0000-0000-0000B5060000}"/>
    <cellStyle name="60% - Énfasis2 11" xfId="900" xr:uid="{00000000-0005-0000-0000-0000B6060000}"/>
    <cellStyle name="60% - Énfasis2 12" xfId="5422" xr:uid="{00000000-0005-0000-0000-0000B7060000}"/>
    <cellStyle name="60% - Énfasis2 13" xfId="5423" xr:uid="{00000000-0005-0000-0000-0000B8060000}"/>
    <cellStyle name="60% - Énfasis2 14" xfId="5424" xr:uid="{00000000-0005-0000-0000-0000B9060000}"/>
    <cellStyle name="60% - Énfasis2 15" xfId="5425" xr:uid="{00000000-0005-0000-0000-0000BA060000}"/>
    <cellStyle name="60% - Énfasis2 16" xfId="5426" xr:uid="{00000000-0005-0000-0000-0000BB060000}"/>
    <cellStyle name="60% - Énfasis2 17" xfId="5427" xr:uid="{00000000-0005-0000-0000-0000BC060000}"/>
    <cellStyle name="60% - Énfasis2 18" xfId="5428" xr:uid="{00000000-0005-0000-0000-0000BD060000}"/>
    <cellStyle name="60% - Énfasis2 19" xfId="5429" xr:uid="{00000000-0005-0000-0000-0000BE060000}"/>
    <cellStyle name="60% - Énfasis2 2" xfId="901" xr:uid="{00000000-0005-0000-0000-0000BF060000}"/>
    <cellStyle name="60% - Énfasis2 2 10" xfId="8726" xr:uid="{00000000-0005-0000-0000-0000C0060000}"/>
    <cellStyle name="60% - Énfasis2 2 2" xfId="902" xr:uid="{00000000-0005-0000-0000-0000C1060000}"/>
    <cellStyle name="60% - Énfasis2 2 2 2" xfId="903" xr:uid="{00000000-0005-0000-0000-0000C2060000}"/>
    <cellStyle name="60% - Énfasis2 2 2 3" xfId="904" xr:uid="{00000000-0005-0000-0000-0000C3060000}"/>
    <cellStyle name="60% - Énfasis2 2 2 4" xfId="905" xr:uid="{00000000-0005-0000-0000-0000C4060000}"/>
    <cellStyle name="60% - Énfasis2 2 2 5" xfId="906" xr:uid="{00000000-0005-0000-0000-0000C5060000}"/>
    <cellStyle name="60% - Énfasis2 2 2 6" xfId="907" xr:uid="{00000000-0005-0000-0000-0000C6060000}"/>
    <cellStyle name="60% - Énfasis2 2 2 7" xfId="908" xr:uid="{00000000-0005-0000-0000-0000C7060000}"/>
    <cellStyle name="60% - Énfasis2 2 2 8" xfId="909" xr:uid="{00000000-0005-0000-0000-0000C8060000}"/>
    <cellStyle name="60% - Énfasis2 2 2 9" xfId="8727" xr:uid="{00000000-0005-0000-0000-0000C9060000}"/>
    <cellStyle name="60% - Énfasis2 2 3" xfId="910" xr:uid="{00000000-0005-0000-0000-0000CA060000}"/>
    <cellStyle name="60% - Énfasis2 2 4" xfId="911" xr:uid="{00000000-0005-0000-0000-0000CB060000}"/>
    <cellStyle name="60% - Énfasis2 2 4 2" xfId="5430" xr:uid="{00000000-0005-0000-0000-0000CC060000}"/>
    <cellStyle name="60% - Énfasis2 2 5" xfId="912" xr:uid="{00000000-0005-0000-0000-0000CD060000}"/>
    <cellStyle name="60% - Énfasis2 2 6" xfId="913" xr:uid="{00000000-0005-0000-0000-0000CE060000}"/>
    <cellStyle name="60% - Énfasis2 2 7" xfId="914" xr:uid="{00000000-0005-0000-0000-0000CF060000}"/>
    <cellStyle name="60% - Énfasis2 2 8" xfId="915" xr:uid="{00000000-0005-0000-0000-0000D0060000}"/>
    <cellStyle name="60% - Énfasis2 2 9" xfId="916" xr:uid="{00000000-0005-0000-0000-0000D1060000}"/>
    <cellStyle name="60% - Énfasis2 3" xfId="917" xr:uid="{00000000-0005-0000-0000-0000D2060000}"/>
    <cellStyle name="60% - Énfasis2 3 2" xfId="918" xr:uid="{00000000-0005-0000-0000-0000D3060000}"/>
    <cellStyle name="60% - Énfasis2 3 3" xfId="919" xr:uid="{00000000-0005-0000-0000-0000D4060000}"/>
    <cellStyle name="60% - Énfasis2 3 4" xfId="920" xr:uid="{00000000-0005-0000-0000-0000D5060000}"/>
    <cellStyle name="60% - Énfasis2 3 5" xfId="921" xr:uid="{00000000-0005-0000-0000-0000D6060000}"/>
    <cellStyle name="60% - Énfasis2 3 6" xfId="922" xr:uid="{00000000-0005-0000-0000-0000D7060000}"/>
    <cellStyle name="60% - Énfasis2 3 7" xfId="923" xr:uid="{00000000-0005-0000-0000-0000D8060000}"/>
    <cellStyle name="60% - Énfasis2 3 8" xfId="924" xr:uid="{00000000-0005-0000-0000-0000D9060000}"/>
    <cellStyle name="60% - Énfasis2 3 9" xfId="8728" xr:uid="{00000000-0005-0000-0000-0000DA060000}"/>
    <cellStyle name="60% - Énfasis2 4" xfId="925" xr:uid="{00000000-0005-0000-0000-0000DB060000}"/>
    <cellStyle name="60% - Énfasis2 4 2" xfId="926" xr:uid="{00000000-0005-0000-0000-0000DC060000}"/>
    <cellStyle name="60% - Énfasis2 4 3" xfId="927" xr:uid="{00000000-0005-0000-0000-0000DD060000}"/>
    <cellStyle name="60% - Énfasis2 4 4" xfId="928" xr:uid="{00000000-0005-0000-0000-0000DE060000}"/>
    <cellStyle name="60% - Énfasis2 4 5" xfId="929" xr:uid="{00000000-0005-0000-0000-0000DF060000}"/>
    <cellStyle name="60% - Énfasis2 4 6" xfId="930" xr:uid="{00000000-0005-0000-0000-0000E0060000}"/>
    <cellStyle name="60% - Énfasis2 4 7" xfId="931" xr:uid="{00000000-0005-0000-0000-0000E1060000}"/>
    <cellStyle name="60% - Énfasis2 4 8" xfId="932" xr:uid="{00000000-0005-0000-0000-0000E2060000}"/>
    <cellStyle name="60% - Énfasis2 4 9" xfId="8729" xr:uid="{00000000-0005-0000-0000-0000E3060000}"/>
    <cellStyle name="60% - Énfasis2 5" xfId="933" xr:uid="{00000000-0005-0000-0000-0000E4060000}"/>
    <cellStyle name="60% - Énfasis2 6" xfId="934" xr:uid="{00000000-0005-0000-0000-0000E5060000}"/>
    <cellStyle name="60% - Énfasis2 7" xfId="935" xr:uid="{00000000-0005-0000-0000-0000E6060000}"/>
    <cellStyle name="60% - Énfasis2 8" xfId="936" xr:uid="{00000000-0005-0000-0000-0000E7060000}"/>
    <cellStyle name="60% - Énfasis2 9" xfId="937" xr:uid="{00000000-0005-0000-0000-0000E8060000}"/>
    <cellStyle name="60% - Énfasis3 10" xfId="938" xr:uid="{00000000-0005-0000-0000-0000E9060000}"/>
    <cellStyle name="60% - Énfasis3 11" xfId="939" xr:uid="{00000000-0005-0000-0000-0000EA060000}"/>
    <cellStyle name="60% - Énfasis3 12" xfId="5431" xr:uid="{00000000-0005-0000-0000-0000EB060000}"/>
    <cellStyle name="60% - Énfasis3 13" xfId="5432" xr:uid="{00000000-0005-0000-0000-0000EC060000}"/>
    <cellStyle name="60% - Énfasis3 14" xfId="5433" xr:uid="{00000000-0005-0000-0000-0000ED060000}"/>
    <cellStyle name="60% - Énfasis3 15" xfId="5434" xr:uid="{00000000-0005-0000-0000-0000EE060000}"/>
    <cellStyle name="60% - Énfasis3 16" xfId="5435" xr:uid="{00000000-0005-0000-0000-0000EF060000}"/>
    <cellStyle name="60% - Énfasis3 17" xfId="5436" xr:uid="{00000000-0005-0000-0000-0000F0060000}"/>
    <cellStyle name="60% - Énfasis3 18" xfId="5437" xr:uid="{00000000-0005-0000-0000-0000F1060000}"/>
    <cellStyle name="60% - Énfasis3 19" xfId="5438" xr:uid="{00000000-0005-0000-0000-0000F2060000}"/>
    <cellStyle name="60% - Énfasis3 2" xfId="940" xr:uid="{00000000-0005-0000-0000-0000F3060000}"/>
    <cellStyle name="60% - Énfasis3 2 10" xfId="8730" xr:uid="{00000000-0005-0000-0000-0000F4060000}"/>
    <cellStyle name="60% - Énfasis3 2 2" xfId="941" xr:uid="{00000000-0005-0000-0000-0000F5060000}"/>
    <cellStyle name="60% - Énfasis3 2 2 2" xfId="942" xr:uid="{00000000-0005-0000-0000-0000F6060000}"/>
    <cellStyle name="60% - Énfasis3 2 2 3" xfId="943" xr:uid="{00000000-0005-0000-0000-0000F7060000}"/>
    <cellStyle name="60% - Énfasis3 2 2 4" xfId="944" xr:uid="{00000000-0005-0000-0000-0000F8060000}"/>
    <cellStyle name="60% - Énfasis3 2 2 5" xfId="945" xr:uid="{00000000-0005-0000-0000-0000F9060000}"/>
    <cellStyle name="60% - Énfasis3 2 2 6" xfId="946" xr:uid="{00000000-0005-0000-0000-0000FA060000}"/>
    <cellStyle name="60% - Énfasis3 2 2 7" xfId="947" xr:uid="{00000000-0005-0000-0000-0000FB060000}"/>
    <cellStyle name="60% - Énfasis3 2 2 8" xfId="948" xr:uid="{00000000-0005-0000-0000-0000FC060000}"/>
    <cellStyle name="60% - Énfasis3 2 2 9" xfId="8731" xr:uid="{00000000-0005-0000-0000-0000FD060000}"/>
    <cellStyle name="60% - Énfasis3 2 3" xfId="949" xr:uid="{00000000-0005-0000-0000-0000FE060000}"/>
    <cellStyle name="60% - Énfasis3 2 4" xfId="950" xr:uid="{00000000-0005-0000-0000-0000FF060000}"/>
    <cellStyle name="60% - Énfasis3 2 4 2" xfId="5439" xr:uid="{00000000-0005-0000-0000-000000070000}"/>
    <cellStyle name="60% - Énfasis3 2 5" xfId="951" xr:uid="{00000000-0005-0000-0000-000001070000}"/>
    <cellStyle name="60% - Énfasis3 2 6" xfId="952" xr:uid="{00000000-0005-0000-0000-000002070000}"/>
    <cellStyle name="60% - Énfasis3 2 7" xfId="953" xr:uid="{00000000-0005-0000-0000-000003070000}"/>
    <cellStyle name="60% - Énfasis3 2 8" xfId="954" xr:uid="{00000000-0005-0000-0000-000004070000}"/>
    <cellStyle name="60% - Énfasis3 2 9" xfId="955" xr:uid="{00000000-0005-0000-0000-000005070000}"/>
    <cellStyle name="60% - Énfasis3 3" xfId="956" xr:uid="{00000000-0005-0000-0000-000006070000}"/>
    <cellStyle name="60% - Énfasis3 3 2" xfId="957" xr:uid="{00000000-0005-0000-0000-000007070000}"/>
    <cellStyle name="60% - Énfasis3 3 3" xfId="958" xr:uid="{00000000-0005-0000-0000-000008070000}"/>
    <cellStyle name="60% - Énfasis3 3 4" xfId="959" xr:uid="{00000000-0005-0000-0000-000009070000}"/>
    <cellStyle name="60% - Énfasis3 3 5" xfId="960" xr:uid="{00000000-0005-0000-0000-00000A070000}"/>
    <cellStyle name="60% - Énfasis3 3 6" xfId="961" xr:uid="{00000000-0005-0000-0000-00000B070000}"/>
    <cellStyle name="60% - Énfasis3 3 7" xfId="962" xr:uid="{00000000-0005-0000-0000-00000C070000}"/>
    <cellStyle name="60% - Énfasis3 3 8" xfId="963" xr:uid="{00000000-0005-0000-0000-00000D070000}"/>
    <cellStyle name="60% - Énfasis3 3 9" xfId="8732" xr:uid="{00000000-0005-0000-0000-00000E070000}"/>
    <cellStyle name="60% - Énfasis3 4" xfId="964" xr:uid="{00000000-0005-0000-0000-00000F070000}"/>
    <cellStyle name="60% - Énfasis3 4 2" xfId="965" xr:uid="{00000000-0005-0000-0000-000010070000}"/>
    <cellStyle name="60% - Énfasis3 4 3" xfId="966" xr:uid="{00000000-0005-0000-0000-000011070000}"/>
    <cellStyle name="60% - Énfasis3 4 4" xfId="967" xr:uid="{00000000-0005-0000-0000-000012070000}"/>
    <cellStyle name="60% - Énfasis3 4 5" xfId="968" xr:uid="{00000000-0005-0000-0000-000013070000}"/>
    <cellStyle name="60% - Énfasis3 4 6" xfId="969" xr:uid="{00000000-0005-0000-0000-000014070000}"/>
    <cellStyle name="60% - Énfasis3 4 7" xfId="970" xr:uid="{00000000-0005-0000-0000-000015070000}"/>
    <cellStyle name="60% - Énfasis3 4 8" xfId="971" xr:uid="{00000000-0005-0000-0000-000016070000}"/>
    <cellStyle name="60% - Énfasis3 4 9" xfId="8733" xr:uid="{00000000-0005-0000-0000-000017070000}"/>
    <cellStyle name="60% - Énfasis3 5" xfId="972" xr:uid="{00000000-0005-0000-0000-000018070000}"/>
    <cellStyle name="60% - Énfasis3 6" xfId="973" xr:uid="{00000000-0005-0000-0000-000019070000}"/>
    <cellStyle name="60% - Énfasis3 7" xfId="974" xr:uid="{00000000-0005-0000-0000-00001A070000}"/>
    <cellStyle name="60% - Énfasis3 8" xfId="975" xr:uid="{00000000-0005-0000-0000-00001B070000}"/>
    <cellStyle name="60% - Énfasis3 9" xfId="976" xr:uid="{00000000-0005-0000-0000-00001C070000}"/>
    <cellStyle name="60% - Énfasis4 10" xfId="977" xr:uid="{00000000-0005-0000-0000-00001D070000}"/>
    <cellStyle name="60% - Énfasis4 11" xfId="978" xr:uid="{00000000-0005-0000-0000-00001E070000}"/>
    <cellStyle name="60% - Énfasis4 12" xfId="5440" xr:uid="{00000000-0005-0000-0000-00001F070000}"/>
    <cellStyle name="60% - Énfasis4 13" xfId="5441" xr:uid="{00000000-0005-0000-0000-000020070000}"/>
    <cellStyle name="60% - Énfasis4 14" xfId="5442" xr:uid="{00000000-0005-0000-0000-000021070000}"/>
    <cellStyle name="60% - Énfasis4 15" xfId="5443" xr:uid="{00000000-0005-0000-0000-000022070000}"/>
    <cellStyle name="60% - Énfasis4 16" xfId="5444" xr:uid="{00000000-0005-0000-0000-000023070000}"/>
    <cellStyle name="60% - Énfasis4 17" xfId="5445" xr:uid="{00000000-0005-0000-0000-000024070000}"/>
    <cellStyle name="60% - Énfasis4 18" xfId="5446" xr:uid="{00000000-0005-0000-0000-000025070000}"/>
    <cellStyle name="60% - Énfasis4 19" xfId="5447" xr:uid="{00000000-0005-0000-0000-000026070000}"/>
    <cellStyle name="60% - Énfasis4 2" xfId="979" xr:uid="{00000000-0005-0000-0000-000027070000}"/>
    <cellStyle name="60% - Énfasis4 2 10" xfId="8734" xr:uid="{00000000-0005-0000-0000-000028070000}"/>
    <cellStyle name="60% - Énfasis4 2 2" xfId="980" xr:uid="{00000000-0005-0000-0000-000029070000}"/>
    <cellStyle name="60% - Énfasis4 2 2 2" xfId="981" xr:uid="{00000000-0005-0000-0000-00002A070000}"/>
    <cellStyle name="60% - Énfasis4 2 2 3" xfId="982" xr:uid="{00000000-0005-0000-0000-00002B070000}"/>
    <cellStyle name="60% - Énfasis4 2 2 4" xfId="983" xr:uid="{00000000-0005-0000-0000-00002C070000}"/>
    <cellStyle name="60% - Énfasis4 2 2 5" xfId="984" xr:uid="{00000000-0005-0000-0000-00002D070000}"/>
    <cellStyle name="60% - Énfasis4 2 2 6" xfId="985" xr:uid="{00000000-0005-0000-0000-00002E070000}"/>
    <cellStyle name="60% - Énfasis4 2 2 7" xfId="986" xr:uid="{00000000-0005-0000-0000-00002F070000}"/>
    <cellStyle name="60% - Énfasis4 2 2 8" xfId="987" xr:uid="{00000000-0005-0000-0000-000030070000}"/>
    <cellStyle name="60% - Énfasis4 2 2 9" xfId="8735" xr:uid="{00000000-0005-0000-0000-000031070000}"/>
    <cellStyle name="60% - Énfasis4 2 3" xfId="988" xr:uid="{00000000-0005-0000-0000-000032070000}"/>
    <cellStyle name="60% - Énfasis4 2 4" xfId="989" xr:uid="{00000000-0005-0000-0000-000033070000}"/>
    <cellStyle name="60% - Énfasis4 2 4 2" xfId="5448" xr:uid="{00000000-0005-0000-0000-000034070000}"/>
    <cellStyle name="60% - Énfasis4 2 5" xfId="990" xr:uid="{00000000-0005-0000-0000-000035070000}"/>
    <cellStyle name="60% - Énfasis4 2 6" xfId="991" xr:uid="{00000000-0005-0000-0000-000036070000}"/>
    <cellStyle name="60% - Énfasis4 2 7" xfId="992" xr:uid="{00000000-0005-0000-0000-000037070000}"/>
    <cellStyle name="60% - Énfasis4 2 8" xfId="993" xr:uid="{00000000-0005-0000-0000-000038070000}"/>
    <cellStyle name="60% - Énfasis4 2 9" xfId="994" xr:uid="{00000000-0005-0000-0000-000039070000}"/>
    <cellStyle name="60% - Énfasis4 3" xfId="995" xr:uid="{00000000-0005-0000-0000-00003A070000}"/>
    <cellStyle name="60% - Énfasis4 3 2" xfId="996" xr:uid="{00000000-0005-0000-0000-00003B070000}"/>
    <cellStyle name="60% - Énfasis4 3 3" xfId="997" xr:uid="{00000000-0005-0000-0000-00003C070000}"/>
    <cellStyle name="60% - Énfasis4 3 4" xfId="998" xr:uid="{00000000-0005-0000-0000-00003D070000}"/>
    <cellStyle name="60% - Énfasis4 3 5" xfId="999" xr:uid="{00000000-0005-0000-0000-00003E070000}"/>
    <cellStyle name="60% - Énfasis4 3 6" xfId="1000" xr:uid="{00000000-0005-0000-0000-00003F070000}"/>
    <cellStyle name="60% - Énfasis4 3 7" xfId="1001" xr:uid="{00000000-0005-0000-0000-000040070000}"/>
    <cellStyle name="60% - Énfasis4 3 8" xfId="1002" xr:uid="{00000000-0005-0000-0000-000041070000}"/>
    <cellStyle name="60% - Énfasis4 3 9" xfId="8736" xr:uid="{00000000-0005-0000-0000-000042070000}"/>
    <cellStyle name="60% - Énfasis4 4" xfId="1003" xr:uid="{00000000-0005-0000-0000-000043070000}"/>
    <cellStyle name="60% - Énfasis4 4 2" xfId="1004" xr:uid="{00000000-0005-0000-0000-000044070000}"/>
    <cellStyle name="60% - Énfasis4 4 3" xfId="1005" xr:uid="{00000000-0005-0000-0000-000045070000}"/>
    <cellStyle name="60% - Énfasis4 4 4" xfId="1006" xr:uid="{00000000-0005-0000-0000-000046070000}"/>
    <cellStyle name="60% - Énfasis4 4 5" xfId="1007" xr:uid="{00000000-0005-0000-0000-000047070000}"/>
    <cellStyle name="60% - Énfasis4 4 6" xfId="1008" xr:uid="{00000000-0005-0000-0000-000048070000}"/>
    <cellStyle name="60% - Énfasis4 4 7" xfId="1009" xr:uid="{00000000-0005-0000-0000-000049070000}"/>
    <cellStyle name="60% - Énfasis4 4 8" xfId="1010" xr:uid="{00000000-0005-0000-0000-00004A070000}"/>
    <cellStyle name="60% - Énfasis4 4 9" xfId="8737" xr:uid="{00000000-0005-0000-0000-00004B070000}"/>
    <cellStyle name="60% - Énfasis4 5" xfId="1011" xr:uid="{00000000-0005-0000-0000-00004C070000}"/>
    <cellStyle name="60% - Énfasis4 6" xfId="1012" xr:uid="{00000000-0005-0000-0000-00004D070000}"/>
    <cellStyle name="60% - Énfasis4 7" xfId="1013" xr:uid="{00000000-0005-0000-0000-00004E070000}"/>
    <cellStyle name="60% - Énfasis4 8" xfId="1014" xr:uid="{00000000-0005-0000-0000-00004F070000}"/>
    <cellStyle name="60% - Énfasis4 9" xfId="1015" xr:uid="{00000000-0005-0000-0000-000050070000}"/>
    <cellStyle name="60% - Énfasis5 10" xfId="1016" xr:uid="{00000000-0005-0000-0000-000051070000}"/>
    <cellStyle name="60% - Énfasis5 11" xfId="1017" xr:uid="{00000000-0005-0000-0000-000052070000}"/>
    <cellStyle name="60% - Énfasis5 12" xfId="5449" xr:uid="{00000000-0005-0000-0000-000053070000}"/>
    <cellStyle name="60% - Énfasis5 13" xfId="5450" xr:uid="{00000000-0005-0000-0000-000054070000}"/>
    <cellStyle name="60% - Énfasis5 14" xfId="5451" xr:uid="{00000000-0005-0000-0000-000055070000}"/>
    <cellStyle name="60% - Énfasis5 15" xfId="5452" xr:uid="{00000000-0005-0000-0000-000056070000}"/>
    <cellStyle name="60% - Énfasis5 16" xfId="5453" xr:uid="{00000000-0005-0000-0000-000057070000}"/>
    <cellStyle name="60% - Énfasis5 17" xfId="5454" xr:uid="{00000000-0005-0000-0000-000058070000}"/>
    <cellStyle name="60% - Énfasis5 18" xfId="5455" xr:uid="{00000000-0005-0000-0000-000059070000}"/>
    <cellStyle name="60% - Énfasis5 19" xfId="5456" xr:uid="{00000000-0005-0000-0000-00005A070000}"/>
    <cellStyle name="60% - Énfasis5 2" xfId="1018" xr:uid="{00000000-0005-0000-0000-00005B070000}"/>
    <cellStyle name="60% - Énfasis5 2 10" xfId="8738" xr:uid="{00000000-0005-0000-0000-00005C070000}"/>
    <cellStyle name="60% - Énfasis5 2 2" xfId="1019" xr:uid="{00000000-0005-0000-0000-00005D070000}"/>
    <cellStyle name="60% - Énfasis5 2 2 2" xfId="1020" xr:uid="{00000000-0005-0000-0000-00005E070000}"/>
    <cellStyle name="60% - Énfasis5 2 2 3" xfId="1021" xr:uid="{00000000-0005-0000-0000-00005F070000}"/>
    <cellStyle name="60% - Énfasis5 2 2 4" xfId="1022" xr:uid="{00000000-0005-0000-0000-000060070000}"/>
    <cellStyle name="60% - Énfasis5 2 2 5" xfId="1023" xr:uid="{00000000-0005-0000-0000-000061070000}"/>
    <cellStyle name="60% - Énfasis5 2 2 6" xfId="1024" xr:uid="{00000000-0005-0000-0000-000062070000}"/>
    <cellStyle name="60% - Énfasis5 2 2 7" xfId="1025" xr:uid="{00000000-0005-0000-0000-000063070000}"/>
    <cellStyle name="60% - Énfasis5 2 2 8" xfId="1026" xr:uid="{00000000-0005-0000-0000-000064070000}"/>
    <cellStyle name="60% - Énfasis5 2 2 9" xfId="8739" xr:uid="{00000000-0005-0000-0000-000065070000}"/>
    <cellStyle name="60% - Énfasis5 2 3" xfId="1027" xr:uid="{00000000-0005-0000-0000-000066070000}"/>
    <cellStyle name="60% - Énfasis5 2 4" xfId="1028" xr:uid="{00000000-0005-0000-0000-000067070000}"/>
    <cellStyle name="60% - Énfasis5 2 4 2" xfId="5457" xr:uid="{00000000-0005-0000-0000-000068070000}"/>
    <cellStyle name="60% - Énfasis5 2 5" xfId="1029" xr:uid="{00000000-0005-0000-0000-000069070000}"/>
    <cellStyle name="60% - Énfasis5 2 6" xfId="1030" xr:uid="{00000000-0005-0000-0000-00006A070000}"/>
    <cellStyle name="60% - Énfasis5 2 7" xfId="1031" xr:uid="{00000000-0005-0000-0000-00006B070000}"/>
    <cellStyle name="60% - Énfasis5 2 8" xfId="1032" xr:uid="{00000000-0005-0000-0000-00006C070000}"/>
    <cellStyle name="60% - Énfasis5 2 9" xfId="1033" xr:uid="{00000000-0005-0000-0000-00006D070000}"/>
    <cellStyle name="60% - Énfasis5 3" xfId="1034" xr:uid="{00000000-0005-0000-0000-00006E070000}"/>
    <cellStyle name="60% - Énfasis5 3 2" xfId="1035" xr:uid="{00000000-0005-0000-0000-00006F070000}"/>
    <cellStyle name="60% - Énfasis5 3 3" xfId="1036" xr:uid="{00000000-0005-0000-0000-000070070000}"/>
    <cellStyle name="60% - Énfasis5 3 4" xfId="1037" xr:uid="{00000000-0005-0000-0000-000071070000}"/>
    <cellStyle name="60% - Énfasis5 3 5" xfId="1038" xr:uid="{00000000-0005-0000-0000-000072070000}"/>
    <cellStyle name="60% - Énfasis5 3 6" xfId="1039" xr:uid="{00000000-0005-0000-0000-000073070000}"/>
    <cellStyle name="60% - Énfasis5 3 7" xfId="1040" xr:uid="{00000000-0005-0000-0000-000074070000}"/>
    <cellStyle name="60% - Énfasis5 3 8" xfId="1041" xr:uid="{00000000-0005-0000-0000-000075070000}"/>
    <cellStyle name="60% - Énfasis5 3 9" xfId="8740" xr:uid="{00000000-0005-0000-0000-000076070000}"/>
    <cellStyle name="60% - Énfasis5 4" xfId="1042" xr:uid="{00000000-0005-0000-0000-000077070000}"/>
    <cellStyle name="60% - Énfasis5 4 2" xfId="1043" xr:uid="{00000000-0005-0000-0000-000078070000}"/>
    <cellStyle name="60% - Énfasis5 4 3" xfId="1044" xr:uid="{00000000-0005-0000-0000-000079070000}"/>
    <cellStyle name="60% - Énfasis5 4 4" xfId="1045" xr:uid="{00000000-0005-0000-0000-00007A070000}"/>
    <cellStyle name="60% - Énfasis5 4 5" xfId="1046" xr:uid="{00000000-0005-0000-0000-00007B070000}"/>
    <cellStyle name="60% - Énfasis5 4 6" xfId="1047" xr:uid="{00000000-0005-0000-0000-00007C070000}"/>
    <cellStyle name="60% - Énfasis5 4 7" xfId="1048" xr:uid="{00000000-0005-0000-0000-00007D070000}"/>
    <cellStyle name="60% - Énfasis5 4 8" xfId="1049" xr:uid="{00000000-0005-0000-0000-00007E070000}"/>
    <cellStyle name="60% - Énfasis5 4 9" xfId="8741" xr:uid="{00000000-0005-0000-0000-00007F070000}"/>
    <cellStyle name="60% - Énfasis5 5" xfId="1050" xr:uid="{00000000-0005-0000-0000-000080070000}"/>
    <cellStyle name="60% - Énfasis5 6" xfId="1051" xr:uid="{00000000-0005-0000-0000-000081070000}"/>
    <cellStyle name="60% - Énfasis5 7" xfId="1052" xr:uid="{00000000-0005-0000-0000-000082070000}"/>
    <cellStyle name="60% - Énfasis5 8" xfId="1053" xr:uid="{00000000-0005-0000-0000-000083070000}"/>
    <cellStyle name="60% - Énfasis5 9" xfId="1054" xr:uid="{00000000-0005-0000-0000-000084070000}"/>
    <cellStyle name="60% - Énfasis6 10" xfId="1055" xr:uid="{00000000-0005-0000-0000-000085070000}"/>
    <cellStyle name="60% - Énfasis6 11" xfId="1056" xr:uid="{00000000-0005-0000-0000-000086070000}"/>
    <cellStyle name="60% - Énfasis6 12" xfId="5458" xr:uid="{00000000-0005-0000-0000-000087070000}"/>
    <cellStyle name="60% - Énfasis6 13" xfId="5459" xr:uid="{00000000-0005-0000-0000-000088070000}"/>
    <cellStyle name="60% - Énfasis6 14" xfId="5460" xr:uid="{00000000-0005-0000-0000-000089070000}"/>
    <cellStyle name="60% - Énfasis6 15" xfId="5461" xr:uid="{00000000-0005-0000-0000-00008A070000}"/>
    <cellStyle name="60% - Énfasis6 16" xfId="5462" xr:uid="{00000000-0005-0000-0000-00008B070000}"/>
    <cellStyle name="60% - Énfasis6 17" xfId="5463" xr:uid="{00000000-0005-0000-0000-00008C070000}"/>
    <cellStyle name="60% - Énfasis6 18" xfId="5464" xr:uid="{00000000-0005-0000-0000-00008D070000}"/>
    <cellStyle name="60% - Énfasis6 19" xfId="5465" xr:uid="{00000000-0005-0000-0000-00008E070000}"/>
    <cellStyle name="60% - Énfasis6 2" xfId="1057" xr:uid="{00000000-0005-0000-0000-00008F070000}"/>
    <cellStyle name="60% - Énfasis6 2 10" xfId="8742" xr:uid="{00000000-0005-0000-0000-000090070000}"/>
    <cellStyle name="60% - Énfasis6 2 2" xfId="1058" xr:uid="{00000000-0005-0000-0000-000091070000}"/>
    <cellStyle name="60% - Énfasis6 2 2 2" xfId="1059" xr:uid="{00000000-0005-0000-0000-000092070000}"/>
    <cellStyle name="60% - Énfasis6 2 2 3" xfId="1060" xr:uid="{00000000-0005-0000-0000-000093070000}"/>
    <cellStyle name="60% - Énfasis6 2 2 4" xfId="1061" xr:uid="{00000000-0005-0000-0000-000094070000}"/>
    <cellStyle name="60% - Énfasis6 2 2 5" xfId="1062" xr:uid="{00000000-0005-0000-0000-000095070000}"/>
    <cellStyle name="60% - Énfasis6 2 2 6" xfId="1063" xr:uid="{00000000-0005-0000-0000-000096070000}"/>
    <cellStyle name="60% - Énfasis6 2 2 7" xfId="1064" xr:uid="{00000000-0005-0000-0000-000097070000}"/>
    <cellStyle name="60% - Énfasis6 2 2 8" xfId="1065" xr:uid="{00000000-0005-0000-0000-000098070000}"/>
    <cellStyle name="60% - Énfasis6 2 2 9" xfId="8743" xr:uid="{00000000-0005-0000-0000-000099070000}"/>
    <cellStyle name="60% - Énfasis6 2 3" xfId="1066" xr:uid="{00000000-0005-0000-0000-00009A070000}"/>
    <cellStyle name="60% - Énfasis6 2 4" xfId="1067" xr:uid="{00000000-0005-0000-0000-00009B070000}"/>
    <cellStyle name="60% - Énfasis6 2 4 2" xfId="5466" xr:uid="{00000000-0005-0000-0000-00009C070000}"/>
    <cellStyle name="60% - Énfasis6 2 5" xfId="1068" xr:uid="{00000000-0005-0000-0000-00009D070000}"/>
    <cellStyle name="60% - Énfasis6 2 6" xfId="1069" xr:uid="{00000000-0005-0000-0000-00009E070000}"/>
    <cellStyle name="60% - Énfasis6 2 7" xfId="1070" xr:uid="{00000000-0005-0000-0000-00009F070000}"/>
    <cellStyle name="60% - Énfasis6 2 8" xfId="1071" xr:uid="{00000000-0005-0000-0000-0000A0070000}"/>
    <cellStyle name="60% - Énfasis6 2 9" xfId="1072" xr:uid="{00000000-0005-0000-0000-0000A1070000}"/>
    <cellStyle name="60% - Énfasis6 3" xfId="1073" xr:uid="{00000000-0005-0000-0000-0000A2070000}"/>
    <cellStyle name="60% - Énfasis6 3 2" xfId="1074" xr:uid="{00000000-0005-0000-0000-0000A3070000}"/>
    <cellStyle name="60% - Énfasis6 3 3" xfId="1075" xr:uid="{00000000-0005-0000-0000-0000A4070000}"/>
    <cellStyle name="60% - Énfasis6 3 4" xfId="1076" xr:uid="{00000000-0005-0000-0000-0000A5070000}"/>
    <cellStyle name="60% - Énfasis6 3 5" xfId="1077" xr:uid="{00000000-0005-0000-0000-0000A6070000}"/>
    <cellStyle name="60% - Énfasis6 3 6" xfId="1078" xr:uid="{00000000-0005-0000-0000-0000A7070000}"/>
    <cellStyle name="60% - Énfasis6 3 7" xfId="1079" xr:uid="{00000000-0005-0000-0000-0000A8070000}"/>
    <cellStyle name="60% - Énfasis6 3 8" xfId="1080" xr:uid="{00000000-0005-0000-0000-0000A9070000}"/>
    <cellStyle name="60% - Énfasis6 3 9" xfId="8744" xr:uid="{00000000-0005-0000-0000-0000AA070000}"/>
    <cellStyle name="60% - Énfasis6 4" xfId="1081" xr:uid="{00000000-0005-0000-0000-0000AB070000}"/>
    <cellStyle name="60% - Énfasis6 4 2" xfId="1082" xr:uid="{00000000-0005-0000-0000-0000AC070000}"/>
    <cellStyle name="60% - Énfasis6 4 3" xfId="1083" xr:uid="{00000000-0005-0000-0000-0000AD070000}"/>
    <cellStyle name="60% - Énfasis6 4 4" xfId="1084" xr:uid="{00000000-0005-0000-0000-0000AE070000}"/>
    <cellStyle name="60% - Énfasis6 4 5" xfId="1085" xr:uid="{00000000-0005-0000-0000-0000AF070000}"/>
    <cellStyle name="60% - Énfasis6 4 6" xfId="1086" xr:uid="{00000000-0005-0000-0000-0000B0070000}"/>
    <cellStyle name="60% - Énfasis6 4 7" xfId="1087" xr:uid="{00000000-0005-0000-0000-0000B1070000}"/>
    <cellStyle name="60% - Énfasis6 4 8" xfId="1088" xr:uid="{00000000-0005-0000-0000-0000B2070000}"/>
    <cellStyle name="60% - Énfasis6 4 9" xfId="8745" xr:uid="{00000000-0005-0000-0000-0000B3070000}"/>
    <cellStyle name="60% - Énfasis6 5" xfId="1089" xr:uid="{00000000-0005-0000-0000-0000B4070000}"/>
    <cellStyle name="60% - Énfasis6 6" xfId="1090" xr:uid="{00000000-0005-0000-0000-0000B5070000}"/>
    <cellStyle name="60% - Énfasis6 7" xfId="1091" xr:uid="{00000000-0005-0000-0000-0000B6070000}"/>
    <cellStyle name="60% - Énfasis6 8" xfId="1092" xr:uid="{00000000-0005-0000-0000-0000B7070000}"/>
    <cellStyle name="60% - Énfasis6 9" xfId="1093" xr:uid="{00000000-0005-0000-0000-0000B8070000}"/>
    <cellStyle name="6mal" xfId="1094" xr:uid="{00000000-0005-0000-0000-0000B9070000}"/>
    <cellStyle name="6mal 2" xfId="8746" xr:uid="{00000000-0005-0000-0000-0000BA070000}"/>
    <cellStyle name="8" xfId="12327" xr:uid="{00000000-0005-0000-0000-0000BB070000}"/>
    <cellStyle name="A" xfId="12328" xr:uid="{00000000-0005-0000-0000-0000BC070000}"/>
    <cellStyle name="A Big heading" xfId="1095" xr:uid="{00000000-0005-0000-0000-0000BD070000}"/>
    <cellStyle name="A Big heading 2" xfId="8747" xr:uid="{00000000-0005-0000-0000-0000BE070000}"/>
    <cellStyle name="A body text" xfId="1096" xr:uid="{00000000-0005-0000-0000-0000BF070000}"/>
    <cellStyle name="A body text 2" xfId="8748" xr:uid="{00000000-0005-0000-0000-0000C0070000}"/>
    <cellStyle name="A smaller heading" xfId="1097" xr:uid="{00000000-0005-0000-0000-0000C1070000}"/>
    <cellStyle name="A smaller heading 2" xfId="8749" xr:uid="{00000000-0005-0000-0000-0000C2070000}"/>
    <cellStyle name="A?E­ [0]_CaEA5³a (2)" xfId="12329" xr:uid="{00000000-0005-0000-0000-0000C3070000}"/>
    <cellStyle name="A¨­￠￢￠O [0]_INQUIRY ￠?￥i¨u¡AAⓒ￢Aⓒª " xfId="12330" xr:uid="{00000000-0005-0000-0000-0000C4070000}"/>
    <cellStyle name="A¨­￠￢￠O_INQUIRY ￠?￥i¨u¡AAⓒ￢Aⓒª " xfId="12331" xr:uid="{00000000-0005-0000-0000-0000C5070000}"/>
    <cellStyle name="A3 297 x 420 mm" xfId="1098" xr:uid="{00000000-0005-0000-0000-0000C6070000}"/>
    <cellStyle name="A3 297 x 420 mm 2" xfId="8750" xr:uid="{00000000-0005-0000-0000-0000C7070000}"/>
    <cellStyle name="A3 297 x 420 mm 3" xfId="8751" xr:uid="{00000000-0005-0000-0000-0000C8070000}"/>
    <cellStyle name="A3 297 x 420 mm 4" xfId="8752" xr:uid="{00000000-0005-0000-0000-0000C9070000}"/>
    <cellStyle name="A3 297 x 420 mm 5" xfId="8753" xr:uid="{00000000-0005-0000-0000-0000CA070000}"/>
    <cellStyle name="ac" xfId="12332" xr:uid="{00000000-0005-0000-0000-0000CB070000}"/>
    <cellStyle name="Accent1" xfId="5467" xr:uid="{00000000-0005-0000-0000-0000CC070000}"/>
    <cellStyle name="Accent1 - 20%" xfId="5468" xr:uid="{00000000-0005-0000-0000-0000CD070000}"/>
    <cellStyle name="Accent1 - 20% 2" xfId="5469" xr:uid="{00000000-0005-0000-0000-0000CE070000}"/>
    <cellStyle name="Accent1 - 20%_Contract Status Weekly Report 11- 02-2010" xfId="5470" xr:uid="{00000000-0005-0000-0000-0000CF070000}"/>
    <cellStyle name="Accent1 - 40%" xfId="5471" xr:uid="{00000000-0005-0000-0000-0000D0070000}"/>
    <cellStyle name="Accent1 - 40% 2" xfId="5472" xr:uid="{00000000-0005-0000-0000-0000D1070000}"/>
    <cellStyle name="Accent1 - 40%_Contract Status Weekly Report 11- 02-2010" xfId="5473" xr:uid="{00000000-0005-0000-0000-0000D2070000}"/>
    <cellStyle name="Accent1 - 60%" xfId="5474" xr:uid="{00000000-0005-0000-0000-0000D3070000}"/>
    <cellStyle name="Accent1 - 60% 2" xfId="5475" xr:uid="{00000000-0005-0000-0000-0000D4070000}"/>
    <cellStyle name="Accent1 2" xfId="5476" xr:uid="{00000000-0005-0000-0000-0000D5070000}"/>
    <cellStyle name="Accent2" xfId="5477" xr:uid="{00000000-0005-0000-0000-0000D6070000}"/>
    <cellStyle name="Accent2 - 20%" xfId="5478" xr:uid="{00000000-0005-0000-0000-0000D7070000}"/>
    <cellStyle name="Accent2 - 20% 2" xfId="5479" xr:uid="{00000000-0005-0000-0000-0000D8070000}"/>
    <cellStyle name="Accent2 - 20%_Contract Status Weekly Report 11- 02-2010" xfId="5480" xr:uid="{00000000-0005-0000-0000-0000D9070000}"/>
    <cellStyle name="Accent2 - 40%" xfId="5481" xr:uid="{00000000-0005-0000-0000-0000DA070000}"/>
    <cellStyle name="Accent2 - 40% 2" xfId="5482" xr:uid="{00000000-0005-0000-0000-0000DB070000}"/>
    <cellStyle name="Accent2 - 40%_Contract Status Weekly Report 11- 02-2010" xfId="5483" xr:uid="{00000000-0005-0000-0000-0000DC070000}"/>
    <cellStyle name="Accent2 - 60%" xfId="5484" xr:uid="{00000000-0005-0000-0000-0000DD070000}"/>
    <cellStyle name="Accent2 - 60% 2" xfId="5485" xr:uid="{00000000-0005-0000-0000-0000DE070000}"/>
    <cellStyle name="Accent2 2" xfId="5486" xr:uid="{00000000-0005-0000-0000-0000DF070000}"/>
    <cellStyle name="Accent3" xfId="5487" xr:uid="{00000000-0005-0000-0000-0000E0070000}"/>
    <cellStyle name="Accent3 - 20%" xfId="5488" xr:uid="{00000000-0005-0000-0000-0000E1070000}"/>
    <cellStyle name="Accent3 - 20% 2" xfId="5489" xr:uid="{00000000-0005-0000-0000-0000E2070000}"/>
    <cellStyle name="Accent3 - 20%_Contract Status Weekly Report 11- 02-2010" xfId="5490" xr:uid="{00000000-0005-0000-0000-0000E3070000}"/>
    <cellStyle name="Accent3 - 40%" xfId="5491" xr:uid="{00000000-0005-0000-0000-0000E4070000}"/>
    <cellStyle name="Accent3 - 40% 2" xfId="5492" xr:uid="{00000000-0005-0000-0000-0000E5070000}"/>
    <cellStyle name="Accent3 - 40%_Contract Status Weekly Report 11- 02-2010" xfId="5493" xr:uid="{00000000-0005-0000-0000-0000E6070000}"/>
    <cellStyle name="Accent3 - 60%" xfId="5494" xr:uid="{00000000-0005-0000-0000-0000E7070000}"/>
    <cellStyle name="Accent3 - 60% 2" xfId="5495" xr:uid="{00000000-0005-0000-0000-0000E8070000}"/>
    <cellStyle name="Accent3 2" xfId="5496" xr:uid="{00000000-0005-0000-0000-0000E9070000}"/>
    <cellStyle name="Accent4" xfId="5497" xr:uid="{00000000-0005-0000-0000-0000EA070000}"/>
    <cellStyle name="Accent4 - 20%" xfId="5498" xr:uid="{00000000-0005-0000-0000-0000EB070000}"/>
    <cellStyle name="Accent4 - 20% 2" xfId="5499" xr:uid="{00000000-0005-0000-0000-0000EC070000}"/>
    <cellStyle name="Accent4 - 20%_Contract Status Weekly Report 11- 02-2010" xfId="5500" xr:uid="{00000000-0005-0000-0000-0000ED070000}"/>
    <cellStyle name="Accent4 - 40%" xfId="5501" xr:uid="{00000000-0005-0000-0000-0000EE070000}"/>
    <cellStyle name="Accent4 - 40% 2" xfId="5502" xr:uid="{00000000-0005-0000-0000-0000EF070000}"/>
    <cellStyle name="Accent4 - 40%_Contract Status Weekly Report 11- 02-2010" xfId="5503" xr:uid="{00000000-0005-0000-0000-0000F0070000}"/>
    <cellStyle name="Accent4 - 60%" xfId="5504" xr:uid="{00000000-0005-0000-0000-0000F1070000}"/>
    <cellStyle name="Accent4 - 60% 2" xfId="5505" xr:uid="{00000000-0005-0000-0000-0000F2070000}"/>
    <cellStyle name="Accent4 2" xfId="5506" xr:uid="{00000000-0005-0000-0000-0000F3070000}"/>
    <cellStyle name="Accent5" xfId="5507" xr:uid="{00000000-0005-0000-0000-0000F4070000}"/>
    <cellStyle name="Accent5 - 20%" xfId="5508" xr:uid="{00000000-0005-0000-0000-0000F5070000}"/>
    <cellStyle name="Accent5 - 20% 2" xfId="5509" xr:uid="{00000000-0005-0000-0000-0000F6070000}"/>
    <cellStyle name="Accent5 - 20%_Contract Status Weekly Report 11- 02-2010" xfId="5510" xr:uid="{00000000-0005-0000-0000-0000F7070000}"/>
    <cellStyle name="Accent5 - 40%" xfId="5511" xr:uid="{00000000-0005-0000-0000-0000F8070000}"/>
    <cellStyle name="Accent5 - 40% 2" xfId="5512" xr:uid="{00000000-0005-0000-0000-0000F9070000}"/>
    <cellStyle name="Accent5 - 40%_Contract Status Weekly Report 11- 02-2010" xfId="5513" xr:uid="{00000000-0005-0000-0000-0000FA070000}"/>
    <cellStyle name="Accent5 - 60%" xfId="5514" xr:uid="{00000000-0005-0000-0000-0000FB070000}"/>
    <cellStyle name="Accent5 - 60% 2" xfId="5515" xr:uid="{00000000-0005-0000-0000-0000FC070000}"/>
    <cellStyle name="Accent5 2" xfId="5516" xr:uid="{00000000-0005-0000-0000-0000FD070000}"/>
    <cellStyle name="Accent6" xfId="5517" xr:uid="{00000000-0005-0000-0000-0000FE070000}"/>
    <cellStyle name="Accent6 - 20%" xfId="5518" xr:uid="{00000000-0005-0000-0000-0000FF070000}"/>
    <cellStyle name="Accent6 - 20% 2" xfId="5519" xr:uid="{00000000-0005-0000-0000-000000080000}"/>
    <cellStyle name="Accent6 - 20%_Contract Status Weekly Report 11- 02-2010" xfId="5520" xr:uid="{00000000-0005-0000-0000-000001080000}"/>
    <cellStyle name="Accent6 - 40%" xfId="5521" xr:uid="{00000000-0005-0000-0000-000002080000}"/>
    <cellStyle name="Accent6 - 40% 2" xfId="5522" xr:uid="{00000000-0005-0000-0000-000003080000}"/>
    <cellStyle name="Accent6 - 40%_Contract Status Weekly Report 11- 02-2010" xfId="5523" xr:uid="{00000000-0005-0000-0000-000004080000}"/>
    <cellStyle name="Accent6 - 60%" xfId="5524" xr:uid="{00000000-0005-0000-0000-000005080000}"/>
    <cellStyle name="Accent6 - 60% 2" xfId="5525" xr:uid="{00000000-0005-0000-0000-000006080000}"/>
    <cellStyle name="Accent6 2" xfId="5526" xr:uid="{00000000-0005-0000-0000-000007080000}"/>
    <cellStyle name="active" xfId="12333" xr:uid="{00000000-0005-0000-0000-000008080000}"/>
    <cellStyle name="Actual Date" xfId="1099" xr:uid="{00000000-0005-0000-0000-000009080000}"/>
    <cellStyle name="Actual Date 2" xfId="8754" xr:uid="{00000000-0005-0000-0000-00000A080000}"/>
    <cellStyle name="AeE­ [0]_¸AAa" xfId="12334" xr:uid="{00000000-0005-0000-0000-00000B080000}"/>
    <cellStyle name="ÅëÈ­ [0]_¿ì¹°Åë" xfId="12335" xr:uid="{00000000-0005-0000-0000-00000C080000}"/>
    <cellStyle name="AeE­ [0]_INQUIRY ¿µ¾÷AßAø " xfId="12336" xr:uid="{00000000-0005-0000-0000-00000D080000}"/>
    <cellStyle name="ÅëÈ­ [0]_S" xfId="12337" xr:uid="{00000000-0005-0000-0000-00000E080000}"/>
    <cellStyle name="AeE­_¸AAa" xfId="12338" xr:uid="{00000000-0005-0000-0000-00000F080000}"/>
    <cellStyle name="ÅëÈ­_¿ì¹°Åë" xfId="12339" xr:uid="{00000000-0005-0000-0000-000010080000}"/>
    <cellStyle name="AeE­_INQUIRY ¿µ¾÷AßAø " xfId="12340" xr:uid="{00000000-0005-0000-0000-000011080000}"/>
    <cellStyle name="ÅëÈ­_S" xfId="12341" xr:uid="{00000000-0005-0000-0000-000012080000}"/>
    <cellStyle name="AeE¡ⓒ [0]_INQUIRY ￠?￥i¨u¡AAⓒ￢Aⓒª " xfId="12342" xr:uid="{00000000-0005-0000-0000-000013080000}"/>
    <cellStyle name="AeE¡ⓒ_INQUIRY ￠?￥i¨u¡AAⓒ￢Aⓒª " xfId="12343" xr:uid="{00000000-0005-0000-0000-000014080000}"/>
    <cellStyle name="al_QQQ" xfId="12344" xr:uid="{00000000-0005-0000-0000-000015080000}"/>
    <cellStyle name="ALIGNMENT" xfId="12345" xr:uid="{00000000-0005-0000-0000-000016080000}"/>
    <cellStyle name="Año" xfId="1100" xr:uid="{00000000-0005-0000-0000-000017080000}"/>
    <cellStyle name="Año 2" xfId="8755" xr:uid="{00000000-0005-0000-0000-000018080000}"/>
    <cellStyle name="APPEAR" xfId="12346" xr:uid="{00000000-0005-0000-0000-000019080000}"/>
    <cellStyle name="args.style" xfId="1101" xr:uid="{00000000-0005-0000-0000-00001A080000}"/>
    <cellStyle name="args.style 2" xfId="8756" xr:uid="{00000000-0005-0000-0000-00001B080000}"/>
    <cellStyle name="arial12" xfId="12347" xr:uid="{00000000-0005-0000-0000-00001C080000}"/>
    <cellStyle name="arial14" xfId="12348" xr:uid="{00000000-0005-0000-0000-00001D080000}"/>
    <cellStyle name="AssumptionHeader" xfId="1102" xr:uid="{00000000-0005-0000-0000-00001E080000}"/>
    <cellStyle name="AssumptionHeader 2" xfId="8757" xr:uid="{00000000-0005-0000-0000-00001F080000}"/>
    <cellStyle name="aterials accounted for by Santiago in Above field accounts" xfId="12349" xr:uid="{00000000-0005-0000-0000-000020080000}"/>
    <cellStyle name="AÞ¸¶ [0]_¸AAa" xfId="12350" xr:uid="{00000000-0005-0000-0000-000021080000}"/>
    <cellStyle name="ÄÞ¸¶ [0]_¿ì¹°Åë" xfId="12351" xr:uid="{00000000-0005-0000-0000-000022080000}"/>
    <cellStyle name="AÞ¸¶ [0]_INQUIRY ¿?¾÷AßAø " xfId="12352" xr:uid="{00000000-0005-0000-0000-000023080000}"/>
    <cellStyle name="ÄÞ¸¶ [0]_S" xfId="12353" xr:uid="{00000000-0005-0000-0000-000024080000}"/>
    <cellStyle name="AÞ¸¶_¸AAa" xfId="12354" xr:uid="{00000000-0005-0000-0000-000025080000}"/>
    <cellStyle name="ÄÞ¸¶_¿ì¹°Åë" xfId="12355" xr:uid="{00000000-0005-0000-0000-000026080000}"/>
    <cellStyle name="AÞ¸¶_INQUIRY ¿?¾÷AßAø " xfId="12356" xr:uid="{00000000-0005-0000-0000-000027080000}"/>
    <cellStyle name="ÄÞ¸¶_S" xfId="12357" xr:uid="{00000000-0005-0000-0000-000028080000}"/>
    <cellStyle name="axlcolour" xfId="1103" xr:uid="{00000000-0005-0000-0000-000029080000}"/>
    <cellStyle name="axlcolour 2" xfId="8758" xr:uid="{00000000-0005-0000-0000-00002A080000}"/>
    <cellStyle name="Bad" xfId="5527" xr:uid="{00000000-0005-0000-0000-00002B080000}"/>
    <cellStyle name="Bad 2" xfId="5528" xr:uid="{00000000-0005-0000-0000-00002C080000}"/>
    <cellStyle name="BKWmas" xfId="12358" xr:uid="{00000000-0005-0000-0000-00002D080000}"/>
    <cellStyle name="blank" xfId="1104" xr:uid="{00000000-0005-0000-0000-00002E080000}"/>
    <cellStyle name="blank 2" xfId="8759" xr:uid="{00000000-0005-0000-0000-00002F080000}"/>
    <cellStyle name="Blue Heading" xfId="1105" xr:uid="{00000000-0005-0000-0000-000030080000}"/>
    <cellStyle name="Board Level" xfId="1106" xr:uid="{00000000-0005-0000-0000-000031080000}"/>
    <cellStyle name="Board Level 2" xfId="8760" xr:uid="{00000000-0005-0000-0000-000032080000}"/>
    <cellStyle name="Body" xfId="1107" xr:uid="{00000000-0005-0000-0000-000033080000}"/>
    <cellStyle name="Body 2" xfId="8761" xr:uid="{00000000-0005-0000-0000-000034080000}"/>
    <cellStyle name="bold - Style2" xfId="1108" xr:uid="{00000000-0005-0000-0000-000035080000}"/>
    <cellStyle name="bold - Style2 2" xfId="8762" xr:uid="{00000000-0005-0000-0000-000036080000}"/>
    <cellStyle name="Bold 11" xfId="12359" xr:uid="{00000000-0005-0000-0000-000037080000}"/>
    <cellStyle name="bold big" xfId="1109" xr:uid="{00000000-0005-0000-0000-000038080000}"/>
    <cellStyle name="bold big 2" xfId="8763" xr:uid="{00000000-0005-0000-0000-000039080000}"/>
    <cellStyle name="bold bot bord" xfId="1110" xr:uid="{00000000-0005-0000-0000-00003A080000}"/>
    <cellStyle name="bold bot bord 2" xfId="8764" xr:uid="{00000000-0005-0000-0000-00003B080000}"/>
    <cellStyle name="bold underline" xfId="1111" xr:uid="{00000000-0005-0000-0000-00003C080000}"/>
    <cellStyle name="bold underline 2" xfId="8765" xr:uid="{00000000-0005-0000-0000-00003D080000}"/>
    <cellStyle name="Border" xfId="12360" xr:uid="{00000000-0005-0000-0000-00003E080000}"/>
    <cellStyle name="Border Bottom Thick" xfId="1112" xr:uid="{00000000-0005-0000-0000-00003F080000}"/>
    <cellStyle name="Border Bottom Thick 2" xfId="6674" xr:uid="{00000000-0005-0000-0000-000040080000}"/>
    <cellStyle name="Border Bottom Thick 2 2" xfId="8766" xr:uid="{00000000-0005-0000-0000-000041080000}"/>
    <cellStyle name="Border Bottom Thick 2 3" xfId="8767" xr:uid="{00000000-0005-0000-0000-000042080000}"/>
    <cellStyle name="Border Bottom Thick 2 4" xfId="8768" xr:uid="{00000000-0005-0000-0000-000043080000}"/>
    <cellStyle name="Border Bottom Thick 3" xfId="8769" xr:uid="{00000000-0005-0000-0000-000044080000}"/>
    <cellStyle name="Border Bottom Thick 4" xfId="8770" xr:uid="{00000000-0005-0000-0000-000045080000}"/>
    <cellStyle name="Border Bottom Thick 5" xfId="8771" xr:uid="{00000000-0005-0000-0000-000046080000}"/>
    <cellStyle name="Border Bottom Thick 6" xfId="8772" xr:uid="{00000000-0005-0000-0000-000047080000}"/>
    <cellStyle name="Border Top Thin" xfId="1113" xr:uid="{00000000-0005-0000-0000-000048080000}"/>
    <cellStyle name="Border Top Thin 2" xfId="8773" xr:uid="{00000000-0005-0000-0000-000049080000}"/>
    <cellStyle name="Border Top Thin 3" xfId="8774" xr:uid="{00000000-0005-0000-0000-00004A080000}"/>
    <cellStyle name="Border Top Thin 4" xfId="8775" xr:uid="{00000000-0005-0000-0000-00004B080000}"/>
    <cellStyle name="Border Top Thin 5" xfId="8776" xr:uid="{00000000-0005-0000-0000-00004C080000}"/>
    <cellStyle name="Buena 10" xfId="1114" xr:uid="{00000000-0005-0000-0000-00004D080000}"/>
    <cellStyle name="Buena 11" xfId="1115" xr:uid="{00000000-0005-0000-0000-00004E080000}"/>
    <cellStyle name="Buena 12" xfId="5529" xr:uid="{00000000-0005-0000-0000-00004F080000}"/>
    <cellStyle name="Buena 13" xfId="5530" xr:uid="{00000000-0005-0000-0000-000050080000}"/>
    <cellStyle name="Buena 14" xfId="5531" xr:uid="{00000000-0005-0000-0000-000051080000}"/>
    <cellStyle name="Buena 15" xfId="5532" xr:uid="{00000000-0005-0000-0000-000052080000}"/>
    <cellStyle name="Buena 16" xfId="5533" xr:uid="{00000000-0005-0000-0000-000053080000}"/>
    <cellStyle name="Buena 17" xfId="5534" xr:uid="{00000000-0005-0000-0000-000054080000}"/>
    <cellStyle name="Buena 18" xfId="5535" xr:uid="{00000000-0005-0000-0000-000055080000}"/>
    <cellStyle name="Buena 19" xfId="5536" xr:uid="{00000000-0005-0000-0000-000056080000}"/>
    <cellStyle name="Buena 2" xfId="1116" xr:uid="{00000000-0005-0000-0000-000057080000}"/>
    <cellStyle name="Buena 2 10" xfId="8777" xr:uid="{00000000-0005-0000-0000-000058080000}"/>
    <cellStyle name="Buena 2 2" xfId="1117" xr:uid="{00000000-0005-0000-0000-000059080000}"/>
    <cellStyle name="Buena 2 2 2" xfId="1118" xr:uid="{00000000-0005-0000-0000-00005A080000}"/>
    <cellStyle name="Buena 2 2 3" xfId="1119" xr:uid="{00000000-0005-0000-0000-00005B080000}"/>
    <cellStyle name="Buena 2 2 4" xfId="1120" xr:uid="{00000000-0005-0000-0000-00005C080000}"/>
    <cellStyle name="Buena 2 2 5" xfId="1121" xr:uid="{00000000-0005-0000-0000-00005D080000}"/>
    <cellStyle name="Buena 2 2 6" xfId="1122" xr:uid="{00000000-0005-0000-0000-00005E080000}"/>
    <cellStyle name="Buena 2 2 7" xfId="1123" xr:uid="{00000000-0005-0000-0000-00005F080000}"/>
    <cellStyle name="Buena 2 2 8" xfId="1124" xr:uid="{00000000-0005-0000-0000-000060080000}"/>
    <cellStyle name="Buena 2 2 9" xfId="8778" xr:uid="{00000000-0005-0000-0000-000061080000}"/>
    <cellStyle name="Buena 2 3" xfId="1125" xr:uid="{00000000-0005-0000-0000-000062080000}"/>
    <cellStyle name="Buena 2 4" xfId="1126" xr:uid="{00000000-0005-0000-0000-000063080000}"/>
    <cellStyle name="Buena 2 4 2" xfId="5537" xr:uid="{00000000-0005-0000-0000-000064080000}"/>
    <cellStyle name="Buena 2 5" xfId="1127" xr:uid="{00000000-0005-0000-0000-000065080000}"/>
    <cellStyle name="Buena 2 6" xfId="1128" xr:uid="{00000000-0005-0000-0000-000066080000}"/>
    <cellStyle name="Buena 2 7" xfId="1129" xr:uid="{00000000-0005-0000-0000-000067080000}"/>
    <cellStyle name="Buena 2 8" xfId="1130" xr:uid="{00000000-0005-0000-0000-000068080000}"/>
    <cellStyle name="Buena 2 9" xfId="1131" xr:uid="{00000000-0005-0000-0000-000069080000}"/>
    <cellStyle name="Buena 3" xfId="1132" xr:uid="{00000000-0005-0000-0000-00006A080000}"/>
    <cellStyle name="Buena 3 2" xfId="1133" xr:uid="{00000000-0005-0000-0000-00006B080000}"/>
    <cellStyle name="Buena 3 3" xfId="1134" xr:uid="{00000000-0005-0000-0000-00006C080000}"/>
    <cellStyle name="Buena 3 4" xfId="1135" xr:uid="{00000000-0005-0000-0000-00006D080000}"/>
    <cellStyle name="Buena 3 5" xfId="1136" xr:uid="{00000000-0005-0000-0000-00006E080000}"/>
    <cellStyle name="Buena 3 6" xfId="1137" xr:uid="{00000000-0005-0000-0000-00006F080000}"/>
    <cellStyle name="Buena 3 7" xfId="1138" xr:uid="{00000000-0005-0000-0000-000070080000}"/>
    <cellStyle name="Buena 3 8" xfId="1139" xr:uid="{00000000-0005-0000-0000-000071080000}"/>
    <cellStyle name="Buena 3 9" xfId="8779" xr:uid="{00000000-0005-0000-0000-000072080000}"/>
    <cellStyle name="Buena 4" xfId="1140" xr:uid="{00000000-0005-0000-0000-000073080000}"/>
    <cellStyle name="Buena 4 2" xfId="1141" xr:uid="{00000000-0005-0000-0000-000074080000}"/>
    <cellStyle name="Buena 4 3" xfId="1142" xr:uid="{00000000-0005-0000-0000-000075080000}"/>
    <cellStyle name="Buena 4 4" xfId="1143" xr:uid="{00000000-0005-0000-0000-000076080000}"/>
    <cellStyle name="Buena 4 5" xfId="1144" xr:uid="{00000000-0005-0000-0000-000077080000}"/>
    <cellStyle name="Buena 4 6" xfId="1145" xr:uid="{00000000-0005-0000-0000-000078080000}"/>
    <cellStyle name="Buena 4 7" xfId="1146" xr:uid="{00000000-0005-0000-0000-000079080000}"/>
    <cellStyle name="Buena 4 8" xfId="1147" xr:uid="{00000000-0005-0000-0000-00007A080000}"/>
    <cellStyle name="Buena 4 9" xfId="8780" xr:uid="{00000000-0005-0000-0000-00007B080000}"/>
    <cellStyle name="Buena 5" xfId="1148" xr:uid="{00000000-0005-0000-0000-00007C080000}"/>
    <cellStyle name="Buena 6" xfId="1149" xr:uid="{00000000-0005-0000-0000-00007D080000}"/>
    <cellStyle name="Buena 7" xfId="1150" xr:uid="{00000000-0005-0000-0000-00007E080000}"/>
    <cellStyle name="Buena 8" xfId="1151" xr:uid="{00000000-0005-0000-0000-00007F080000}"/>
    <cellStyle name="Buena 9" xfId="1152" xr:uid="{00000000-0005-0000-0000-000080080000}"/>
    <cellStyle name="c" xfId="12361" xr:uid="{00000000-0005-0000-0000-000081080000}"/>
    <cellStyle name="c/u" xfId="12362" xr:uid="{00000000-0005-0000-0000-000082080000}"/>
    <cellStyle name="C?AØ_¿?¾÷CoE² " xfId="12363" xr:uid="{00000000-0005-0000-0000-000083080000}"/>
    <cellStyle name="C¡IA¨ª_¡ic¨u¡A¨￢I¨￢¡Æ AN¡Æe " xfId="12364" xr:uid="{00000000-0005-0000-0000-000084080000}"/>
    <cellStyle name="C￥AØ_(A¤º¸ºI¹R)¿uº°AI¿ø°eE¹" xfId="12365" xr:uid="{00000000-0005-0000-0000-000085080000}"/>
    <cellStyle name="Ç¥ÁØ_´çÃÊ±¸ÀÔ»ý»ê" xfId="12366" xr:uid="{00000000-0005-0000-0000-000086080000}"/>
    <cellStyle name="C￥AØ_¿μ¾÷CoE² " xfId="8781" xr:uid="{00000000-0005-0000-0000-000087080000}"/>
    <cellStyle name="Ç¥ÁØ_S" xfId="12367" xr:uid="{00000000-0005-0000-0000-000088080000}"/>
    <cellStyle name="Cabecera 1" xfId="1153" xr:uid="{00000000-0005-0000-0000-000089080000}"/>
    <cellStyle name="Cabecera 2" xfId="1154" xr:uid="{00000000-0005-0000-0000-00008A080000}"/>
    <cellStyle name="Calc Currency (0)" xfId="1155" xr:uid="{00000000-0005-0000-0000-00008B080000}"/>
    <cellStyle name="Calc Currency (2)" xfId="1156" xr:uid="{00000000-0005-0000-0000-00008C080000}"/>
    <cellStyle name="Calc Percent (0)" xfId="1157" xr:uid="{00000000-0005-0000-0000-00008D080000}"/>
    <cellStyle name="Calc Percent (1)" xfId="1158" xr:uid="{00000000-0005-0000-0000-00008E080000}"/>
    <cellStyle name="Calc Percent (2)" xfId="1159" xr:uid="{00000000-0005-0000-0000-00008F080000}"/>
    <cellStyle name="Calc Units (0)" xfId="1160" xr:uid="{00000000-0005-0000-0000-000090080000}"/>
    <cellStyle name="Calc Units (1)" xfId="1161" xr:uid="{00000000-0005-0000-0000-000091080000}"/>
    <cellStyle name="Calc Units (2)" xfId="1162" xr:uid="{00000000-0005-0000-0000-000092080000}"/>
    <cellStyle name="Calculation" xfId="5538" xr:uid="{00000000-0005-0000-0000-000093080000}"/>
    <cellStyle name="Calculation 2" xfId="5539" xr:uid="{00000000-0005-0000-0000-000094080000}"/>
    <cellStyle name="Calculation 2 2" xfId="8782" xr:uid="{00000000-0005-0000-0000-000095080000}"/>
    <cellStyle name="Calculation 2 3" xfId="8783" xr:uid="{00000000-0005-0000-0000-000096080000}"/>
    <cellStyle name="Calculation 3" xfId="8784" xr:uid="{00000000-0005-0000-0000-000097080000}"/>
    <cellStyle name="Calculation 4" xfId="8785" xr:uid="{00000000-0005-0000-0000-000098080000}"/>
    <cellStyle name="Calculation 5" xfId="8786" xr:uid="{00000000-0005-0000-0000-000099080000}"/>
    <cellStyle name="Cálculo 10" xfId="1163" xr:uid="{00000000-0005-0000-0000-00009A080000}"/>
    <cellStyle name="Cálculo 10 2" xfId="8787" xr:uid="{00000000-0005-0000-0000-00009B080000}"/>
    <cellStyle name="Cálculo 10 3" xfId="8788" xr:uid="{00000000-0005-0000-0000-00009C080000}"/>
    <cellStyle name="Cálculo 11" xfId="1164" xr:uid="{00000000-0005-0000-0000-00009D080000}"/>
    <cellStyle name="Cálculo 11 2" xfId="8789" xr:uid="{00000000-0005-0000-0000-00009E080000}"/>
    <cellStyle name="Cálculo 11 3" xfId="8790" xr:uid="{00000000-0005-0000-0000-00009F080000}"/>
    <cellStyle name="Cálculo 12" xfId="5540" xr:uid="{00000000-0005-0000-0000-0000A0080000}"/>
    <cellStyle name="Cálculo 12 2" xfId="8791" xr:uid="{00000000-0005-0000-0000-0000A1080000}"/>
    <cellStyle name="Cálculo 12 3" xfId="8792" xr:uid="{00000000-0005-0000-0000-0000A2080000}"/>
    <cellStyle name="Cálculo 13" xfId="5541" xr:uid="{00000000-0005-0000-0000-0000A3080000}"/>
    <cellStyle name="Cálculo 13 2" xfId="8793" xr:uid="{00000000-0005-0000-0000-0000A4080000}"/>
    <cellStyle name="Cálculo 13 3" xfId="8794" xr:uid="{00000000-0005-0000-0000-0000A5080000}"/>
    <cellStyle name="Cálculo 14" xfId="5542" xr:uid="{00000000-0005-0000-0000-0000A6080000}"/>
    <cellStyle name="Cálculo 14 2" xfId="8795" xr:uid="{00000000-0005-0000-0000-0000A7080000}"/>
    <cellStyle name="Cálculo 14 3" xfId="8796" xr:uid="{00000000-0005-0000-0000-0000A8080000}"/>
    <cellStyle name="Cálculo 15" xfId="5543" xr:uid="{00000000-0005-0000-0000-0000A9080000}"/>
    <cellStyle name="Cálculo 15 2" xfId="8797" xr:uid="{00000000-0005-0000-0000-0000AA080000}"/>
    <cellStyle name="Cálculo 15 3" xfId="8798" xr:uid="{00000000-0005-0000-0000-0000AB080000}"/>
    <cellStyle name="Cálculo 16" xfId="5544" xr:uid="{00000000-0005-0000-0000-0000AC080000}"/>
    <cellStyle name="Cálculo 16 2" xfId="8799" xr:uid="{00000000-0005-0000-0000-0000AD080000}"/>
    <cellStyle name="Cálculo 16 3" xfId="8800" xr:uid="{00000000-0005-0000-0000-0000AE080000}"/>
    <cellStyle name="Cálculo 17" xfId="5545" xr:uid="{00000000-0005-0000-0000-0000AF080000}"/>
    <cellStyle name="Cálculo 17 2" xfId="8801" xr:uid="{00000000-0005-0000-0000-0000B0080000}"/>
    <cellStyle name="Cálculo 17 3" xfId="8802" xr:uid="{00000000-0005-0000-0000-0000B1080000}"/>
    <cellStyle name="Cálculo 18" xfId="5546" xr:uid="{00000000-0005-0000-0000-0000B2080000}"/>
    <cellStyle name="Cálculo 18 2" xfId="8803" xr:uid="{00000000-0005-0000-0000-0000B3080000}"/>
    <cellStyle name="Cálculo 18 3" xfId="8804" xr:uid="{00000000-0005-0000-0000-0000B4080000}"/>
    <cellStyle name="Cálculo 19" xfId="5547" xr:uid="{00000000-0005-0000-0000-0000B5080000}"/>
    <cellStyle name="Cálculo 19 2" xfId="8805" xr:uid="{00000000-0005-0000-0000-0000B6080000}"/>
    <cellStyle name="Cálculo 19 3" xfId="8806" xr:uid="{00000000-0005-0000-0000-0000B7080000}"/>
    <cellStyle name="Cálculo 2" xfId="1165" xr:uid="{00000000-0005-0000-0000-0000B8080000}"/>
    <cellStyle name="Cálculo 2 10" xfId="8807" xr:uid="{00000000-0005-0000-0000-0000B9080000}"/>
    <cellStyle name="Cálculo 2 11" xfId="8808" xr:uid="{00000000-0005-0000-0000-0000BA080000}"/>
    <cellStyle name="Cálculo 2 12" xfId="8809" xr:uid="{00000000-0005-0000-0000-0000BB080000}"/>
    <cellStyle name="Cálculo 2 2" xfId="1166" xr:uid="{00000000-0005-0000-0000-0000BC080000}"/>
    <cellStyle name="Cálculo 2 2 10" xfId="8810" xr:uid="{00000000-0005-0000-0000-0000BD080000}"/>
    <cellStyle name="Cálculo 2 2 11" xfId="8811" xr:uid="{00000000-0005-0000-0000-0000BE080000}"/>
    <cellStyle name="Cálculo 2 2 2" xfId="1167" xr:uid="{00000000-0005-0000-0000-0000BF080000}"/>
    <cellStyle name="Cálculo 2 2 2 2" xfId="8812" xr:uid="{00000000-0005-0000-0000-0000C0080000}"/>
    <cellStyle name="Cálculo 2 2 2 3" xfId="8813" xr:uid="{00000000-0005-0000-0000-0000C1080000}"/>
    <cellStyle name="Cálculo 2 2 2 4" xfId="8814" xr:uid="{00000000-0005-0000-0000-0000C2080000}"/>
    <cellStyle name="Cálculo 2 2 3" xfId="1168" xr:uid="{00000000-0005-0000-0000-0000C3080000}"/>
    <cellStyle name="Cálculo 2 2 3 2" xfId="8815" xr:uid="{00000000-0005-0000-0000-0000C4080000}"/>
    <cellStyle name="Cálculo 2 2 3 3" xfId="8816" xr:uid="{00000000-0005-0000-0000-0000C5080000}"/>
    <cellStyle name="Cálculo 2 2 4" xfId="1169" xr:uid="{00000000-0005-0000-0000-0000C6080000}"/>
    <cellStyle name="Cálculo 2 2 4 2" xfId="8817" xr:uid="{00000000-0005-0000-0000-0000C7080000}"/>
    <cellStyle name="Cálculo 2 2 4 3" xfId="8818" xr:uid="{00000000-0005-0000-0000-0000C8080000}"/>
    <cellStyle name="Cálculo 2 2 5" xfId="1170" xr:uid="{00000000-0005-0000-0000-0000C9080000}"/>
    <cellStyle name="Cálculo 2 2 5 2" xfId="8819" xr:uid="{00000000-0005-0000-0000-0000CA080000}"/>
    <cellStyle name="Cálculo 2 2 5 3" xfId="8820" xr:uid="{00000000-0005-0000-0000-0000CB080000}"/>
    <cellStyle name="Cálculo 2 2 6" xfId="1171" xr:uid="{00000000-0005-0000-0000-0000CC080000}"/>
    <cellStyle name="Cálculo 2 2 6 2" xfId="8821" xr:uid="{00000000-0005-0000-0000-0000CD080000}"/>
    <cellStyle name="Cálculo 2 2 6 3" xfId="8822" xr:uid="{00000000-0005-0000-0000-0000CE080000}"/>
    <cellStyle name="Cálculo 2 2 7" xfId="1172" xr:uid="{00000000-0005-0000-0000-0000CF080000}"/>
    <cellStyle name="Cálculo 2 2 7 2" xfId="8823" xr:uid="{00000000-0005-0000-0000-0000D0080000}"/>
    <cellStyle name="Cálculo 2 2 7 3" xfId="8824" xr:uid="{00000000-0005-0000-0000-0000D1080000}"/>
    <cellStyle name="Cálculo 2 2 8" xfId="1173" xr:uid="{00000000-0005-0000-0000-0000D2080000}"/>
    <cellStyle name="Cálculo 2 2 8 2" xfId="8825" xr:uid="{00000000-0005-0000-0000-0000D3080000}"/>
    <cellStyle name="Cálculo 2 2 8 3" xfId="8826" xr:uid="{00000000-0005-0000-0000-0000D4080000}"/>
    <cellStyle name="Cálculo 2 2 9" xfId="8827" xr:uid="{00000000-0005-0000-0000-0000D5080000}"/>
    <cellStyle name="Cálculo 2 3" xfId="1174" xr:uid="{00000000-0005-0000-0000-0000D6080000}"/>
    <cellStyle name="Cálculo 2 3 2" xfId="8828" xr:uid="{00000000-0005-0000-0000-0000D7080000}"/>
    <cellStyle name="Cálculo 2 3 3" xfId="8829" xr:uid="{00000000-0005-0000-0000-0000D8080000}"/>
    <cellStyle name="Cálculo 2 3 4" xfId="8830" xr:uid="{00000000-0005-0000-0000-0000D9080000}"/>
    <cellStyle name="Cálculo 2 4" xfId="1175" xr:uid="{00000000-0005-0000-0000-0000DA080000}"/>
    <cellStyle name="Cálculo 2 4 2" xfId="5548" xr:uid="{00000000-0005-0000-0000-0000DB080000}"/>
    <cellStyle name="Cálculo 2 4 2 2" xfId="8831" xr:uid="{00000000-0005-0000-0000-0000DC080000}"/>
    <cellStyle name="Cálculo 2 4 2 3" xfId="8832" xr:uid="{00000000-0005-0000-0000-0000DD080000}"/>
    <cellStyle name="Cálculo 2 4 3" xfId="8833" xr:uid="{00000000-0005-0000-0000-0000DE080000}"/>
    <cellStyle name="Cálculo 2 4 4" xfId="8834" xr:uid="{00000000-0005-0000-0000-0000DF080000}"/>
    <cellStyle name="Cálculo 2 5" xfId="1176" xr:uid="{00000000-0005-0000-0000-0000E0080000}"/>
    <cellStyle name="Cálculo 2 5 2" xfId="8835" xr:uid="{00000000-0005-0000-0000-0000E1080000}"/>
    <cellStyle name="Cálculo 2 5 3" xfId="8836" xr:uid="{00000000-0005-0000-0000-0000E2080000}"/>
    <cellStyle name="Cálculo 2 6" xfId="1177" xr:uid="{00000000-0005-0000-0000-0000E3080000}"/>
    <cellStyle name="Cálculo 2 6 2" xfId="8837" xr:uid="{00000000-0005-0000-0000-0000E4080000}"/>
    <cellStyle name="Cálculo 2 6 3" xfId="8838" xr:uid="{00000000-0005-0000-0000-0000E5080000}"/>
    <cellStyle name="Cálculo 2 7" xfId="1178" xr:uid="{00000000-0005-0000-0000-0000E6080000}"/>
    <cellStyle name="Cálculo 2 7 2" xfId="8839" xr:uid="{00000000-0005-0000-0000-0000E7080000}"/>
    <cellStyle name="Cálculo 2 7 3" xfId="8840" xr:uid="{00000000-0005-0000-0000-0000E8080000}"/>
    <cellStyle name="Cálculo 2 8" xfId="1179" xr:uid="{00000000-0005-0000-0000-0000E9080000}"/>
    <cellStyle name="Cálculo 2 8 2" xfId="8841" xr:uid="{00000000-0005-0000-0000-0000EA080000}"/>
    <cellStyle name="Cálculo 2 8 3" xfId="8842" xr:uid="{00000000-0005-0000-0000-0000EB080000}"/>
    <cellStyle name="Cálculo 2 9" xfId="1180" xr:uid="{00000000-0005-0000-0000-0000EC080000}"/>
    <cellStyle name="Cálculo 2 9 2" xfId="8843" xr:uid="{00000000-0005-0000-0000-0000ED080000}"/>
    <cellStyle name="Cálculo 2 9 3" xfId="8844" xr:uid="{00000000-0005-0000-0000-0000EE080000}"/>
    <cellStyle name="Cálculo 3" xfId="1181" xr:uid="{00000000-0005-0000-0000-0000EF080000}"/>
    <cellStyle name="Cálculo 3 10" xfId="8845" xr:uid="{00000000-0005-0000-0000-0000F0080000}"/>
    <cellStyle name="Cálculo 3 11" xfId="8846" xr:uid="{00000000-0005-0000-0000-0000F1080000}"/>
    <cellStyle name="Cálculo 3 2" xfId="1182" xr:uid="{00000000-0005-0000-0000-0000F2080000}"/>
    <cellStyle name="Cálculo 3 2 2" xfId="8847" xr:uid="{00000000-0005-0000-0000-0000F3080000}"/>
    <cellStyle name="Cálculo 3 2 3" xfId="8848" xr:uid="{00000000-0005-0000-0000-0000F4080000}"/>
    <cellStyle name="Cálculo 3 2 4" xfId="8849" xr:uid="{00000000-0005-0000-0000-0000F5080000}"/>
    <cellStyle name="Cálculo 3 3" xfId="1183" xr:uid="{00000000-0005-0000-0000-0000F6080000}"/>
    <cellStyle name="Cálculo 3 3 2" xfId="8850" xr:uid="{00000000-0005-0000-0000-0000F7080000}"/>
    <cellStyle name="Cálculo 3 3 3" xfId="8851" xr:uid="{00000000-0005-0000-0000-0000F8080000}"/>
    <cellStyle name="Cálculo 3 4" xfId="1184" xr:uid="{00000000-0005-0000-0000-0000F9080000}"/>
    <cellStyle name="Cálculo 3 4 2" xfId="8852" xr:uid="{00000000-0005-0000-0000-0000FA080000}"/>
    <cellStyle name="Cálculo 3 4 3" xfId="8853" xr:uid="{00000000-0005-0000-0000-0000FB080000}"/>
    <cellStyle name="Cálculo 3 5" xfId="1185" xr:uid="{00000000-0005-0000-0000-0000FC080000}"/>
    <cellStyle name="Cálculo 3 5 2" xfId="8854" xr:uid="{00000000-0005-0000-0000-0000FD080000}"/>
    <cellStyle name="Cálculo 3 5 3" xfId="8855" xr:uid="{00000000-0005-0000-0000-0000FE080000}"/>
    <cellStyle name="Cálculo 3 6" xfId="1186" xr:uid="{00000000-0005-0000-0000-0000FF080000}"/>
    <cellStyle name="Cálculo 3 6 2" xfId="8856" xr:uid="{00000000-0005-0000-0000-000000090000}"/>
    <cellStyle name="Cálculo 3 6 3" xfId="8857" xr:uid="{00000000-0005-0000-0000-000001090000}"/>
    <cellStyle name="Cálculo 3 7" xfId="1187" xr:uid="{00000000-0005-0000-0000-000002090000}"/>
    <cellStyle name="Cálculo 3 7 2" xfId="8858" xr:uid="{00000000-0005-0000-0000-000003090000}"/>
    <cellStyle name="Cálculo 3 7 3" xfId="8859" xr:uid="{00000000-0005-0000-0000-000004090000}"/>
    <cellStyle name="Cálculo 3 8" xfId="1188" xr:uid="{00000000-0005-0000-0000-000005090000}"/>
    <cellStyle name="Cálculo 3 8 2" xfId="8860" xr:uid="{00000000-0005-0000-0000-000006090000}"/>
    <cellStyle name="Cálculo 3 8 3" xfId="8861" xr:uid="{00000000-0005-0000-0000-000007090000}"/>
    <cellStyle name="Cálculo 3 9" xfId="8862" xr:uid="{00000000-0005-0000-0000-000008090000}"/>
    <cellStyle name="Cálculo 4" xfId="1189" xr:uid="{00000000-0005-0000-0000-000009090000}"/>
    <cellStyle name="Cálculo 4 10" xfId="8863" xr:uid="{00000000-0005-0000-0000-00000A090000}"/>
    <cellStyle name="Cálculo 4 11" xfId="8864" xr:uid="{00000000-0005-0000-0000-00000B090000}"/>
    <cellStyle name="Cálculo 4 2" xfId="1190" xr:uid="{00000000-0005-0000-0000-00000C090000}"/>
    <cellStyle name="Cálculo 4 2 2" xfId="8865" xr:uid="{00000000-0005-0000-0000-00000D090000}"/>
    <cellStyle name="Cálculo 4 2 3" xfId="8866" xr:uid="{00000000-0005-0000-0000-00000E090000}"/>
    <cellStyle name="Cálculo 4 2 4" xfId="8867" xr:uid="{00000000-0005-0000-0000-00000F090000}"/>
    <cellStyle name="Cálculo 4 3" xfId="1191" xr:uid="{00000000-0005-0000-0000-000010090000}"/>
    <cellStyle name="Cálculo 4 3 2" xfId="8868" xr:uid="{00000000-0005-0000-0000-000011090000}"/>
    <cellStyle name="Cálculo 4 3 3" xfId="8869" xr:uid="{00000000-0005-0000-0000-000012090000}"/>
    <cellStyle name="Cálculo 4 4" xfId="1192" xr:uid="{00000000-0005-0000-0000-000013090000}"/>
    <cellStyle name="Cálculo 4 4 2" xfId="8870" xr:uid="{00000000-0005-0000-0000-000014090000}"/>
    <cellStyle name="Cálculo 4 4 3" xfId="8871" xr:uid="{00000000-0005-0000-0000-000015090000}"/>
    <cellStyle name="Cálculo 4 5" xfId="1193" xr:uid="{00000000-0005-0000-0000-000016090000}"/>
    <cellStyle name="Cálculo 4 5 2" xfId="8872" xr:uid="{00000000-0005-0000-0000-000017090000}"/>
    <cellStyle name="Cálculo 4 5 3" xfId="8873" xr:uid="{00000000-0005-0000-0000-000018090000}"/>
    <cellStyle name="Cálculo 4 6" xfId="1194" xr:uid="{00000000-0005-0000-0000-000019090000}"/>
    <cellStyle name="Cálculo 4 6 2" xfId="8874" xr:uid="{00000000-0005-0000-0000-00001A090000}"/>
    <cellStyle name="Cálculo 4 6 3" xfId="8875" xr:uid="{00000000-0005-0000-0000-00001B090000}"/>
    <cellStyle name="Cálculo 4 7" xfId="1195" xr:uid="{00000000-0005-0000-0000-00001C090000}"/>
    <cellStyle name="Cálculo 4 7 2" xfId="8876" xr:uid="{00000000-0005-0000-0000-00001D090000}"/>
    <cellStyle name="Cálculo 4 7 3" xfId="8877" xr:uid="{00000000-0005-0000-0000-00001E090000}"/>
    <cellStyle name="Cálculo 4 8" xfId="1196" xr:uid="{00000000-0005-0000-0000-00001F090000}"/>
    <cellStyle name="Cálculo 4 8 2" xfId="8878" xr:uid="{00000000-0005-0000-0000-000020090000}"/>
    <cellStyle name="Cálculo 4 8 3" xfId="8879" xr:uid="{00000000-0005-0000-0000-000021090000}"/>
    <cellStyle name="Cálculo 4 9" xfId="8880" xr:uid="{00000000-0005-0000-0000-000022090000}"/>
    <cellStyle name="Cálculo 5" xfId="1197" xr:uid="{00000000-0005-0000-0000-000023090000}"/>
    <cellStyle name="Cálculo 5 2" xfId="8881" xr:uid="{00000000-0005-0000-0000-000024090000}"/>
    <cellStyle name="Cálculo 5 3" xfId="8882" xr:uid="{00000000-0005-0000-0000-000025090000}"/>
    <cellStyle name="Cálculo 6" xfId="1198" xr:uid="{00000000-0005-0000-0000-000026090000}"/>
    <cellStyle name="Cálculo 6 2" xfId="8883" xr:uid="{00000000-0005-0000-0000-000027090000}"/>
    <cellStyle name="Cálculo 6 3" xfId="8884" xr:uid="{00000000-0005-0000-0000-000028090000}"/>
    <cellStyle name="Cálculo 7" xfId="1199" xr:uid="{00000000-0005-0000-0000-000029090000}"/>
    <cellStyle name="Cálculo 7 2" xfId="8885" xr:uid="{00000000-0005-0000-0000-00002A090000}"/>
    <cellStyle name="Cálculo 7 3" xfId="8886" xr:uid="{00000000-0005-0000-0000-00002B090000}"/>
    <cellStyle name="Cálculo 8" xfId="1200" xr:uid="{00000000-0005-0000-0000-00002C090000}"/>
    <cellStyle name="Cálculo 8 2" xfId="8887" xr:uid="{00000000-0005-0000-0000-00002D090000}"/>
    <cellStyle name="Cálculo 8 3" xfId="8888" xr:uid="{00000000-0005-0000-0000-00002E090000}"/>
    <cellStyle name="Cálculo 9" xfId="1201" xr:uid="{00000000-0005-0000-0000-00002F090000}"/>
    <cellStyle name="Cálculo 9 2" xfId="8889" xr:uid="{00000000-0005-0000-0000-000030090000}"/>
    <cellStyle name="Cálculo 9 3" xfId="8890" xr:uid="{00000000-0005-0000-0000-000031090000}"/>
    <cellStyle name="Cancel" xfId="1202" xr:uid="{00000000-0005-0000-0000-000032090000}"/>
    <cellStyle name="Cancel 10" xfId="1203" xr:uid="{00000000-0005-0000-0000-000033090000}"/>
    <cellStyle name="Cancel 11" xfId="1204" xr:uid="{00000000-0005-0000-0000-000034090000}"/>
    <cellStyle name="Cancel 11 2" xfId="8891" xr:uid="{00000000-0005-0000-0000-000035090000}"/>
    <cellStyle name="Cancel 12" xfId="1205" xr:uid="{00000000-0005-0000-0000-000036090000}"/>
    <cellStyle name="Cancel 12 2" xfId="1206" xr:uid="{00000000-0005-0000-0000-000037090000}"/>
    <cellStyle name="Cancel 13" xfId="8892" xr:uid="{00000000-0005-0000-0000-000038090000}"/>
    <cellStyle name="Cancel 2" xfId="1207" xr:uid="{00000000-0005-0000-0000-000039090000}"/>
    <cellStyle name="Cancel 2 10" xfId="1208" xr:uid="{00000000-0005-0000-0000-00003A090000}"/>
    <cellStyle name="Cancel 2 11" xfId="5167" xr:uid="{00000000-0005-0000-0000-00003B090000}"/>
    <cellStyle name="Cancel 2 12" xfId="8893" xr:uid="{00000000-0005-0000-0000-00003C090000}"/>
    <cellStyle name="Cancel 2 2" xfId="15" xr:uid="{00000000-0005-0000-0000-00003D090000}"/>
    <cellStyle name="Cancel 2 2 2" xfId="5549" xr:uid="{00000000-0005-0000-0000-00003E090000}"/>
    <cellStyle name="Cancel 2 2 3" xfId="8894" xr:uid="{00000000-0005-0000-0000-00003F090000}"/>
    <cellStyle name="Cancel 2 3" xfId="1209" xr:uid="{00000000-0005-0000-0000-000040090000}"/>
    <cellStyle name="Cancel 2 4" xfId="1210" xr:uid="{00000000-0005-0000-0000-000041090000}"/>
    <cellStyle name="Cancel 2 5" xfId="1211" xr:uid="{00000000-0005-0000-0000-000042090000}"/>
    <cellStyle name="Cancel 2 6" xfId="1212" xr:uid="{00000000-0005-0000-0000-000043090000}"/>
    <cellStyle name="Cancel 2 7" xfId="1213" xr:uid="{00000000-0005-0000-0000-000044090000}"/>
    <cellStyle name="Cancel 2 8" xfId="1214" xr:uid="{00000000-0005-0000-0000-000045090000}"/>
    <cellStyle name="Cancel 2 9" xfId="1215" xr:uid="{00000000-0005-0000-0000-000046090000}"/>
    <cellStyle name="Cancel 3" xfId="1216" xr:uid="{00000000-0005-0000-0000-000047090000}"/>
    <cellStyle name="Cancel 3 2" xfId="1217" xr:uid="{00000000-0005-0000-0000-000048090000}"/>
    <cellStyle name="Cancel 3 3" xfId="1218" xr:uid="{00000000-0005-0000-0000-000049090000}"/>
    <cellStyle name="Cancel 3 4" xfId="1219" xr:uid="{00000000-0005-0000-0000-00004A090000}"/>
    <cellStyle name="Cancel 3 5" xfId="1220" xr:uid="{00000000-0005-0000-0000-00004B090000}"/>
    <cellStyle name="Cancel 3 6" xfId="1221" xr:uid="{00000000-0005-0000-0000-00004C090000}"/>
    <cellStyle name="Cancel 3 7" xfId="1222" xr:uid="{00000000-0005-0000-0000-00004D090000}"/>
    <cellStyle name="Cancel 3 8" xfId="1223" xr:uid="{00000000-0005-0000-0000-00004E090000}"/>
    <cellStyle name="Cancel 3 9" xfId="8895" xr:uid="{00000000-0005-0000-0000-00004F090000}"/>
    <cellStyle name="Cancel 4" xfId="1224" xr:uid="{00000000-0005-0000-0000-000050090000}"/>
    <cellStyle name="Cancel 4 2" xfId="8896" xr:uid="{00000000-0005-0000-0000-000051090000}"/>
    <cellStyle name="Cancel 5" xfId="1225" xr:uid="{00000000-0005-0000-0000-000052090000}"/>
    <cellStyle name="Cancel 5 2" xfId="8897" xr:uid="{00000000-0005-0000-0000-000053090000}"/>
    <cellStyle name="Cancel 6" xfId="1226" xr:uid="{00000000-0005-0000-0000-000054090000}"/>
    <cellStyle name="Cancel 7" xfId="1227" xr:uid="{00000000-0005-0000-0000-000055090000}"/>
    <cellStyle name="Cancel 8" xfId="1228" xr:uid="{00000000-0005-0000-0000-000056090000}"/>
    <cellStyle name="Cancel 9" xfId="1229" xr:uid="{00000000-0005-0000-0000-000057090000}"/>
    <cellStyle name="Cancel_0251_2008_TECNICAS METALICAS_Instalaciones Eléctricas en Baja Tension_Plaza Vea Puente Piedra_mod1 (3)" xfId="1230" xr:uid="{00000000-0005-0000-0000-000058090000}"/>
    <cellStyle name="category" xfId="1231" xr:uid="{00000000-0005-0000-0000-000059090000}"/>
    <cellStyle name="category 2" xfId="8898" xr:uid="{00000000-0005-0000-0000-00005A090000}"/>
    <cellStyle name="Celda de comprobación 10" xfId="1232" xr:uid="{00000000-0005-0000-0000-00005B090000}"/>
    <cellStyle name="Celda de comprobación 11" xfId="1233" xr:uid="{00000000-0005-0000-0000-00005C090000}"/>
    <cellStyle name="Celda de comprobación 12" xfId="5550" xr:uid="{00000000-0005-0000-0000-00005D090000}"/>
    <cellStyle name="Celda de comprobación 13" xfId="5551" xr:uid="{00000000-0005-0000-0000-00005E090000}"/>
    <cellStyle name="Celda de comprobación 14" xfId="5552" xr:uid="{00000000-0005-0000-0000-00005F090000}"/>
    <cellStyle name="Celda de comprobación 15" xfId="5553" xr:uid="{00000000-0005-0000-0000-000060090000}"/>
    <cellStyle name="Celda de comprobación 16" xfId="5554" xr:uid="{00000000-0005-0000-0000-000061090000}"/>
    <cellStyle name="Celda de comprobación 17" xfId="5555" xr:uid="{00000000-0005-0000-0000-000062090000}"/>
    <cellStyle name="Celda de comprobación 18" xfId="5556" xr:uid="{00000000-0005-0000-0000-000063090000}"/>
    <cellStyle name="Celda de comprobación 19" xfId="5557" xr:uid="{00000000-0005-0000-0000-000064090000}"/>
    <cellStyle name="Celda de comprobación 2" xfId="1234" xr:uid="{00000000-0005-0000-0000-000065090000}"/>
    <cellStyle name="Celda de comprobación 2 10" xfId="8899" xr:uid="{00000000-0005-0000-0000-000066090000}"/>
    <cellStyle name="Celda de comprobación 2 2" xfId="1235" xr:uid="{00000000-0005-0000-0000-000067090000}"/>
    <cellStyle name="Celda de comprobación 2 2 2" xfId="1236" xr:uid="{00000000-0005-0000-0000-000068090000}"/>
    <cellStyle name="Celda de comprobación 2 2 3" xfId="1237" xr:uid="{00000000-0005-0000-0000-000069090000}"/>
    <cellStyle name="Celda de comprobación 2 2 4" xfId="1238" xr:uid="{00000000-0005-0000-0000-00006A090000}"/>
    <cellStyle name="Celda de comprobación 2 2 5" xfId="1239" xr:uid="{00000000-0005-0000-0000-00006B090000}"/>
    <cellStyle name="Celda de comprobación 2 2 6" xfId="1240" xr:uid="{00000000-0005-0000-0000-00006C090000}"/>
    <cellStyle name="Celda de comprobación 2 2 7" xfId="1241" xr:uid="{00000000-0005-0000-0000-00006D090000}"/>
    <cellStyle name="Celda de comprobación 2 2 8" xfId="1242" xr:uid="{00000000-0005-0000-0000-00006E090000}"/>
    <cellStyle name="Celda de comprobación 2 2 9" xfId="8900" xr:uid="{00000000-0005-0000-0000-00006F090000}"/>
    <cellStyle name="Celda de comprobación 2 3" xfId="1243" xr:uid="{00000000-0005-0000-0000-000070090000}"/>
    <cellStyle name="Celda de comprobación 2 4" xfId="1244" xr:uid="{00000000-0005-0000-0000-000071090000}"/>
    <cellStyle name="Celda de comprobación 2 4 2" xfId="5558" xr:uid="{00000000-0005-0000-0000-000072090000}"/>
    <cellStyle name="Celda de comprobación 2 5" xfId="1245" xr:uid="{00000000-0005-0000-0000-000073090000}"/>
    <cellStyle name="Celda de comprobación 2 6" xfId="1246" xr:uid="{00000000-0005-0000-0000-000074090000}"/>
    <cellStyle name="Celda de comprobación 2 7" xfId="1247" xr:uid="{00000000-0005-0000-0000-000075090000}"/>
    <cellStyle name="Celda de comprobación 2 8" xfId="1248" xr:uid="{00000000-0005-0000-0000-000076090000}"/>
    <cellStyle name="Celda de comprobación 2 9" xfId="1249" xr:uid="{00000000-0005-0000-0000-000077090000}"/>
    <cellStyle name="Celda de comprobación 3" xfId="1250" xr:uid="{00000000-0005-0000-0000-000078090000}"/>
    <cellStyle name="Celda de comprobación 3 2" xfId="1251" xr:uid="{00000000-0005-0000-0000-000079090000}"/>
    <cellStyle name="Celda de comprobación 3 3" xfId="1252" xr:uid="{00000000-0005-0000-0000-00007A090000}"/>
    <cellStyle name="Celda de comprobación 3 4" xfId="1253" xr:uid="{00000000-0005-0000-0000-00007B090000}"/>
    <cellStyle name="Celda de comprobación 3 5" xfId="1254" xr:uid="{00000000-0005-0000-0000-00007C090000}"/>
    <cellStyle name="Celda de comprobación 3 6" xfId="1255" xr:uid="{00000000-0005-0000-0000-00007D090000}"/>
    <cellStyle name="Celda de comprobación 3 7" xfId="1256" xr:uid="{00000000-0005-0000-0000-00007E090000}"/>
    <cellStyle name="Celda de comprobación 3 8" xfId="1257" xr:uid="{00000000-0005-0000-0000-00007F090000}"/>
    <cellStyle name="Celda de comprobación 3 9" xfId="8901" xr:uid="{00000000-0005-0000-0000-000080090000}"/>
    <cellStyle name="Celda de comprobación 4" xfId="1258" xr:uid="{00000000-0005-0000-0000-000081090000}"/>
    <cellStyle name="Celda de comprobación 4 2" xfId="1259" xr:uid="{00000000-0005-0000-0000-000082090000}"/>
    <cellStyle name="Celda de comprobación 4 3" xfId="1260" xr:uid="{00000000-0005-0000-0000-000083090000}"/>
    <cellStyle name="Celda de comprobación 4 4" xfId="1261" xr:uid="{00000000-0005-0000-0000-000084090000}"/>
    <cellStyle name="Celda de comprobación 4 5" xfId="1262" xr:uid="{00000000-0005-0000-0000-000085090000}"/>
    <cellStyle name="Celda de comprobación 4 6" xfId="1263" xr:uid="{00000000-0005-0000-0000-000086090000}"/>
    <cellStyle name="Celda de comprobación 4 7" xfId="1264" xr:uid="{00000000-0005-0000-0000-000087090000}"/>
    <cellStyle name="Celda de comprobación 4 8" xfId="1265" xr:uid="{00000000-0005-0000-0000-000088090000}"/>
    <cellStyle name="Celda de comprobación 4 9" xfId="8902" xr:uid="{00000000-0005-0000-0000-000089090000}"/>
    <cellStyle name="Celda de comprobación 5" xfId="1266" xr:uid="{00000000-0005-0000-0000-00008A090000}"/>
    <cellStyle name="Celda de comprobación 6" xfId="1267" xr:uid="{00000000-0005-0000-0000-00008B090000}"/>
    <cellStyle name="Celda de comprobación 7" xfId="1268" xr:uid="{00000000-0005-0000-0000-00008C090000}"/>
    <cellStyle name="Celda de comprobación 8" xfId="1269" xr:uid="{00000000-0005-0000-0000-00008D090000}"/>
    <cellStyle name="Celda de comprobación 9" xfId="1270" xr:uid="{00000000-0005-0000-0000-00008E090000}"/>
    <cellStyle name="Celda vinculada 10" xfId="1271" xr:uid="{00000000-0005-0000-0000-00008F090000}"/>
    <cellStyle name="Celda vinculada 11" xfId="1272" xr:uid="{00000000-0005-0000-0000-000090090000}"/>
    <cellStyle name="Celda vinculada 12" xfId="5559" xr:uid="{00000000-0005-0000-0000-000091090000}"/>
    <cellStyle name="Celda vinculada 13" xfId="5560" xr:uid="{00000000-0005-0000-0000-000092090000}"/>
    <cellStyle name="Celda vinculada 14" xfId="5561" xr:uid="{00000000-0005-0000-0000-000093090000}"/>
    <cellStyle name="Celda vinculada 15" xfId="5562" xr:uid="{00000000-0005-0000-0000-000094090000}"/>
    <cellStyle name="Celda vinculada 16" xfId="5563" xr:uid="{00000000-0005-0000-0000-000095090000}"/>
    <cellStyle name="Celda vinculada 17" xfId="5564" xr:uid="{00000000-0005-0000-0000-000096090000}"/>
    <cellStyle name="Celda vinculada 18" xfId="5565" xr:uid="{00000000-0005-0000-0000-000097090000}"/>
    <cellStyle name="Celda vinculada 19" xfId="5566" xr:uid="{00000000-0005-0000-0000-000098090000}"/>
    <cellStyle name="Celda vinculada 2" xfId="1273" xr:uid="{00000000-0005-0000-0000-000099090000}"/>
    <cellStyle name="Celda vinculada 2 10" xfId="8903" xr:uid="{00000000-0005-0000-0000-00009A090000}"/>
    <cellStyle name="Celda vinculada 2 2" xfId="1274" xr:uid="{00000000-0005-0000-0000-00009B090000}"/>
    <cellStyle name="Celda vinculada 2 2 2" xfId="1275" xr:uid="{00000000-0005-0000-0000-00009C090000}"/>
    <cellStyle name="Celda vinculada 2 2 3" xfId="1276" xr:uid="{00000000-0005-0000-0000-00009D090000}"/>
    <cellStyle name="Celda vinculada 2 2 4" xfId="1277" xr:uid="{00000000-0005-0000-0000-00009E090000}"/>
    <cellStyle name="Celda vinculada 2 2 5" xfId="1278" xr:uid="{00000000-0005-0000-0000-00009F090000}"/>
    <cellStyle name="Celda vinculada 2 2 6" xfId="1279" xr:uid="{00000000-0005-0000-0000-0000A0090000}"/>
    <cellStyle name="Celda vinculada 2 2 7" xfId="1280" xr:uid="{00000000-0005-0000-0000-0000A1090000}"/>
    <cellStyle name="Celda vinculada 2 2 8" xfId="1281" xr:uid="{00000000-0005-0000-0000-0000A2090000}"/>
    <cellStyle name="Celda vinculada 2 2 9" xfId="8904" xr:uid="{00000000-0005-0000-0000-0000A3090000}"/>
    <cellStyle name="Celda vinculada 2 3" xfId="1282" xr:uid="{00000000-0005-0000-0000-0000A4090000}"/>
    <cellStyle name="Celda vinculada 2 4" xfId="1283" xr:uid="{00000000-0005-0000-0000-0000A5090000}"/>
    <cellStyle name="Celda vinculada 2 4 2" xfId="5567" xr:uid="{00000000-0005-0000-0000-0000A6090000}"/>
    <cellStyle name="Celda vinculada 2 5" xfId="1284" xr:uid="{00000000-0005-0000-0000-0000A7090000}"/>
    <cellStyle name="Celda vinculada 2 6" xfId="1285" xr:uid="{00000000-0005-0000-0000-0000A8090000}"/>
    <cellStyle name="Celda vinculada 2 7" xfId="1286" xr:uid="{00000000-0005-0000-0000-0000A9090000}"/>
    <cellStyle name="Celda vinculada 2 8" xfId="1287" xr:uid="{00000000-0005-0000-0000-0000AA090000}"/>
    <cellStyle name="Celda vinculada 2 9" xfId="1288" xr:uid="{00000000-0005-0000-0000-0000AB090000}"/>
    <cellStyle name="Celda vinculada 3" xfId="1289" xr:uid="{00000000-0005-0000-0000-0000AC090000}"/>
    <cellStyle name="Celda vinculada 3 2" xfId="1290" xr:uid="{00000000-0005-0000-0000-0000AD090000}"/>
    <cellStyle name="Celda vinculada 3 3" xfId="1291" xr:uid="{00000000-0005-0000-0000-0000AE090000}"/>
    <cellStyle name="Celda vinculada 3 4" xfId="1292" xr:uid="{00000000-0005-0000-0000-0000AF090000}"/>
    <cellStyle name="Celda vinculada 3 5" xfId="1293" xr:uid="{00000000-0005-0000-0000-0000B0090000}"/>
    <cellStyle name="Celda vinculada 3 6" xfId="1294" xr:uid="{00000000-0005-0000-0000-0000B1090000}"/>
    <cellStyle name="Celda vinculada 3 7" xfId="1295" xr:uid="{00000000-0005-0000-0000-0000B2090000}"/>
    <cellStyle name="Celda vinculada 3 8" xfId="1296" xr:uid="{00000000-0005-0000-0000-0000B3090000}"/>
    <cellStyle name="Celda vinculada 3 9" xfId="8905" xr:uid="{00000000-0005-0000-0000-0000B4090000}"/>
    <cellStyle name="Celda vinculada 4" xfId="1297" xr:uid="{00000000-0005-0000-0000-0000B5090000}"/>
    <cellStyle name="Celda vinculada 4 2" xfId="1298" xr:uid="{00000000-0005-0000-0000-0000B6090000}"/>
    <cellStyle name="Celda vinculada 4 3" xfId="1299" xr:uid="{00000000-0005-0000-0000-0000B7090000}"/>
    <cellStyle name="Celda vinculada 4 4" xfId="1300" xr:uid="{00000000-0005-0000-0000-0000B8090000}"/>
    <cellStyle name="Celda vinculada 4 5" xfId="1301" xr:uid="{00000000-0005-0000-0000-0000B9090000}"/>
    <cellStyle name="Celda vinculada 4 6" xfId="1302" xr:uid="{00000000-0005-0000-0000-0000BA090000}"/>
    <cellStyle name="Celda vinculada 4 7" xfId="1303" xr:uid="{00000000-0005-0000-0000-0000BB090000}"/>
    <cellStyle name="Celda vinculada 4 8" xfId="1304" xr:uid="{00000000-0005-0000-0000-0000BC090000}"/>
    <cellStyle name="Celda vinculada 4 9" xfId="8906" xr:uid="{00000000-0005-0000-0000-0000BD090000}"/>
    <cellStyle name="Celda vinculada 5" xfId="1305" xr:uid="{00000000-0005-0000-0000-0000BE090000}"/>
    <cellStyle name="Celda vinculada 6" xfId="1306" xr:uid="{00000000-0005-0000-0000-0000BF090000}"/>
    <cellStyle name="Celda vinculada 7" xfId="1307" xr:uid="{00000000-0005-0000-0000-0000C0090000}"/>
    <cellStyle name="Celda vinculada 8" xfId="1308" xr:uid="{00000000-0005-0000-0000-0000C1090000}"/>
    <cellStyle name="Celda vinculada 9" xfId="1309" xr:uid="{00000000-0005-0000-0000-0000C2090000}"/>
    <cellStyle name="Centrado" xfId="1310" xr:uid="{00000000-0005-0000-0000-0000C3090000}"/>
    <cellStyle name="Changeable" xfId="1311" xr:uid="{00000000-0005-0000-0000-0000C4090000}"/>
    <cellStyle name="Changeable 2" xfId="8907" xr:uid="{00000000-0005-0000-0000-0000C5090000}"/>
    <cellStyle name="Changeable 3" xfId="8908" xr:uid="{00000000-0005-0000-0000-0000C6090000}"/>
    <cellStyle name="Changeable 4" xfId="8909" xr:uid="{00000000-0005-0000-0000-0000C7090000}"/>
    <cellStyle name="Check Cell" xfId="1312" xr:uid="{00000000-0005-0000-0000-0000C8090000}"/>
    <cellStyle name="Check Cell 2" xfId="5568" xr:uid="{00000000-0005-0000-0000-0000C9090000}"/>
    <cellStyle name="Check Cell 3" xfId="8910" xr:uid="{00000000-0005-0000-0000-0000CA090000}"/>
    <cellStyle name="ÇÏÀÌÆÛ¸µÅ©" xfId="1313" xr:uid="{00000000-0005-0000-0000-0000CB090000}"/>
    <cellStyle name="ÇÏÀÌÆÛ¸µÅ© 2" xfId="8911" xr:uid="{00000000-0005-0000-0000-0000CC090000}"/>
    <cellStyle name="cm3" xfId="12368" xr:uid="{00000000-0005-0000-0000-0000CD090000}"/>
    <cellStyle name="Collegamento ipertestuale_RESULTS" xfId="12369" xr:uid="{00000000-0005-0000-0000-0000CE090000}"/>
    <cellStyle name="Column Heads" xfId="12370" xr:uid="{00000000-0005-0000-0000-0000CF090000}"/>
    <cellStyle name="Coma 2" xfId="12371" xr:uid="{00000000-0005-0000-0000-0000D0090000}"/>
    <cellStyle name="Coma 2 2" xfId="12372" xr:uid="{00000000-0005-0000-0000-0000D1090000}"/>
    <cellStyle name="Coma 2 3" xfId="12373" xr:uid="{00000000-0005-0000-0000-0000D2090000}"/>
    <cellStyle name="Coma 3" xfId="12374" xr:uid="{00000000-0005-0000-0000-0000D3090000}"/>
    <cellStyle name="Coma 4" xfId="12375" xr:uid="{00000000-0005-0000-0000-0000D4090000}"/>
    <cellStyle name="Coma 4 2" xfId="12376" xr:uid="{00000000-0005-0000-0000-0000D5090000}"/>
    <cellStyle name="Coma 5" xfId="12377" xr:uid="{00000000-0005-0000-0000-0000D6090000}"/>
    <cellStyle name="Coma 5 2" xfId="12378" xr:uid="{00000000-0005-0000-0000-0000D7090000}"/>
    <cellStyle name="Coma 5 2 2" xfId="12379" xr:uid="{00000000-0005-0000-0000-0000D8090000}"/>
    <cellStyle name="Coma 5 3" xfId="12380" xr:uid="{00000000-0005-0000-0000-0000D9090000}"/>
    <cellStyle name="Coma 6" xfId="12381" xr:uid="{00000000-0005-0000-0000-0000DA090000}"/>
    <cellStyle name="Coma 6 2" xfId="12382" xr:uid="{00000000-0005-0000-0000-0000DB090000}"/>
    <cellStyle name="Coma 6 2 2" xfId="12383" xr:uid="{00000000-0005-0000-0000-0000DC090000}"/>
    <cellStyle name="Coma 6 3" xfId="12384" xr:uid="{00000000-0005-0000-0000-0000DD090000}"/>
    <cellStyle name="Comma" xfId="8459" xr:uid="{00000000-0005-0000-0000-0000DE090000}"/>
    <cellStyle name="Comma  - Style1" xfId="1314" xr:uid="{00000000-0005-0000-0000-0000DF090000}"/>
    <cellStyle name="Comma  - Style1 2" xfId="8912" xr:uid="{00000000-0005-0000-0000-0000E0090000}"/>
    <cellStyle name="Comma  - Style2" xfId="1315" xr:uid="{00000000-0005-0000-0000-0000E1090000}"/>
    <cellStyle name="Comma  - Style2 2" xfId="8913" xr:uid="{00000000-0005-0000-0000-0000E2090000}"/>
    <cellStyle name="Comma  - Style3" xfId="1316" xr:uid="{00000000-0005-0000-0000-0000E3090000}"/>
    <cellStyle name="Comma  - Style3 2" xfId="8914" xr:uid="{00000000-0005-0000-0000-0000E4090000}"/>
    <cellStyle name="Comma  - Style4" xfId="1317" xr:uid="{00000000-0005-0000-0000-0000E5090000}"/>
    <cellStyle name="Comma  - Style4 2" xfId="8915" xr:uid="{00000000-0005-0000-0000-0000E6090000}"/>
    <cellStyle name="Comma  - Style5" xfId="1318" xr:uid="{00000000-0005-0000-0000-0000E7090000}"/>
    <cellStyle name="Comma  - Style5 2" xfId="8916" xr:uid="{00000000-0005-0000-0000-0000E8090000}"/>
    <cellStyle name="Comma  - Style6" xfId="1319" xr:uid="{00000000-0005-0000-0000-0000E9090000}"/>
    <cellStyle name="Comma  - Style6 2" xfId="8917" xr:uid="{00000000-0005-0000-0000-0000EA090000}"/>
    <cellStyle name="Comma  - Style7" xfId="1320" xr:uid="{00000000-0005-0000-0000-0000EB090000}"/>
    <cellStyle name="Comma  - Style7 2" xfId="8918" xr:uid="{00000000-0005-0000-0000-0000EC090000}"/>
    <cellStyle name="Comma  - Style8" xfId="1321" xr:uid="{00000000-0005-0000-0000-0000ED090000}"/>
    <cellStyle name="Comma  - Style8 2" xfId="8919" xr:uid="{00000000-0005-0000-0000-0000EE090000}"/>
    <cellStyle name="Comma [0]" xfId="8920" xr:uid="{00000000-0005-0000-0000-0000EF090000}"/>
    <cellStyle name="Comma [0] 2" xfId="12385" xr:uid="{00000000-0005-0000-0000-0000F0090000}"/>
    <cellStyle name="Comma [0]_A" xfId="12386" xr:uid="{00000000-0005-0000-0000-0000F1090000}"/>
    <cellStyle name="Comma [00]" xfId="1322" xr:uid="{00000000-0005-0000-0000-0000F2090000}"/>
    <cellStyle name="Comma 10" xfId="8921" xr:uid="{00000000-0005-0000-0000-0000F3090000}"/>
    <cellStyle name="Comma 11" xfId="8922" xr:uid="{00000000-0005-0000-0000-0000F4090000}"/>
    <cellStyle name="Comma 12" xfId="8923" xr:uid="{00000000-0005-0000-0000-0000F5090000}"/>
    <cellStyle name="Comma 13" xfId="8924" xr:uid="{00000000-0005-0000-0000-0000F6090000}"/>
    <cellStyle name="Comma 14" xfId="8925" xr:uid="{00000000-0005-0000-0000-0000F7090000}"/>
    <cellStyle name="Comma 15" xfId="8926" xr:uid="{00000000-0005-0000-0000-0000F8090000}"/>
    <cellStyle name="Comma 16" xfId="8927" xr:uid="{00000000-0005-0000-0000-0000F9090000}"/>
    <cellStyle name="Comma 2" xfId="1323" xr:uid="{00000000-0005-0000-0000-0000FA090000}"/>
    <cellStyle name="Comma 2 10" xfId="5569" xr:uid="{00000000-0005-0000-0000-0000FB090000}"/>
    <cellStyle name="Comma 2 11" xfId="5570" xr:uid="{00000000-0005-0000-0000-0000FC090000}"/>
    <cellStyle name="Comma 2 12" xfId="8928" xr:uid="{00000000-0005-0000-0000-0000FD090000}"/>
    <cellStyle name="Comma 2 2" xfId="1324" xr:uid="{00000000-0005-0000-0000-0000FE090000}"/>
    <cellStyle name="Comma 2 2 2" xfId="1325" xr:uid="{00000000-0005-0000-0000-0000FF090000}"/>
    <cellStyle name="Comma 2 2 2 2" xfId="5571" xr:uid="{00000000-0005-0000-0000-0000000A0000}"/>
    <cellStyle name="Comma 2 2 2 3" xfId="5572" xr:uid="{00000000-0005-0000-0000-0000010A0000}"/>
    <cellStyle name="Comma 2 2 3" xfId="1326" xr:uid="{00000000-0005-0000-0000-0000020A0000}"/>
    <cellStyle name="Comma 2 2 3 2" xfId="6675" xr:uid="{00000000-0005-0000-0000-0000030A0000}"/>
    <cellStyle name="Comma 2 2 4" xfId="1327" xr:uid="{00000000-0005-0000-0000-0000040A0000}"/>
    <cellStyle name="Comma 2 2 4 2" xfId="6676" xr:uid="{00000000-0005-0000-0000-0000050A0000}"/>
    <cellStyle name="Comma 2 2 5" xfId="6677" xr:uid="{00000000-0005-0000-0000-0000060A0000}"/>
    <cellStyle name="Comma 2 2_3 Weeks Look Ahead - Week Ending 01Aug09 (03Aug09-22Aug09) - K111" xfId="5573" xr:uid="{00000000-0005-0000-0000-0000070A0000}"/>
    <cellStyle name="Comma 2 3" xfId="1328" xr:uid="{00000000-0005-0000-0000-0000080A0000}"/>
    <cellStyle name="Comma 2 3 2" xfId="6678" xr:uid="{00000000-0005-0000-0000-0000090A0000}"/>
    <cellStyle name="Comma 2 3 3" xfId="8929" xr:uid="{00000000-0005-0000-0000-00000A0A0000}"/>
    <cellStyle name="Comma 2 4" xfId="1329" xr:uid="{00000000-0005-0000-0000-00000B0A0000}"/>
    <cellStyle name="Comma 2 4 2" xfId="6679" xr:uid="{00000000-0005-0000-0000-00000C0A0000}"/>
    <cellStyle name="Comma 2 5" xfId="1330" xr:uid="{00000000-0005-0000-0000-00000D0A0000}"/>
    <cellStyle name="Comma 2 5 2" xfId="6680" xr:uid="{00000000-0005-0000-0000-00000E0A0000}"/>
    <cellStyle name="Comma 2 6" xfId="5574" xr:uid="{00000000-0005-0000-0000-00000F0A0000}"/>
    <cellStyle name="Comma 2 7" xfId="5575" xr:uid="{00000000-0005-0000-0000-0000100A0000}"/>
    <cellStyle name="Comma 2 8" xfId="5576" xr:uid="{00000000-0005-0000-0000-0000110A0000}"/>
    <cellStyle name="Comma 2 9" xfId="5577" xr:uid="{00000000-0005-0000-0000-0000120A0000}"/>
    <cellStyle name="Comma 2_ELE Prices" xfId="12387" xr:uid="{00000000-0005-0000-0000-0000130A0000}"/>
    <cellStyle name="Comma 3" xfId="1331" xr:uid="{00000000-0005-0000-0000-0000140A0000}"/>
    <cellStyle name="Comma 3 2" xfId="5578" xr:uid="{00000000-0005-0000-0000-0000150A0000}"/>
    <cellStyle name="Comma 3 3" xfId="5579" xr:uid="{00000000-0005-0000-0000-0000160A0000}"/>
    <cellStyle name="Comma 3 3 2" xfId="8930" xr:uid="{00000000-0005-0000-0000-0000170A0000}"/>
    <cellStyle name="Comma 3 3 3" xfId="12388" xr:uid="{00000000-0005-0000-0000-0000180A0000}"/>
    <cellStyle name="Comma 3 3 4" xfId="12389" xr:uid="{00000000-0005-0000-0000-0000190A0000}"/>
    <cellStyle name="Comma 3 3 5" xfId="12390" xr:uid="{00000000-0005-0000-0000-00001A0A0000}"/>
    <cellStyle name="Comma 4" xfId="5580" xr:uid="{00000000-0005-0000-0000-00001B0A0000}"/>
    <cellStyle name="Comma 4 2" xfId="5581" xr:uid="{00000000-0005-0000-0000-00001C0A0000}"/>
    <cellStyle name="Comma 4 3" xfId="5582" xr:uid="{00000000-0005-0000-0000-00001D0A0000}"/>
    <cellStyle name="Comma 5" xfId="5583" xr:uid="{00000000-0005-0000-0000-00001E0A0000}"/>
    <cellStyle name="Comma 5 2" xfId="12391" xr:uid="{00000000-0005-0000-0000-00001F0A0000}"/>
    <cellStyle name="Comma 6" xfId="5584" xr:uid="{00000000-0005-0000-0000-0000200A0000}"/>
    <cellStyle name="Comma 7" xfId="5585" xr:uid="{00000000-0005-0000-0000-0000210A0000}"/>
    <cellStyle name="Comma 7 2" xfId="5586" xr:uid="{00000000-0005-0000-0000-0000220A0000}"/>
    <cellStyle name="Comma 8" xfId="5587" xr:uid="{00000000-0005-0000-0000-0000230A0000}"/>
    <cellStyle name="Comma 8 2" xfId="5588" xr:uid="{00000000-0005-0000-0000-0000240A0000}"/>
    <cellStyle name="Comma 8 2 2" xfId="5589" xr:uid="{00000000-0005-0000-0000-0000250A0000}"/>
    <cellStyle name="Comma 8 2 2 2" xfId="5590" xr:uid="{00000000-0005-0000-0000-0000260A0000}"/>
    <cellStyle name="Comma 8 2 2 2 2" xfId="5591" xr:uid="{00000000-0005-0000-0000-0000270A0000}"/>
    <cellStyle name="Comma 8 2 2 2 3" xfId="5592" xr:uid="{00000000-0005-0000-0000-0000280A0000}"/>
    <cellStyle name="Comma 8 2 2 3" xfId="5593" xr:uid="{00000000-0005-0000-0000-0000290A0000}"/>
    <cellStyle name="Comma 8 2 2 4" xfId="5594" xr:uid="{00000000-0005-0000-0000-00002A0A0000}"/>
    <cellStyle name="Comma 8 2 3" xfId="5595" xr:uid="{00000000-0005-0000-0000-00002B0A0000}"/>
    <cellStyle name="Comma 8 2 3 2" xfId="5596" xr:uid="{00000000-0005-0000-0000-00002C0A0000}"/>
    <cellStyle name="Comma 8 2 3 3" xfId="5597" xr:uid="{00000000-0005-0000-0000-00002D0A0000}"/>
    <cellStyle name="Comma 8 2 4" xfId="5598" xr:uid="{00000000-0005-0000-0000-00002E0A0000}"/>
    <cellStyle name="Comma 8 2 5" xfId="5599" xr:uid="{00000000-0005-0000-0000-00002F0A0000}"/>
    <cellStyle name="Comma 8 2_3 Weeks Look Ahead - Week Ending 01Aug09 (03Aug09-22Aug09) - K111" xfId="5600" xr:uid="{00000000-0005-0000-0000-0000300A0000}"/>
    <cellStyle name="Comma 8 3" xfId="5601" xr:uid="{00000000-0005-0000-0000-0000310A0000}"/>
    <cellStyle name="Comma 8 3 2" xfId="5602" xr:uid="{00000000-0005-0000-0000-0000320A0000}"/>
    <cellStyle name="Comma 8 3 3" xfId="5603" xr:uid="{00000000-0005-0000-0000-0000330A0000}"/>
    <cellStyle name="Comma 8 4" xfId="5604" xr:uid="{00000000-0005-0000-0000-0000340A0000}"/>
    <cellStyle name="Comma 8 5" xfId="5605" xr:uid="{00000000-0005-0000-0000-0000350A0000}"/>
    <cellStyle name="Comma 8_3 Weeks Look Ahead - Week Ending 01Aug09 (03Aug09-22Aug09) - K111" xfId="5606" xr:uid="{00000000-0005-0000-0000-0000360A0000}"/>
    <cellStyle name="Comma 9" xfId="5607" xr:uid="{00000000-0005-0000-0000-0000370A0000}"/>
    <cellStyle name="Comma 9 2" xfId="5608" xr:uid="{00000000-0005-0000-0000-0000380A0000}"/>
    <cellStyle name="Comma 9 3" xfId="5609" xr:uid="{00000000-0005-0000-0000-0000390A0000}"/>
    <cellStyle name="comma zerodec" xfId="12392" xr:uid="{00000000-0005-0000-0000-00003A0A0000}"/>
    <cellStyle name="Comma_ SG&amp;A Bridge " xfId="8931" xr:uid="{00000000-0005-0000-0000-00003B0A0000}"/>
    <cellStyle name="Comma_SST-AIC. PA 001. 23 al 30 ene06 r0" xfId="3" xr:uid="{00000000-0005-0000-0000-00003C0A0000}"/>
    <cellStyle name="Comma0" xfId="1332" xr:uid="{00000000-0005-0000-0000-00003D0A0000}"/>
    <cellStyle name="Comma0 - Estilo3" xfId="12393" xr:uid="{00000000-0005-0000-0000-00003E0A0000}"/>
    <cellStyle name="Comma0 - Modelo1" xfId="1333" xr:uid="{00000000-0005-0000-0000-00003F0A0000}"/>
    <cellStyle name="Comma0 - Modelo1 10" xfId="1334" xr:uid="{00000000-0005-0000-0000-0000400A0000}"/>
    <cellStyle name="Comma0 - Modelo1 11" xfId="8932" xr:uid="{00000000-0005-0000-0000-0000410A0000}"/>
    <cellStyle name="Comma0 - Modelo1 2" xfId="1335" xr:uid="{00000000-0005-0000-0000-0000420A0000}"/>
    <cellStyle name="Comma0 - Modelo1 2 2" xfId="1336" xr:uid="{00000000-0005-0000-0000-0000430A0000}"/>
    <cellStyle name="Comma0 - Modelo1 2 3" xfId="1337" xr:uid="{00000000-0005-0000-0000-0000440A0000}"/>
    <cellStyle name="Comma0 - Modelo1 2 4" xfId="1338" xr:uid="{00000000-0005-0000-0000-0000450A0000}"/>
    <cellStyle name="Comma0 - Modelo1 2 5" xfId="1339" xr:uid="{00000000-0005-0000-0000-0000460A0000}"/>
    <cellStyle name="Comma0 - Modelo1 2 6" xfId="1340" xr:uid="{00000000-0005-0000-0000-0000470A0000}"/>
    <cellStyle name="Comma0 - Modelo1 2 7" xfId="1341" xr:uid="{00000000-0005-0000-0000-0000480A0000}"/>
    <cellStyle name="Comma0 - Modelo1 2 8" xfId="1342" xr:uid="{00000000-0005-0000-0000-0000490A0000}"/>
    <cellStyle name="Comma0 - Modelo1 2 9" xfId="8933" xr:uid="{00000000-0005-0000-0000-00004A0A0000}"/>
    <cellStyle name="Comma0 - Modelo1 3" xfId="1343" xr:uid="{00000000-0005-0000-0000-00004B0A0000}"/>
    <cellStyle name="Comma0 - Modelo1 3 2" xfId="1344" xr:uid="{00000000-0005-0000-0000-00004C0A0000}"/>
    <cellStyle name="Comma0 - Modelo1 3 3" xfId="1345" xr:uid="{00000000-0005-0000-0000-00004D0A0000}"/>
    <cellStyle name="Comma0 - Modelo1 3 4" xfId="1346" xr:uid="{00000000-0005-0000-0000-00004E0A0000}"/>
    <cellStyle name="Comma0 - Modelo1 3 5" xfId="1347" xr:uid="{00000000-0005-0000-0000-00004F0A0000}"/>
    <cellStyle name="Comma0 - Modelo1 3 6" xfId="1348" xr:uid="{00000000-0005-0000-0000-0000500A0000}"/>
    <cellStyle name="Comma0 - Modelo1 3 7" xfId="1349" xr:uid="{00000000-0005-0000-0000-0000510A0000}"/>
    <cellStyle name="Comma0 - Modelo1 3 8" xfId="1350" xr:uid="{00000000-0005-0000-0000-0000520A0000}"/>
    <cellStyle name="Comma0 - Modelo1 3 9" xfId="8934" xr:uid="{00000000-0005-0000-0000-0000530A0000}"/>
    <cellStyle name="Comma0 - Modelo1 4" xfId="1351" xr:uid="{00000000-0005-0000-0000-0000540A0000}"/>
    <cellStyle name="Comma0 - Modelo1 5" xfId="1352" xr:uid="{00000000-0005-0000-0000-0000550A0000}"/>
    <cellStyle name="Comma0 - Modelo1 6" xfId="1353" xr:uid="{00000000-0005-0000-0000-0000560A0000}"/>
    <cellStyle name="Comma0 - Modelo1 7" xfId="1354" xr:uid="{00000000-0005-0000-0000-0000570A0000}"/>
    <cellStyle name="Comma0 - Modelo1 8" xfId="1355" xr:uid="{00000000-0005-0000-0000-0000580A0000}"/>
    <cellStyle name="Comma0 - Modelo1 9" xfId="1356" xr:uid="{00000000-0005-0000-0000-0000590A0000}"/>
    <cellStyle name="Comma0 - Style1" xfId="1357" xr:uid="{00000000-0005-0000-0000-00005A0A0000}"/>
    <cellStyle name="Comma0 - Style1 10" xfId="1358" xr:uid="{00000000-0005-0000-0000-00005B0A0000}"/>
    <cellStyle name="Comma0 - Style1 11" xfId="8935" xr:uid="{00000000-0005-0000-0000-00005C0A0000}"/>
    <cellStyle name="Comma0 - Style1 2" xfId="1359" xr:uid="{00000000-0005-0000-0000-00005D0A0000}"/>
    <cellStyle name="Comma0 - Style1 2 2" xfId="1360" xr:uid="{00000000-0005-0000-0000-00005E0A0000}"/>
    <cellStyle name="Comma0 - Style1 2 3" xfId="1361" xr:uid="{00000000-0005-0000-0000-00005F0A0000}"/>
    <cellStyle name="Comma0 - Style1 2 4" xfId="1362" xr:uid="{00000000-0005-0000-0000-0000600A0000}"/>
    <cellStyle name="Comma0 - Style1 2 5" xfId="1363" xr:uid="{00000000-0005-0000-0000-0000610A0000}"/>
    <cellStyle name="Comma0 - Style1 2 6" xfId="1364" xr:uid="{00000000-0005-0000-0000-0000620A0000}"/>
    <cellStyle name="Comma0 - Style1 2 7" xfId="1365" xr:uid="{00000000-0005-0000-0000-0000630A0000}"/>
    <cellStyle name="Comma0 - Style1 2 8" xfId="1366" xr:uid="{00000000-0005-0000-0000-0000640A0000}"/>
    <cellStyle name="Comma0 - Style1 2 9" xfId="8936" xr:uid="{00000000-0005-0000-0000-0000650A0000}"/>
    <cellStyle name="Comma0 - Style1 3" xfId="1367" xr:uid="{00000000-0005-0000-0000-0000660A0000}"/>
    <cellStyle name="Comma0 - Style1 3 2" xfId="1368" xr:uid="{00000000-0005-0000-0000-0000670A0000}"/>
    <cellStyle name="Comma0 - Style1 3 3" xfId="1369" xr:uid="{00000000-0005-0000-0000-0000680A0000}"/>
    <cellStyle name="Comma0 - Style1 3 4" xfId="1370" xr:uid="{00000000-0005-0000-0000-0000690A0000}"/>
    <cellStyle name="Comma0 - Style1 3 5" xfId="1371" xr:uid="{00000000-0005-0000-0000-00006A0A0000}"/>
    <cellStyle name="Comma0 - Style1 3 6" xfId="1372" xr:uid="{00000000-0005-0000-0000-00006B0A0000}"/>
    <cellStyle name="Comma0 - Style1 3 7" xfId="1373" xr:uid="{00000000-0005-0000-0000-00006C0A0000}"/>
    <cellStyle name="Comma0 - Style1 3 8" xfId="1374" xr:uid="{00000000-0005-0000-0000-00006D0A0000}"/>
    <cellStyle name="Comma0 - Style1 3 9" xfId="8937" xr:uid="{00000000-0005-0000-0000-00006E0A0000}"/>
    <cellStyle name="Comma0 - Style1 4" xfId="1375" xr:uid="{00000000-0005-0000-0000-00006F0A0000}"/>
    <cellStyle name="Comma0 - Style1 5" xfId="1376" xr:uid="{00000000-0005-0000-0000-0000700A0000}"/>
    <cellStyle name="Comma0 - Style1 6" xfId="1377" xr:uid="{00000000-0005-0000-0000-0000710A0000}"/>
    <cellStyle name="Comma0 - Style1 7" xfId="1378" xr:uid="{00000000-0005-0000-0000-0000720A0000}"/>
    <cellStyle name="Comma0 - Style1 8" xfId="1379" xr:uid="{00000000-0005-0000-0000-0000730A0000}"/>
    <cellStyle name="Comma0 - Style1 9" xfId="1380" xr:uid="{00000000-0005-0000-0000-0000740A0000}"/>
    <cellStyle name="Comma0 - Style2" xfId="5610" xr:uid="{00000000-0005-0000-0000-0000750A0000}"/>
    <cellStyle name="Comma0 10" xfId="8938" xr:uid="{00000000-0005-0000-0000-0000760A0000}"/>
    <cellStyle name="Comma0 2" xfId="5611" xr:uid="{00000000-0005-0000-0000-0000770A0000}"/>
    <cellStyle name="Comma0 3" xfId="5612" xr:uid="{00000000-0005-0000-0000-0000780A0000}"/>
    <cellStyle name="Comma0 4" xfId="8939" xr:uid="{00000000-0005-0000-0000-0000790A0000}"/>
    <cellStyle name="Comma0 5" xfId="8940" xr:uid="{00000000-0005-0000-0000-00007A0A0000}"/>
    <cellStyle name="Comma0 6" xfId="8941" xr:uid="{00000000-0005-0000-0000-00007B0A0000}"/>
    <cellStyle name="Comma0 7" xfId="8942" xr:uid="{00000000-0005-0000-0000-00007C0A0000}"/>
    <cellStyle name="Comma0 8" xfId="8943" xr:uid="{00000000-0005-0000-0000-00007D0A0000}"/>
    <cellStyle name="Comma0 9" xfId="8944" xr:uid="{00000000-0005-0000-0000-00007E0A0000}"/>
    <cellStyle name="Comma0_6428-2503-EST-REQ Rev01 (Preciario)" xfId="12394" xr:uid="{00000000-0005-0000-0000-00007F0A0000}"/>
    <cellStyle name="Comma1 - Estilo1" xfId="12395" xr:uid="{00000000-0005-0000-0000-0000800A0000}"/>
    <cellStyle name="Comma1 - Modelo1" xfId="8945" xr:uid="{00000000-0005-0000-0000-0000810A0000}"/>
    <cellStyle name="Comma1 - Modelo2" xfId="1381" xr:uid="{00000000-0005-0000-0000-0000820A0000}"/>
    <cellStyle name="Comma1 - Modelo2 10" xfId="1382" xr:uid="{00000000-0005-0000-0000-0000830A0000}"/>
    <cellStyle name="Comma1 - Modelo2 11" xfId="8946" xr:uid="{00000000-0005-0000-0000-0000840A0000}"/>
    <cellStyle name="Comma1 - Modelo2 2" xfId="1383" xr:uid="{00000000-0005-0000-0000-0000850A0000}"/>
    <cellStyle name="Comma1 - Modelo2 2 2" xfId="1384" xr:uid="{00000000-0005-0000-0000-0000860A0000}"/>
    <cellStyle name="Comma1 - Modelo2 2 3" xfId="1385" xr:uid="{00000000-0005-0000-0000-0000870A0000}"/>
    <cellStyle name="Comma1 - Modelo2 2 4" xfId="1386" xr:uid="{00000000-0005-0000-0000-0000880A0000}"/>
    <cellStyle name="Comma1 - Modelo2 2 5" xfId="1387" xr:uid="{00000000-0005-0000-0000-0000890A0000}"/>
    <cellStyle name="Comma1 - Modelo2 2 6" xfId="1388" xr:uid="{00000000-0005-0000-0000-00008A0A0000}"/>
    <cellStyle name="Comma1 - Modelo2 2 7" xfId="1389" xr:uid="{00000000-0005-0000-0000-00008B0A0000}"/>
    <cellStyle name="Comma1 - Modelo2 2 8" xfId="1390" xr:uid="{00000000-0005-0000-0000-00008C0A0000}"/>
    <cellStyle name="Comma1 - Modelo2 2 9" xfId="8947" xr:uid="{00000000-0005-0000-0000-00008D0A0000}"/>
    <cellStyle name="Comma1 - Modelo2 3" xfId="1391" xr:uid="{00000000-0005-0000-0000-00008E0A0000}"/>
    <cellStyle name="Comma1 - Modelo2 3 2" xfId="1392" xr:uid="{00000000-0005-0000-0000-00008F0A0000}"/>
    <cellStyle name="Comma1 - Modelo2 3 3" xfId="1393" xr:uid="{00000000-0005-0000-0000-0000900A0000}"/>
    <cellStyle name="Comma1 - Modelo2 3 4" xfId="1394" xr:uid="{00000000-0005-0000-0000-0000910A0000}"/>
    <cellStyle name="Comma1 - Modelo2 3 5" xfId="1395" xr:uid="{00000000-0005-0000-0000-0000920A0000}"/>
    <cellStyle name="Comma1 - Modelo2 3 6" xfId="1396" xr:uid="{00000000-0005-0000-0000-0000930A0000}"/>
    <cellStyle name="Comma1 - Modelo2 3 7" xfId="1397" xr:uid="{00000000-0005-0000-0000-0000940A0000}"/>
    <cellStyle name="Comma1 - Modelo2 3 8" xfId="1398" xr:uid="{00000000-0005-0000-0000-0000950A0000}"/>
    <cellStyle name="Comma1 - Modelo2 3 9" xfId="8948" xr:uid="{00000000-0005-0000-0000-0000960A0000}"/>
    <cellStyle name="Comma1 - Modelo2 4" xfId="1399" xr:uid="{00000000-0005-0000-0000-0000970A0000}"/>
    <cellStyle name="Comma1 - Modelo2 5" xfId="1400" xr:uid="{00000000-0005-0000-0000-0000980A0000}"/>
    <cellStyle name="Comma1 - Modelo2 6" xfId="1401" xr:uid="{00000000-0005-0000-0000-0000990A0000}"/>
    <cellStyle name="Comma1 - Modelo2 7" xfId="1402" xr:uid="{00000000-0005-0000-0000-00009A0A0000}"/>
    <cellStyle name="Comma1 - Modelo2 8" xfId="1403" xr:uid="{00000000-0005-0000-0000-00009B0A0000}"/>
    <cellStyle name="Comma1 - Modelo2 9" xfId="1404" xr:uid="{00000000-0005-0000-0000-00009C0A0000}"/>
    <cellStyle name="Comma1 - Style1" xfId="5613" xr:uid="{00000000-0005-0000-0000-00009D0A0000}"/>
    <cellStyle name="Comma1 - Style2" xfId="1405" xr:uid="{00000000-0005-0000-0000-00009E0A0000}"/>
    <cellStyle name="Comma1 - Style2 10" xfId="1406" xr:uid="{00000000-0005-0000-0000-00009F0A0000}"/>
    <cellStyle name="Comma1 - Style2 11" xfId="8949" xr:uid="{00000000-0005-0000-0000-0000A00A0000}"/>
    <cellStyle name="Comma1 - Style2 2" xfId="1407" xr:uid="{00000000-0005-0000-0000-0000A10A0000}"/>
    <cellStyle name="Comma1 - Style2 2 2" xfId="1408" xr:uid="{00000000-0005-0000-0000-0000A20A0000}"/>
    <cellStyle name="Comma1 - Style2 2 3" xfId="1409" xr:uid="{00000000-0005-0000-0000-0000A30A0000}"/>
    <cellStyle name="Comma1 - Style2 2 4" xfId="1410" xr:uid="{00000000-0005-0000-0000-0000A40A0000}"/>
    <cellStyle name="Comma1 - Style2 2 5" xfId="1411" xr:uid="{00000000-0005-0000-0000-0000A50A0000}"/>
    <cellStyle name="Comma1 - Style2 2 6" xfId="1412" xr:uid="{00000000-0005-0000-0000-0000A60A0000}"/>
    <cellStyle name="Comma1 - Style2 2 7" xfId="1413" xr:uid="{00000000-0005-0000-0000-0000A70A0000}"/>
    <cellStyle name="Comma1 - Style2 2 8" xfId="1414" xr:uid="{00000000-0005-0000-0000-0000A80A0000}"/>
    <cellStyle name="Comma1 - Style2 2 9" xfId="8950" xr:uid="{00000000-0005-0000-0000-0000A90A0000}"/>
    <cellStyle name="Comma1 - Style2 3" xfId="1415" xr:uid="{00000000-0005-0000-0000-0000AA0A0000}"/>
    <cellStyle name="Comma1 - Style2 3 2" xfId="1416" xr:uid="{00000000-0005-0000-0000-0000AB0A0000}"/>
    <cellStyle name="Comma1 - Style2 3 3" xfId="1417" xr:uid="{00000000-0005-0000-0000-0000AC0A0000}"/>
    <cellStyle name="Comma1 - Style2 3 4" xfId="1418" xr:uid="{00000000-0005-0000-0000-0000AD0A0000}"/>
    <cellStyle name="Comma1 - Style2 3 5" xfId="1419" xr:uid="{00000000-0005-0000-0000-0000AE0A0000}"/>
    <cellStyle name="Comma1 - Style2 3 6" xfId="1420" xr:uid="{00000000-0005-0000-0000-0000AF0A0000}"/>
    <cellStyle name="Comma1 - Style2 3 7" xfId="1421" xr:uid="{00000000-0005-0000-0000-0000B00A0000}"/>
    <cellStyle name="Comma1 - Style2 3 8" xfId="1422" xr:uid="{00000000-0005-0000-0000-0000B10A0000}"/>
    <cellStyle name="Comma1 - Style2 3 9" xfId="8951" xr:uid="{00000000-0005-0000-0000-0000B20A0000}"/>
    <cellStyle name="Comma1 - Style2 4" xfId="1423" xr:uid="{00000000-0005-0000-0000-0000B30A0000}"/>
    <cellStyle name="Comma1 - Style2 5" xfId="1424" xr:uid="{00000000-0005-0000-0000-0000B40A0000}"/>
    <cellStyle name="Comma1 - Style2 6" xfId="1425" xr:uid="{00000000-0005-0000-0000-0000B50A0000}"/>
    <cellStyle name="Comma1 - Style2 7" xfId="1426" xr:uid="{00000000-0005-0000-0000-0000B60A0000}"/>
    <cellStyle name="Comma1 - Style2 8" xfId="1427" xr:uid="{00000000-0005-0000-0000-0000B70A0000}"/>
    <cellStyle name="Comma1 - Style2 9" xfId="1428" xr:uid="{00000000-0005-0000-0000-0000B80A0000}"/>
    <cellStyle name="Company Name" xfId="1429" xr:uid="{00000000-0005-0000-0000-0000B90A0000}"/>
    <cellStyle name="COPIA" xfId="12396" xr:uid="{00000000-0005-0000-0000-0000BA0A0000}"/>
    <cellStyle name="Copied" xfId="1430" xr:uid="{00000000-0005-0000-0000-0000BB0A0000}"/>
    <cellStyle name="Copied 2" xfId="8952" xr:uid="{00000000-0005-0000-0000-0000BC0A0000}"/>
    <cellStyle name="COST1" xfId="1431" xr:uid="{00000000-0005-0000-0000-0000BD0A0000}"/>
    <cellStyle name="COST1 2" xfId="8953" xr:uid="{00000000-0005-0000-0000-0000BE0A0000}"/>
    <cellStyle name="Costs" xfId="1432" xr:uid="{00000000-0005-0000-0000-0000BF0A0000}"/>
    <cellStyle name="CUADRO" xfId="12397" xr:uid="{00000000-0005-0000-0000-0000C00A0000}"/>
    <cellStyle name="Cuadro 1" xfId="1433" xr:uid="{00000000-0005-0000-0000-0000C10A0000}"/>
    <cellStyle name="Cuadro 1 2" xfId="8954" xr:uid="{00000000-0005-0000-0000-0000C20A0000}"/>
    <cellStyle name="Curren - Style1" xfId="1434" xr:uid="{00000000-0005-0000-0000-0000C30A0000}"/>
    <cellStyle name="Curren - Style1 10" xfId="1435" xr:uid="{00000000-0005-0000-0000-0000C40A0000}"/>
    <cellStyle name="Curren - Style1 11" xfId="8955" xr:uid="{00000000-0005-0000-0000-0000C50A0000}"/>
    <cellStyle name="Curren - Style1 2" xfId="1436" xr:uid="{00000000-0005-0000-0000-0000C60A0000}"/>
    <cellStyle name="Curren - Style1 2 2" xfId="1437" xr:uid="{00000000-0005-0000-0000-0000C70A0000}"/>
    <cellStyle name="Curren - Style1 2 3" xfId="1438" xr:uid="{00000000-0005-0000-0000-0000C80A0000}"/>
    <cellStyle name="Curren - Style1 2 4" xfId="1439" xr:uid="{00000000-0005-0000-0000-0000C90A0000}"/>
    <cellStyle name="Curren - Style1 2 5" xfId="1440" xr:uid="{00000000-0005-0000-0000-0000CA0A0000}"/>
    <cellStyle name="Curren - Style1 2 6" xfId="1441" xr:uid="{00000000-0005-0000-0000-0000CB0A0000}"/>
    <cellStyle name="Curren - Style1 2 7" xfId="1442" xr:uid="{00000000-0005-0000-0000-0000CC0A0000}"/>
    <cellStyle name="Curren - Style1 2 8" xfId="1443" xr:uid="{00000000-0005-0000-0000-0000CD0A0000}"/>
    <cellStyle name="Curren - Style1 2 9" xfId="8956" xr:uid="{00000000-0005-0000-0000-0000CE0A0000}"/>
    <cellStyle name="Curren - Style1 3" xfId="1444" xr:uid="{00000000-0005-0000-0000-0000CF0A0000}"/>
    <cellStyle name="Curren - Style1 3 2" xfId="1445" xr:uid="{00000000-0005-0000-0000-0000D00A0000}"/>
    <cellStyle name="Curren - Style1 3 3" xfId="1446" xr:uid="{00000000-0005-0000-0000-0000D10A0000}"/>
    <cellStyle name="Curren - Style1 3 4" xfId="1447" xr:uid="{00000000-0005-0000-0000-0000D20A0000}"/>
    <cellStyle name="Curren - Style1 3 5" xfId="1448" xr:uid="{00000000-0005-0000-0000-0000D30A0000}"/>
    <cellStyle name="Curren - Style1 3 6" xfId="1449" xr:uid="{00000000-0005-0000-0000-0000D40A0000}"/>
    <cellStyle name="Curren - Style1 3 7" xfId="1450" xr:uid="{00000000-0005-0000-0000-0000D50A0000}"/>
    <cellStyle name="Curren - Style1 3 8" xfId="1451" xr:uid="{00000000-0005-0000-0000-0000D60A0000}"/>
    <cellStyle name="Curren - Style1 3 9" xfId="8957" xr:uid="{00000000-0005-0000-0000-0000D70A0000}"/>
    <cellStyle name="Curren - Style1 4" xfId="1452" xr:uid="{00000000-0005-0000-0000-0000D80A0000}"/>
    <cellStyle name="Curren - Style1 5" xfId="1453" xr:uid="{00000000-0005-0000-0000-0000D90A0000}"/>
    <cellStyle name="Curren - Style1 6" xfId="1454" xr:uid="{00000000-0005-0000-0000-0000DA0A0000}"/>
    <cellStyle name="Curren - Style1 7" xfId="1455" xr:uid="{00000000-0005-0000-0000-0000DB0A0000}"/>
    <cellStyle name="Curren - Style1 8" xfId="1456" xr:uid="{00000000-0005-0000-0000-0000DC0A0000}"/>
    <cellStyle name="Curren - Style1 9" xfId="1457" xr:uid="{00000000-0005-0000-0000-0000DD0A0000}"/>
    <cellStyle name="Curren?_x0012_퐀_x0017_?" xfId="12398" xr:uid="{00000000-0005-0000-0000-0000DE0A0000}"/>
    <cellStyle name="Curren?_x0012_퐀_x0017_????????" xfId="12399" xr:uid="{00000000-0005-0000-0000-0000DF0A0000}"/>
    <cellStyle name="Currency" xfId="1458" xr:uid="{00000000-0005-0000-0000-0000E00A0000}"/>
    <cellStyle name="Currency (0)" xfId="12400" xr:uid="{00000000-0005-0000-0000-0000E10A0000}"/>
    <cellStyle name="Currency (2)" xfId="12401" xr:uid="{00000000-0005-0000-0000-0000E20A0000}"/>
    <cellStyle name="Currency [0]" xfId="8958" xr:uid="{00000000-0005-0000-0000-0000E30A0000}"/>
    <cellStyle name="Currency [00]" xfId="1459" xr:uid="{00000000-0005-0000-0000-0000E40A0000}"/>
    <cellStyle name="Currency 2" xfId="1460" xr:uid="{00000000-0005-0000-0000-0000E50A0000}"/>
    <cellStyle name="Currency 2 2" xfId="1461" xr:uid="{00000000-0005-0000-0000-0000E60A0000}"/>
    <cellStyle name="Currency 2 2 2" xfId="1462" xr:uid="{00000000-0005-0000-0000-0000E70A0000}"/>
    <cellStyle name="Currency 2 2 2 2" xfId="6681" xr:uid="{00000000-0005-0000-0000-0000E80A0000}"/>
    <cellStyle name="Currency 2 2 3" xfId="1463" xr:uid="{00000000-0005-0000-0000-0000E90A0000}"/>
    <cellStyle name="Currency 2 2 3 2" xfId="6682" xr:uid="{00000000-0005-0000-0000-0000EA0A0000}"/>
    <cellStyle name="Currency 2 2 4" xfId="1464" xr:uid="{00000000-0005-0000-0000-0000EB0A0000}"/>
    <cellStyle name="Currency 2 2 4 2" xfId="6683" xr:uid="{00000000-0005-0000-0000-0000EC0A0000}"/>
    <cellStyle name="Currency 2 2 5" xfId="6684" xr:uid="{00000000-0005-0000-0000-0000ED0A0000}"/>
    <cellStyle name="Currency 2 3" xfId="1465" xr:uid="{00000000-0005-0000-0000-0000EE0A0000}"/>
    <cellStyle name="Currency 2 3 2" xfId="6685" xr:uid="{00000000-0005-0000-0000-0000EF0A0000}"/>
    <cellStyle name="Currency 2 4" xfId="1466" xr:uid="{00000000-0005-0000-0000-0000F00A0000}"/>
    <cellStyle name="Currency 2 4 2" xfId="6686" xr:uid="{00000000-0005-0000-0000-0000F10A0000}"/>
    <cellStyle name="Currency 2 5" xfId="1467" xr:uid="{00000000-0005-0000-0000-0000F20A0000}"/>
    <cellStyle name="Currency 2 5 2" xfId="6687" xr:uid="{00000000-0005-0000-0000-0000F30A0000}"/>
    <cellStyle name="Currency 3" xfId="5614" xr:uid="{00000000-0005-0000-0000-0000F40A0000}"/>
    <cellStyle name="Currency 4" xfId="5615" xr:uid="{00000000-0005-0000-0000-0000F50A0000}"/>
    <cellStyle name="Currency 4 2" xfId="5616" xr:uid="{00000000-0005-0000-0000-0000F60A0000}"/>
    <cellStyle name="Currency_ SG&amp;A Bridge " xfId="8959" xr:uid="{00000000-0005-0000-0000-0000F70A0000}"/>
    <cellStyle name="Currency0" xfId="1468" xr:uid="{00000000-0005-0000-0000-0000F80A0000}"/>
    <cellStyle name="Currency0 2" xfId="1469" xr:uid="{00000000-0005-0000-0000-0000F90A0000}"/>
    <cellStyle name="Currency0 3" xfId="8960" xr:uid="{00000000-0005-0000-0000-0000FA0A0000}"/>
    <cellStyle name="Currency0 4" xfId="12402" xr:uid="{00000000-0005-0000-0000-0000FB0A0000}"/>
    <cellStyle name="Currency0 5" xfId="12403" xr:uid="{00000000-0005-0000-0000-0000FC0A0000}"/>
    <cellStyle name="Currency0_6428-2503-EST-REQ Rev01 (Preciario)" xfId="12404" xr:uid="{00000000-0005-0000-0000-0000FD0A0000}"/>
    <cellStyle name="Currency1" xfId="8961" xr:uid="{00000000-0005-0000-0000-0000FE0A0000}"/>
    <cellStyle name="Currency1 2" xfId="12405" xr:uid="{00000000-0005-0000-0000-0000FF0A0000}"/>
    <cellStyle name="Currency1 3" xfId="12406" xr:uid="{00000000-0005-0000-0000-0000000B0000}"/>
    <cellStyle name="Currency1 4" xfId="12407" xr:uid="{00000000-0005-0000-0000-0000010B0000}"/>
    <cellStyle name="Currency1_6428-2503-EST-REQ Rev01 (Preciario)" xfId="12408" xr:uid="{00000000-0005-0000-0000-0000020B0000}"/>
    <cellStyle name="Currency-protected" xfId="1470" xr:uid="{00000000-0005-0000-0000-0000030B0000}"/>
    <cellStyle name="D" xfId="12409" xr:uid="{00000000-0005-0000-0000-0000040B0000}"/>
    <cellStyle name="Date" xfId="1471" xr:uid="{00000000-0005-0000-0000-0000050B0000}"/>
    <cellStyle name="Date 10" xfId="1472" xr:uid="{00000000-0005-0000-0000-0000060B0000}"/>
    <cellStyle name="Date 11" xfId="8962" xr:uid="{00000000-0005-0000-0000-0000070B0000}"/>
    <cellStyle name="Date 2" xfId="1473" xr:uid="{00000000-0005-0000-0000-0000080B0000}"/>
    <cellStyle name="Date 2 2" xfId="1474" xr:uid="{00000000-0005-0000-0000-0000090B0000}"/>
    <cellStyle name="Date 2 3" xfId="1475" xr:uid="{00000000-0005-0000-0000-00000A0B0000}"/>
    <cellStyle name="Date 2 4" xfId="1476" xr:uid="{00000000-0005-0000-0000-00000B0B0000}"/>
    <cellStyle name="Date 2 5" xfId="1477" xr:uid="{00000000-0005-0000-0000-00000C0B0000}"/>
    <cellStyle name="Date 2 6" xfId="1478" xr:uid="{00000000-0005-0000-0000-00000D0B0000}"/>
    <cellStyle name="Date 2 7" xfId="1479" xr:uid="{00000000-0005-0000-0000-00000E0B0000}"/>
    <cellStyle name="Date 2 8" xfId="1480" xr:uid="{00000000-0005-0000-0000-00000F0B0000}"/>
    <cellStyle name="Date 2 9" xfId="8963" xr:uid="{00000000-0005-0000-0000-0000100B0000}"/>
    <cellStyle name="Date 3" xfId="1481" xr:uid="{00000000-0005-0000-0000-0000110B0000}"/>
    <cellStyle name="Date 3 2" xfId="1482" xr:uid="{00000000-0005-0000-0000-0000120B0000}"/>
    <cellStyle name="Date 3 3" xfId="1483" xr:uid="{00000000-0005-0000-0000-0000130B0000}"/>
    <cellStyle name="Date 3 4" xfId="1484" xr:uid="{00000000-0005-0000-0000-0000140B0000}"/>
    <cellStyle name="Date 3 5" xfId="1485" xr:uid="{00000000-0005-0000-0000-0000150B0000}"/>
    <cellStyle name="Date 3 6" xfId="1486" xr:uid="{00000000-0005-0000-0000-0000160B0000}"/>
    <cellStyle name="Date 3 7" xfId="1487" xr:uid="{00000000-0005-0000-0000-0000170B0000}"/>
    <cellStyle name="Date 3 8" xfId="1488" xr:uid="{00000000-0005-0000-0000-0000180B0000}"/>
    <cellStyle name="Date 3 9" xfId="8964" xr:uid="{00000000-0005-0000-0000-0000190B0000}"/>
    <cellStyle name="Date 4" xfId="1489" xr:uid="{00000000-0005-0000-0000-00001A0B0000}"/>
    <cellStyle name="Date 5" xfId="1490" xr:uid="{00000000-0005-0000-0000-00001B0B0000}"/>
    <cellStyle name="Date 6" xfId="1491" xr:uid="{00000000-0005-0000-0000-00001C0B0000}"/>
    <cellStyle name="Date 7" xfId="1492" xr:uid="{00000000-0005-0000-0000-00001D0B0000}"/>
    <cellStyle name="Date 8" xfId="1493" xr:uid="{00000000-0005-0000-0000-00001E0B0000}"/>
    <cellStyle name="Date 9" xfId="1494" xr:uid="{00000000-0005-0000-0000-00001F0B0000}"/>
    <cellStyle name="Date Short" xfId="1495" xr:uid="{00000000-0005-0000-0000-0000200B0000}"/>
    <cellStyle name="Date_6428-2503-EST-REQ Rev01 (Preciario)" xfId="12410" xr:uid="{00000000-0005-0000-0000-0000210B0000}"/>
    <cellStyle name="Date-Time" xfId="12411" xr:uid="{00000000-0005-0000-0000-0000220B0000}"/>
    <cellStyle name="Decimal 1" xfId="12412" xr:uid="{00000000-0005-0000-0000-0000230B0000}"/>
    <cellStyle name="Decimal 2" xfId="12413" xr:uid="{00000000-0005-0000-0000-0000240B0000}"/>
    <cellStyle name="Decimal 3" xfId="12414" xr:uid="{00000000-0005-0000-0000-0000250B0000}"/>
    <cellStyle name="Define your own named style" xfId="12415" xr:uid="{00000000-0005-0000-0000-0000260B0000}"/>
    <cellStyle name="Define your own named style 2" xfId="12416" xr:uid="{00000000-0005-0000-0000-0000270B0000}"/>
    <cellStyle name="Define your own named style 3" xfId="12417" xr:uid="{00000000-0005-0000-0000-0000280B0000}"/>
    <cellStyle name="Define your own named style 4" xfId="12418" xr:uid="{00000000-0005-0000-0000-0000290B0000}"/>
    <cellStyle name="Define your own named style_6428-2503-EST-REQ Rev01 (Preciario)" xfId="12419" xr:uid="{00000000-0005-0000-0000-00002A0B0000}"/>
    <cellStyle name="DELTA" xfId="1496" xr:uid="{00000000-0005-0000-0000-00002B0B0000}"/>
    <cellStyle name="Description" xfId="1497" xr:uid="{00000000-0005-0000-0000-00002C0B0000}"/>
    <cellStyle name="Description 2" xfId="8965" xr:uid="{00000000-0005-0000-0000-00002D0B0000}"/>
    <cellStyle name="Description 3" xfId="8966" xr:uid="{00000000-0005-0000-0000-00002E0B0000}"/>
    <cellStyle name="Description 4" xfId="8967" xr:uid="{00000000-0005-0000-0000-00002F0B0000}"/>
    <cellStyle name="Description 5" xfId="8968" xr:uid="{00000000-0005-0000-0000-0000300B0000}"/>
    <cellStyle name="Dezimal [0]_Compiling Utility Macros" xfId="5617" xr:uid="{00000000-0005-0000-0000-0000310B0000}"/>
    <cellStyle name="Dezimal_Compiling Utility Macros" xfId="5618" xr:uid="{00000000-0005-0000-0000-0000320B0000}"/>
    <cellStyle name="Dia" xfId="1498" xr:uid="{00000000-0005-0000-0000-0000330B0000}"/>
    <cellStyle name="Dia 2" xfId="1499" xr:uid="{00000000-0005-0000-0000-0000340B0000}"/>
    <cellStyle name="Dia 3" xfId="1500" xr:uid="{00000000-0005-0000-0000-0000350B0000}"/>
    <cellStyle name="Dia 4" xfId="1501" xr:uid="{00000000-0005-0000-0000-0000360B0000}"/>
    <cellStyle name="Dia 5" xfId="1502" xr:uid="{00000000-0005-0000-0000-0000370B0000}"/>
    <cellStyle name="Dia 6" xfId="1503" xr:uid="{00000000-0005-0000-0000-0000380B0000}"/>
    <cellStyle name="Dia 7" xfId="1504" xr:uid="{00000000-0005-0000-0000-0000390B0000}"/>
    <cellStyle name="Dia 8" xfId="1505" xr:uid="{00000000-0005-0000-0000-00003A0B0000}"/>
    <cellStyle name="Dia 9" xfId="8969" xr:uid="{00000000-0005-0000-0000-00003B0B0000}"/>
    <cellStyle name="diametros" xfId="1506" xr:uid="{00000000-0005-0000-0000-00003C0B0000}"/>
    <cellStyle name="diametros 2" xfId="5619" xr:uid="{00000000-0005-0000-0000-00003D0B0000}"/>
    <cellStyle name="Diseño" xfId="1507" xr:uid="{00000000-0005-0000-0000-00003E0B0000}"/>
    <cellStyle name="Diseño 2" xfId="1508" xr:uid="{00000000-0005-0000-0000-00003F0B0000}"/>
    <cellStyle name="Diseño 3" xfId="8970" xr:uid="{00000000-0005-0000-0000-0000400B0000}"/>
    <cellStyle name="DOBLE" xfId="1509" xr:uid="{00000000-0005-0000-0000-0000410B0000}"/>
    <cellStyle name="Dollar (zero dec)" xfId="12420" xr:uid="{00000000-0005-0000-0000-0000420B0000}"/>
    <cellStyle name="Draw lines around data in range" xfId="12421" xr:uid="{00000000-0005-0000-0000-0000430B0000}"/>
    <cellStyle name="Draw lines around data in range 2" xfId="12422" xr:uid="{00000000-0005-0000-0000-0000440B0000}"/>
    <cellStyle name="Draw lines around data in range 3" xfId="12423" xr:uid="{00000000-0005-0000-0000-0000450B0000}"/>
    <cellStyle name="Draw lines around data in range 4" xfId="12424" xr:uid="{00000000-0005-0000-0000-0000460B0000}"/>
    <cellStyle name="Draw lines around data in range_6428-2503-EST-REQ Rev01 (Preciario)" xfId="12425" xr:uid="{00000000-0005-0000-0000-0000470B0000}"/>
    <cellStyle name="Draw shadow and lines within range" xfId="12426" xr:uid="{00000000-0005-0000-0000-0000480B0000}"/>
    <cellStyle name="Draw shadow and lines within range 2" xfId="12427" xr:uid="{00000000-0005-0000-0000-0000490B0000}"/>
    <cellStyle name="Draw shadow and lines within range 3" xfId="12428" xr:uid="{00000000-0005-0000-0000-00004A0B0000}"/>
    <cellStyle name="Draw shadow and lines within range 4" xfId="12429" xr:uid="{00000000-0005-0000-0000-00004B0B0000}"/>
    <cellStyle name="Draw shadow and lines within range_6428-2503-EST-REQ Rev01 (Preciario)" xfId="12430" xr:uid="{00000000-0005-0000-0000-00004C0B0000}"/>
    <cellStyle name="E9551&amp;R&amp;U&amp;Aآv_x0004_" xfId="12431" xr:uid="{00000000-0005-0000-0000-00004D0B0000}"/>
    <cellStyle name="E9551&amp;R&amp;U&amp;Aآv_x0004_?omma_SUEZC?_x0001__x0007_Comma_T?5_x0010_Comma_T" xfId="12432" xr:uid="{00000000-0005-0000-0000-00004E0B0000}"/>
    <cellStyle name="Emphasis 1" xfId="5620" xr:uid="{00000000-0005-0000-0000-00004F0B0000}"/>
    <cellStyle name="Emphasis 1 2" xfId="5621" xr:uid="{00000000-0005-0000-0000-0000500B0000}"/>
    <cellStyle name="Emphasis 2" xfId="5622" xr:uid="{00000000-0005-0000-0000-0000510B0000}"/>
    <cellStyle name="Emphasis 2 2" xfId="5623" xr:uid="{00000000-0005-0000-0000-0000520B0000}"/>
    <cellStyle name="Emphasis 3" xfId="5624" xr:uid="{00000000-0005-0000-0000-0000530B0000}"/>
    <cellStyle name="Emphasis 3 2" xfId="5625" xr:uid="{00000000-0005-0000-0000-0000540B0000}"/>
    <cellStyle name="ENCABE" xfId="12433" xr:uid="{00000000-0005-0000-0000-0000550B0000}"/>
    <cellStyle name="Encabez1" xfId="1510" xr:uid="{00000000-0005-0000-0000-0000560B0000}"/>
    <cellStyle name="Encabez1 2" xfId="1511" xr:uid="{00000000-0005-0000-0000-0000570B0000}"/>
    <cellStyle name="Encabez1 3" xfId="1512" xr:uid="{00000000-0005-0000-0000-0000580B0000}"/>
    <cellStyle name="Encabez1 4" xfId="1513" xr:uid="{00000000-0005-0000-0000-0000590B0000}"/>
    <cellStyle name="Encabez1 5" xfId="1514" xr:uid="{00000000-0005-0000-0000-00005A0B0000}"/>
    <cellStyle name="Encabez1 6" xfId="1515" xr:uid="{00000000-0005-0000-0000-00005B0B0000}"/>
    <cellStyle name="Encabez1 7" xfId="1516" xr:uid="{00000000-0005-0000-0000-00005C0B0000}"/>
    <cellStyle name="Encabez1 8" xfId="1517" xr:uid="{00000000-0005-0000-0000-00005D0B0000}"/>
    <cellStyle name="Encabez1 9" xfId="8971" xr:uid="{00000000-0005-0000-0000-00005E0B0000}"/>
    <cellStyle name="Encabez2" xfId="1518" xr:uid="{00000000-0005-0000-0000-00005F0B0000}"/>
    <cellStyle name="Encabez2 2" xfId="1519" xr:uid="{00000000-0005-0000-0000-0000600B0000}"/>
    <cellStyle name="Encabez2 3" xfId="1520" xr:uid="{00000000-0005-0000-0000-0000610B0000}"/>
    <cellStyle name="Encabez2 4" xfId="1521" xr:uid="{00000000-0005-0000-0000-0000620B0000}"/>
    <cellStyle name="Encabez2 5" xfId="1522" xr:uid="{00000000-0005-0000-0000-0000630B0000}"/>
    <cellStyle name="Encabez2 6" xfId="1523" xr:uid="{00000000-0005-0000-0000-0000640B0000}"/>
    <cellStyle name="Encabez2 7" xfId="1524" xr:uid="{00000000-0005-0000-0000-0000650B0000}"/>
    <cellStyle name="Encabez2 8" xfId="1525" xr:uid="{00000000-0005-0000-0000-0000660B0000}"/>
    <cellStyle name="Encabez2 9" xfId="8972" xr:uid="{00000000-0005-0000-0000-0000670B0000}"/>
    <cellStyle name="Encabezado 1" xfId="1526" xr:uid="{00000000-0005-0000-0000-0000680B0000}"/>
    <cellStyle name="Encabezado 1 2" xfId="8973" xr:uid="{00000000-0005-0000-0000-0000690B0000}"/>
    <cellStyle name="Encabezado 2" xfId="1527" xr:uid="{00000000-0005-0000-0000-00006A0B0000}"/>
    <cellStyle name="Encabezado 2 2" xfId="8974" xr:uid="{00000000-0005-0000-0000-00006B0B0000}"/>
    <cellStyle name="Encabezado 4 10" xfId="1528" xr:uid="{00000000-0005-0000-0000-00006C0B0000}"/>
    <cellStyle name="Encabezado 4 11" xfId="1529" xr:uid="{00000000-0005-0000-0000-00006D0B0000}"/>
    <cellStyle name="Encabezado 4 12" xfId="5626" xr:uid="{00000000-0005-0000-0000-00006E0B0000}"/>
    <cellStyle name="Encabezado 4 13" xfId="5627" xr:uid="{00000000-0005-0000-0000-00006F0B0000}"/>
    <cellStyle name="Encabezado 4 14" xfId="5628" xr:uid="{00000000-0005-0000-0000-0000700B0000}"/>
    <cellStyle name="Encabezado 4 15" xfId="5629" xr:uid="{00000000-0005-0000-0000-0000710B0000}"/>
    <cellStyle name="Encabezado 4 16" xfId="5630" xr:uid="{00000000-0005-0000-0000-0000720B0000}"/>
    <cellStyle name="Encabezado 4 17" xfId="5631" xr:uid="{00000000-0005-0000-0000-0000730B0000}"/>
    <cellStyle name="Encabezado 4 18" xfId="5632" xr:uid="{00000000-0005-0000-0000-0000740B0000}"/>
    <cellStyle name="Encabezado 4 19" xfId="5633" xr:uid="{00000000-0005-0000-0000-0000750B0000}"/>
    <cellStyle name="Encabezado 4 2" xfId="1530" xr:uid="{00000000-0005-0000-0000-0000760B0000}"/>
    <cellStyle name="Encabezado 4 2 10" xfId="8975" xr:uid="{00000000-0005-0000-0000-0000770B0000}"/>
    <cellStyle name="Encabezado 4 2 2" xfId="1531" xr:uid="{00000000-0005-0000-0000-0000780B0000}"/>
    <cellStyle name="Encabezado 4 2 2 2" xfId="1532" xr:uid="{00000000-0005-0000-0000-0000790B0000}"/>
    <cellStyle name="Encabezado 4 2 2 3" xfId="1533" xr:uid="{00000000-0005-0000-0000-00007A0B0000}"/>
    <cellStyle name="Encabezado 4 2 2 4" xfId="1534" xr:uid="{00000000-0005-0000-0000-00007B0B0000}"/>
    <cellStyle name="Encabezado 4 2 2 5" xfId="1535" xr:uid="{00000000-0005-0000-0000-00007C0B0000}"/>
    <cellStyle name="Encabezado 4 2 2 6" xfId="1536" xr:uid="{00000000-0005-0000-0000-00007D0B0000}"/>
    <cellStyle name="Encabezado 4 2 2 7" xfId="1537" xr:uid="{00000000-0005-0000-0000-00007E0B0000}"/>
    <cellStyle name="Encabezado 4 2 2 8" xfId="1538" xr:uid="{00000000-0005-0000-0000-00007F0B0000}"/>
    <cellStyle name="Encabezado 4 2 2 9" xfId="8976" xr:uid="{00000000-0005-0000-0000-0000800B0000}"/>
    <cellStyle name="Encabezado 4 2 3" xfId="1539" xr:uid="{00000000-0005-0000-0000-0000810B0000}"/>
    <cellStyle name="Encabezado 4 2 4" xfId="1540" xr:uid="{00000000-0005-0000-0000-0000820B0000}"/>
    <cellStyle name="Encabezado 4 2 4 2" xfId="5634" xr:uid="{00000000-0005-0000-0000-0000830B0000}"/>
    <cellStyle name="Encabezado 4 2 5" xfId="1541" xr:uid="{00000000-0005-0000-0000-0000840B0000}"/>
    <cellStyle name="Encabezado 4 2 6" xfId="1542" xr:uid="{00000000-0005-0000-0000-0000850B0000}"/>
    <cellStyle name="Encabezado 4 2 7" xfId="1543" xr:uid="{00000000-0005-0000-0000-0000860B0000}"/>
    <cellStyle name="Encabezado 4 2 8" xfId="1544" xr:uid="{00000000-0005-0000-0000-0000870B0000}"/>
    <cellStyle name="Encabezado 4 2 9" xfId="1545" xr:uid="{00000000-0005-0000-0000-0000880B0000}"/>
    <cellStyle name="Encabezado 4 3" xfId="1546" xr:uid="{00000000-0005-0000-0000-0000890B0000}"/>
    <cellStyle name="Encabezado 4 3 2" xfId="1547" xr:uid="{00000000-0005-0000-0000-00008A0B0000}"/>
    <cellStyle name="Encabezado 4 3 3" xfId="1548" xr:uid="{00000000-0005-0000-0000-00008B0B0000}"/>
    <cellStyle name="Encabezado 4 3 4" xfId="1549" xr:uid="{00000000-0005-0000-0000-00008C0B0000}"/>
    <cellStyle name="Encabezado 4 3 5" xfId="1550" xr:uid="{00000000-0005-0000-0000-00008D0B0000}"/>
    <cellStyle name="Encabezado 4 3 6" xfId="1551" xr:uid="{00000000-0005-0000-0000-00008E0B0000}"/>
    <cellStyle name="Encabezado 4 3 7" xfId="1552" xr:uid="{00000000-0005-0000-0000-00008F0B0000}"/>
    <cellStyle name="Encabezado 4 3 8" xfId="1553" xr:uid="{00000000-0005-0000-0000-0000900B0000}"/>
    <cellStyle name="Encabezado 4 3 9" xfId="8977" xr:uid="{00000000-0005-0000-0000-0000910B0000}"/>
    <cellStyle name="Encabezado 4 4" xfId="1554" xr:uid="{00000000-0005-0000-0000-0000920B0000}"/>
    <cellStyle name="Encabezado 4 4 2" xfId="1555" xr:uid="{00000000-0005-0000-0000-0000930B0000}"/>
    <cellStyle name="Encabezado 4 4 3" xfId="1556" xr:uid="{00000000-0005-0000-0000-0000940B0000}"/>
    <cellStyle name="Encabezado 4 4 4" xfId="1557" xr:uid="{00000000-0005-0000-0000-0000950B0000}"/>
    <cellStyle name="Encabezado 4 4 5" xfId="1558" xr:uid="{00000000-0005-0000-0000-0000960B0000}"/>
    <cellStyle name="Encabezado 4 4 6" xfId="1559" xr:uid="{00000000-0005-0000-0000-0000970B0000}"/>
    <cellStyle name="Encabezado 4 4 7" xfId="1560" xr:uid="{00000000-0005-0000-0000-0000980B0000}"/>
    <cellStyle name="Encabezado 4 4 8" xfId="1561" xr:uid="{00000000-0005-0000-0000-0000990B0000}"/>
    <cellStyle name="Encabezado 4 4 9" xfId="8978" xr:uid="{00000000-0005-0000-0000-00009A0B0000}"/>
    <cellStyle name="Encabezado 4 5" xfId="1562" xr:uid="{00000000-0005-0000-0000-00009B0B0000}"/>
    <cellStyle name="Encabezado 4 6" xfId="1563" xr:uid="{00000000-0005-0000-0000-00009C0B0000}"/>
    <cellStyle name="Encabezado 4 7" xfId="1564" xr:uid="{00000000-0005-0000-0000-00009D0B0000}"/>
    <cellStyle name="Encabezado 4 8" xfId="1565" xr:uid="{00000000-0005-0000-0000-00009E0B0000}"/>
    <cellStyle name="Encabezado 4 9" xfId="1566" xr:uid="{00000000-0005-0000-0000-00009F0B0000}"/>
    <cellStyle name="Énfasis 1" xfId="1567" xr:uid="{00000000-0005-0000-0000-0000A00B0000}"/>
    <cellStyle name="Énfasis 2" xfId="1568" xr:uid="{00000000-0005-0000-0000-0000A10B0000}"/>
    <cellStyle name="Énfasis 3" xfId="1569" xr:uid="{00000000-0005-0000-0000-0000A20B0000}"/>
    <cellStyle name="Énfasis1 - 20%" xfId="1570" xr:uid="{00000000-0005-0000-0000-0000A30B0000}"/>
    <cellStyle name="Énfasis1 - 40%" xfId="1571" xr:uid="{00000000-0005-0000-0000-0000A40B0000}"/>
    <cellStyle name="Énfasis1 - 60%" xfId="1572" xr:uid="{00000000-0005-0000-0000-0000A50B0000}"/>
    <cellStyle name="Énfasis1 10" xfId="1573" xr:uid="{00000000-0005-0000-0000-0000A60B0000}"/>
    <cellStyle name="Énfasis1 11" xfId="1574" xr:uid="{00000000-0005-0000-0000-0000A70B0000}"/>
    <cellStyle name="Énfasis1 12" xfId="5635" xr:uid="{00000000-0005-0000-0000-0000A80B0000}"/>
    <cellStyle name="Énfasis1 13" xfId="5636" xr:uid="{00000000-0005-0000-0000-0000A90B0000}"/>
    <cellStyle name="Énfasis1 14" xfId="5637" xr:uid="{00000000-0005-0000-0000-0000AA0B0000}"/>
    <cellStyle name="Énfasis1 15" xfId="5638" xr:uid="{00000000-0005-0000-0000-0000AB0B0000}"/>
    <cellStyle name="Énfasis1 16" xfId="5639" xr:uid="{00000000-0005-0000-0000-0000AC0B0000}"/>
    <cellStyle name="Énfasis1 17" xfId="5640" xr:uid="{00000000-0005-0000-0000-0000AD0B0000}"/>
    <cellStyle name="Énfasis1 18" xfId="5641" xr:uid="{00000000-0005-0000-0000-0000AE0B0000}"/>
    <cellStyle name="Énfasis1 19" xfId="5642" xr:uid="{00000000-0005-0000-0000-0000AF0B0000}"/>
    <cellStyle name="Énfasis1 2" xfId="1575" xr:uid="{00000000-0005-0000-0000-0000B00B0000}"/>
    <cellStyle name="Énfasis1 2 10" xfId="8979" xr:uid="{00000000-0005-0000-0000-0000B10B0000}"/>
    <cellStyle name="Énfasis1 2 2" xfId="1576" xr:uid="{00000000-0005-0000-0000-0000B20B0000}"/>
    <cellStyle name="Énfasis1 2 2 2" xfId="1577" xr:uid="{00000000-0005-0000-0000-0000B30B0000}"/>
    <cellStyle name="Énfasis1 2 2 3" xfId="1578" xr:uid="{00000000-0005-0000-0000-0000B40B0000}"/>
    <cellStyle name="Énfasis1 2 2 4" xfId="1579" xr:uid="{00000000-0005-0000-0000-0000B50B0000}"/>
    <cellStyle name="Énfasis1 2 2 5" xfId="1580" xr:uid="{00000000-0005-0000-0000-0000B60B0000}"/>
    <cellStyle name="Énfasis1 2 2 6" xfId="1581" xr:uid="{00000000-0005-0000-0000-0000B70B0000}"/>
    <cellStyle name="Énfasis1 2 2 7" xfId="1582" xr:uid="{00000000-0005-0000-0000-0000B80B0000}"/>
    <cellStyle name="Énfasis1 2 2 8" xfId="1583" xr:uid="{00000000-0005-0000-0000-0000B90B0000}"/>
    <cellStyle name="Énfasis1 2 2 9" xfId="8980" xr:uid="{00000000-0005-0000-0000-0000BA0B0000}"/>
    <cellStyle name="Énfasis1 2 3" xfId="1584" xr:uid="{00000000-0005-0000-0000-0000BB0B0000}"/>
    <cellStyle name="Énfasis1 2 4" xfId="1585" xr:uid="{00000000-0005-0000-0000-0000BC0B0000}"/>
    <cellStyle name="Énfasis1 2 4 2" xfId="5643" xr:uid="{00000000-0005-0000-0000-0000BD0B0000}"/>
    <cellStyle name="Énfasis1 2 5" xfId="1586" xr:uid="{00000000-0005-0000-0000-0000BE0B0000}"/>
    <cellStyle name="Énfasis1 2 6" xfId="1587" xr:uid="{00000000-0005-0000-0000-0000BF0B0000}"/>
    <cellStyle name="Énfasis1 2 7" xfId="1588" xr:uid="{00000000-0005-0000-0000-0000C00B0000}"/>
    <cellStyle name="Énfasis1 2 8" xfId="1589" xr:uid="{00000000-0005-0000-0000-0000C10B0000}"/>
    <cellStyle name="Énfasis1 2 9" xfId="1590" xr:uid="{00000000-0005-0000-0000-0000C20B0000}"/>
    <cellStyle name="Énfasis1 3" xfId="1591" xr:uid="{00000000-0005-0000-0000-0000C30B0000}"/>
    <cellStyle name="Énfasis1 3 2" xfId="1592" xr:uid="{00000000-0005-0000-0000-0000C40B0000}"/>
    <cellStyle name="Énfasis1 3 3" xfId="1593" xr:uid="{00000000-0005-0000-0000-0000C50B0000}"/>
    <cellStyle name="Énfasis1 3 4" xfId="1594" xr:uid="{00000000-0005-0000-0000-0000C60B0000}"/>
    <cellStyle name="Énfasis1 3 5" xfId="1595" xr:uid="{00000000-0005-0000-0000-0000C70B0000}"/>
    <cellStyle name="Énfasis1 3 6" xfId="1596" xr:uid="{00000000-0005-0000-0000-0000C80B0000}"/>
    <cellStyle name="Énfasis1 3 7" xfId="1597" xr:uid="{00000000-0005-0000-0000-0000C90B0000}"/>
    <cellStyle name="Énfasis1 3 8" xfId="1598" xr:uid="{00000000-0005-0000-0000-0000CA0B0000}"/>
    <cellStyle name="Énfasis1 3 9" xfId="8981" xr:uid="{00000000-0005-0000-0000-0000CB0B0000}"/>
    <cellStyle name="Énfasis1 4" xfId="1599" xr:uid="{00000000-0005-0000-0000-0000CC0B0000}"/>
    <cellStyle name="Énfasis1 4 2" xfId="1600" xr:uid="{00000000-0005-0000-0000-0000CD0B0000}"/>
    <cellStyle name="Énfasis1 4 3" xfId="1601" xr:uid="{00000000-0005-0000-0000-0000CE0B0000}"/>
    <cellStyle name="Énfasis1 4 4" xfId="1602" xr:uid="{00000000-0005-0000-0000-0000CF0B0000}"/>
    <cellStyle name="Énfasis1 4 5" xfId="1603" xr:uid="{00000000-0005-0000-0000-0000D00B0000}"/>
    <cellStyle name="Énfasis1 4 6" xfId="1604" xr:uid="{00000000-0005-0000-0000-0000D10B0000}"/>
    <cellStyle name="Énfasis1 4 7" xfId="1605" xr:uid="{00000000-0005-0000-0000-0000D20B0000}"/>
    <cellStyle name="Énfasis1 4 8" xfId="1606" xr:uid="{00000000-0005-0000-0000-0000D30B0000}"/>
    <cellStyle name="Énfasis1 4 9" xfId="8982" xr:uid="{00000000-0005-0000-0000-0000D40B0000}"/>
    <cellStyle name="Énfasis1 5" xfId="1607" xr:uid="{00000000-0005-0000-0000-0000D50B0000}"/>
    <cellStyle name="Énfasis1 6" xfId="1608" xr:uid="{00000000-0005-0000-0000-0000D60B0000}"/>
    <cellStyle name="Énfasis1 7" xfId="1609" xr:uid="{00000000-0005-0000-0000-0000D70B0000}"/>
    <cellStyle name="Énfasis1 8" xfId="1610" xr:uid="{00000000-0005-0000-0000-0000D80B0000}"/>
    <cellStyle name="Énfasis1 9" xfId="1611" xr:uid="{00000000-0005-0000-0000-0000D90B0000}"/>
    <cellStyle name="Énfasis2 - 20%" xfId="1612" xr:uid="{00000000-0005-0000-0000-0000DA0B0000}"/>
    <cellStyle name="Énfasis2 - 40%" xfId="1613" xr:uid="{00000000-0005-0000-0000-0000DB0B0000}"/>
    <cellStyle name="Énfasis2 - 60%" xfId="1614" xr:uid="{00000000-0005-0000-0000-0000DC0B0000}"/>
    <cellStyle name="Énfasis2 10" xfId="1615" xr:uid="{00000000-0005-0000-0000-0000DD0B0000}"/>
    <cellStyle name="Énfasis2 11" xfId="1616" xr:uid="{00000000-0005-0000-0000-0000DE0B0000}"/>
    <cellStyle name="Énfasis2 12" xfId="5644" xr:uid="{00000000-0005-0000-0000-0000DF0B0000}"/>
    <cellStyle name="Énfasis2 13" xfId="5645" xr:uid="{00000000-0005-0000-0000-0000E00B0000}"/>
    <cellStyle name="Énfasis2 14" xfId="5646" xr:uid="{00000000-0005-0000-0000-0000E10B0000}"/>
    <cellStyle name="Énfasis2 15" xfId="5647" xr:uid="{00000000-0005-0000-0000-0000E20B0000}"/>
    <cellStyle name="Énfasis2 16" xfId="5648" xr:uid="{00000000-0005-0000-0000-0000E30B0000}"/>
    <cellStyle name="Énfasis2 17" xfId="5649" xr:uid="{00000000-0005-0000-0000-0000E40B0000}"/>
    <cellStyle name="Énfasis2 18" xfId="5650" xr:uid="{00000000-0005-0000-0000-0000E50B0000}"/>
    <cellStyle name="Énfasis2 19" xfId="5651" xr:uid="{00000000-0005-0000-0000-0000E60B0000}"/>
    <cellStyle name="Énfasis2 2" xfId="1617" xr:uid="{00000000-0005-0000-0000-0000E70B0000}"/>
    <cellStyle name="Énfasis2 2 10" xfId="8983" xr:uid="{00000000-0005-0000-0000-0000E80B0000}"/>
    <cellStyle name="Énfasis2 2 2" xfId="1618" xr:uid="{00000000-0005-0000-0000-0000E90B0000}"/>
    <cellStyle name="Énfasis2 2 2 2" xfId="1619" xr:uid="{00000000-0005-0000-0000-0000EA0B0000}"/>
    <cellStyle name="Énfasis2 2 2 3" xfId="1620" xr:uid="{00000000-0005-0000-0000-0000EB0B0000}"/>
    <cellStyle name="Énfasis2 2 2 4" xfId="1621" xr:uid="{00000000-0005-0000-0000-0000EC0B0000}"/>
    <cellStyle name="Énfasis2 2 2 5" xfId="1622" xr:uid="{00000000-0005-0000-0000-0000ED0B0000}"/>
    <cellStyle name="Énfasis2 2 2 6" xfId="1623" xr:uid="{00000000-0005-0000-0000-0000EE0B0000}"/>
    <cellStyle name="Énfasis2 2 2 7" xfId="1624" xr:uid="{00000000-0005-0000-0000-0000EF0B0000}"/>
    <cellStyle name="Énfasis2 2 2 8" xfId="1625" xr:uid="{00000000-0005-0000-0000-0000F00B0000}"/>
    <cellStyle name="Énfasis2 2 2 9" xfId="8984" xr:uid="{00000000-0005-0000-0000-0000F10B0000}"/>
    <cellStyle name="Énfasis2 2 3" xfId="1626" xr:uid="{00000000-0005-0000-0000-0000F20B0000}"/>
    <cellStyle name="Énfasis2 2 4" xfId="1627" xr:uid="{00000000-0005-0000-0000-0000F30B0000}"/>
    <cellStyle name="Énfasis2 2 4 2" xfId="5652" xr:uid="{00000000-0005-0000-0000-0000F40B0000}"/>
    <cellStyle name="Énfasis2 2 5" xfId="1628" xr:uid="{00000000-0005-0000-0000-0000F50B0000}"/>
    <cellStyle name="Énfasis2 2 6" xfId="1629" xr:uid="{00000000-0005-0000-0000-0000F60B0000}"/>
    <cellStyle name="Énfasis2 2 7" xfId="1630" xr:uid="{00000000-0005-0000-0000-0000F70B0000}"/>
    <cellStyle name="Énfasis2 2 8" xfId="1631" xr:uid="{00000000-0005-0000-0000-0000F80B0000}"/>
    <cellStyle name="Énfasis2 2 9" xfId="1632" xr:uid="{00000000-0005-0000-0000-0000F90B0000}"/>
    <cellStyle name="Énfasis2 3" xfId="1633" xr:uid="{00000000-0005-0000-0000-0000FA0B0000}"/>
    <cellStyle name="Énfasis2 3 2" xfId="1634" xr:uid="{00000000-0005-0000-0000-0000FB0B0000}"/>
    <cellStyle name="Énfasis2 3 3" xfId="1635" xr:uid="{00000000-0005-0000-0000-0000FC0B0000}"/>
    <cellStyle name="Énfasis2 3 4" xfId="1636" xr:uid="{00000000-0005-0000-0000-0000FD0B0000}"/>
    <cellStyle name="Énfasis2 3 5" xfId="1637" xr:uid="{00000000-0005-0000-0000-0000FE0B0000}"/>
    <cellStyle name="Énfasis2 3 6" xfId="1638" xr:uid="{00000000-0005-0000-0000-0000FF0B0000}"/>
    <cellStyle name="Énfasis2 3 7" xfId="1639" xr:uid="{00000000-0005-0000-0000-0000000C0000}"/>
    <cellStyle name="Énfasis2 3 8" xfId="1640" xr:uid="{00000000-0005-0000-0000-0000010C0000}"/>
    <cellStyle name="Énfasis2 3 9" xfId="8985" xr:uid="{00000000-0005-0000-0000-0000020C0000}"/>
    <cellStyle name="Énfasis2 4" xfId="1641" xr:uid="{00000000-0005-0000-0000-0000030C0000}"/>
    <cellStyle name="Énfasis2 4 2" xfId="1642" xr:uid="{00000000-0005-0000-0000-0000040C0000}"/>
    <cellStyle name="Énfasis2 4 3" xfId="1643" xr:uid="{00000000-0005-0000-0000-0000050C0000}"/>
    <cellStyle name="Énfasis2 4 4" xfId="1644" xr:uid="{00000000-0005-0000-0000-0000060C0000}"/>
    <cellStyle name="Énfasis2 4 5" xfId="1645" xr:uid="{00000000-0005-0000-0000-0000070C0000}"/>
    <cellStyle name="Énfasis2 4 6" xfId="1646" xr:uid="{00000000-0005-0000-0000-0000080C0000}"/>
    <cellStyle name="Énfasis2 4 7" xfId="1647" xr:uid="{00000000-0005-0000-0000-0000090C0000}"/>
    <cellStyle name="Énfasis2 4 8" xfId="1648" xr:uid="{00000000-0005-0000-0000-00000A0C0000}"/>
    <cellStyle name="Énfasis2 4 9" xfId="8986" xr:uid="{00000000-0005-0000-0000-00000B0C0000}"/>
    <cellStyle name="Énfasis2 5" xfId="1649" xr:uid="{00000000-0005-0000-0000-00000C0C0000}"/>
    <cellStyle name="Énfasis2 6" xfId="1650" xr:uid="{00000000-0005-0000-0000-00000D0C0000}"/>
    <cellStyle name="Énfasis2 7" xfId="1651" xr:uid="{00000000-0005-0000-0000-00000E0C0000}"/>
    <cellStyle name="Énfasis2 8" xfId="1652" xr:uid="{00000000-0005-0000-0000-00000F0C0000}"/>
    <cellStyle name="Énfasis2 9" xfId="1653" xr:uid="{00000000-0005-0000-0000-0000100C0000}"/>
    <cellStyle name="Énfasis3 - 20%" xfId="1654" xr:uid="{00000000-0005-0000-0000-0000110C0000}"/>
    <cellStyle name="Énfasis3 - 40%" xfId="1655" xr:uid="{00000000-0005-0000-0000-0000120C0000}"/>
    <cellStyle name="Énfasis3 - 60%" xfId="1656" xr:uid="{00000000-0005-0000-0000-0000130C0000}"/>
    <cellStyle name="Énfasis3 10" xfId="1657" xr:uid="{00000000-0005-0000-0000-0000140C0000}"/>
    <cellStyle name="Énfasis3 11" xfId="1658" xr:uid="{00000000-0005-0000-0000-0000150C0000}"/>
    <cellStyle name="Énfasis3 12" xfId="5653" xr:uid="{00000000-0005-0000-0000-0000160C0000}"/>
    <cellStyle name="Énfasis3 13" xfId="5654" xr:uid="{00000000-0005-0000-0000-0000170C0000}"/>
    <cellStyle name="Énfasis3 14" xfId="5655" xr:uid="{00000000-0005-0000-0000-0000180C0000}"/>
    <cellStyle name="Énfasis3 15" xfId="5656" xr:uid="{00000000-0005-0000-0000-0000190C0000}"/>
    <cellStyle name="Énfasis3 16" xfId="5657" xr:uid="{00000000-0005-0000-0000-00001A0C0000}"/>
    <cellStyle name="Énfasis3 17" xfId="5658" xr:uid="{00000000-0005-0000-0000-00001B0C0000}"/>
    <cellStyle name="Énfasis3 18" xfId="5659" xr:uid="{00000000-0005-0000-0000-00001C0C0000}"/>
    <cellStyle name="Énfasis3 19" xfId="5660" xr:uid="{00000000-0005-0000-0000-00001D0C0000}"/>
    <cellStyle name="Énfasis3 2" xfId="1659" xr:uid="{00000000-0005-0000-0000-00001E0C0000}"/>
    <cellStyle name="Énfasis3 2 10" xfId="8987" xr:uid="{00000000-0005-0000-0000-00001F0C0000}"/>
    <cellStyle name="Énfasis3 2 2" xfId="1660" xr:uid="{00000000-0005-0000-0000-0000200C0000}"/>
    <cellStyle name="Énfasis3 2 2 2" xfId="1661" xr:uid="{00000000-0005-0000-0000-0000210C0000}"/>
    <cellStyle name="Énfasis3 2 2 3" xfId="1662" xr:uid="{00000000-0005-0000-0000-0000220C0000}"/>
    <cellStyle name="Énfasis3 2 2 4" xfId="1663" xr:uid="{00000000-0005-0000-0000-0000230C0000}"/>
    <cellStyle name="Énfasis3 2 2 5" xfId="1664" xr:uid="{00000000-0005-0000-0000-0000240C0000}"/>
    <cellStyle name="Énfasis3 2 2 6" xfId="1665" xr:uid="{00000000-0005-0000-0000-0000250C0000}"/>
    <cellStyle name="Énfasis3 2 2 7" xfId="1666" xr:uid="{00000000-0005-0000-0000-0000260C0000}"/>
    <cellStyle name="Énfasis3 2 2 8" xfId="1667" xr:uid="{00000000-0005-0000-0000-0000270C0000}"/>
    <cellStyle name="Énfasis3 2 2 9" xfId="8988" xr:uid="{00000000-0005-0000-0000-0000280C0000}"/>
    <cellStyle name="Énfasis3 2 3" xfId="1668" xr:uid="{00000000-0005-0000-0000-0000290C0000}"/>
    <cellStyle name="Énfasis3 2 4" xfId="1669" xr:uid="{00000000-0005-0000-0000-00002A0C0000}"/>
    <cellStyle name="Énfasis3 2 4 2" xfId="5661" xr:uid="{00000000-0005-0000-0000-00002B0C0000}"/>
    <cellStyle name="Énfasis3 2 5" xfId="1670" xr:uid="{00000000-0005-0000-0000-00002C0C0000}"/>
    <cellStyle name="Énfasis3 2 6" xfId="1671" xr:uid="{00000000-0005-0000-0000-00002D0C0000}"/>
    <cellStyle name="Énfasis3 2 7" xfId="1672" xr:uid="{00000000-0005-0000-0000-00002E0C0000}"/>
    <cellStyle name="Énfasis3 2 8" xfId="1673" xr:uid="{00000000-0005-0000-0000-00002F0C0000}"/>
    <cellStyle name="Énfasis3 2 9" xfId="1674" xr:uid="{00000000-0005-0000-0000-0000300C0000}"/>
    <cellStyle name="Énfasis3 3" xfId="1675" xr:uid="{00000000-0005-0000-0000-0000310C0000}"/>
    <cellStyle name="Énfasis3 3 2" xfId="1676" xr:uid="{00000000-0005-0000-0000-0000320C0000}"/>
    <cellStyle name="Énfasis3 3 3" xfId="1677" xr:uid="{00000000-0005-0000-0000-0000330C0000}"/>
    <cellStyle name="Énfasis3 3 4" xfId="1678" xr:uid="{00000000-0005-0000-0000-0000340C0000}"/>
    <cellStyle name="Énfasis3 3 5" xfId="1679" xr:uid="{00000000-0005-0000-0000-0000350C0000}"/>
    <cellStyle name="Énfasis3 3 6" xfId="1680" xr:uid="{00000000-0005-0000-0000-0000360C0000}"/>
    <cellStyle name="Énfasis3 3 7" xfId="1681" xr:uid="{00000000-0005-0000-0000-0000370C0000}"/>
    <cellStyle name="Énfasis3 3 8" xfId="1682" xr:uid="{00000000-0005-0000-0000-0000380C0000}"/>
    <cellStyle name="Énfasis3 3 9" xfId="8989" xr:uid="{00000000-0005-0000-0000-0000390C0000}"/>
    <cellStyle name="Énfasis3 4" xfId="1683" xr:uid="{00000000-0005-0000-0000-00003A0C0000}"/>
    <cellStyle name="Énfasis3 4 2" xfId="1684" xr:uid="{00000000-0005-0000-0000-00003B0C0000}"/>
    <cellStyle name="Énfasis3 4 3" xfId="1685" xr:uid="{00000000-0005-0000-0000-00003C0C0000}"/>
    <cellStyle name="Énfasis3 4 4" xfId="1686" xr:uid="{00000000-0005-0000-0000-00003D0C0000}"/>
    <cellStyle name="Énfasis3 4 5" xfId="1687" xr:uid="{00000000-0005-0000-0000-00003E0C0000}"/>
    <cellStyle name="Énfasis3 4 6" xfId="1688" xr:uid="{00000000-0005-0000-0000-00003F0C0000}"/>
    <cellStyle name="Énfasis3 4 7" xfId="1689" xr:uid="{00000000-0005-0000-0000-0000400C0000}"/>
    <cellStyle name="Énfasis3 4 8" xfId="1690" xr:uid="{00000000-0005-0000-0000-0000410C0000}"/>
    <cellStyle name="Énfasis3 4 9" xfId="8990" xr:uid="{00000000-0005-0000-0000-0000420C0000}"/>
    <cellStyle name="Énfasis3 5" xfId="1691" xr:uid="{00000000-0005-0000-0000-0000430C0000}"/>
    <cellStyle name="Énfasis3 6" xfId="1692" xr:uid="{00000000-0005-0000-0000-0000440C0000}"/>
    <cellStyle name="Énfasis3 7" xfId="1693" xr:uid="{00000000-0005-0000-0000-0000450C0000}"/>
    <cellStyle name="Énfasis3 8" xfId="1694" xr:uid="{00000000-0005-0000-0000-0000460C0000}"/>
    <cellStyle name="Énfasis3 9" xfId="1695" xr:uid="{00000000-0005-0000-0000-0000470C0000}"/>
    <cellStyle name="Énfasis4 - 20%" xfId="1696" xr:uid="{00000000-0005-0000-0000-0000480C0000}"/>
    <cellStyle name="Énfasis4 - 40%" xfId="1697" xr:uid="{00000000-0005-0000-0000-0000490C0000}"/>
    <cellStyle name="Énfasis4 - 60%" xfId="1698" xr:uid="{00000000-0005-0000-0000-00004A0C0000}"/>
    <cellStyle name="Énfasis4 10" xfId="1699" xr:uid="{00000000-0005-0000-0000-00004B0C0000}"/>
    <cellStyle name="Énfasis4 11" xfId="1700" xr:uid="{00000000-0005-0000-0000-00004C0C0000}"/>
    <cellStyle name="Énfasis4 12" xfId="5662" xr:uid="{00000000-0005-0000-0000-00004D0C0000}"/>
    <cellStyle name="Énfasis4 13" xfId="5663" xr:uid="{00000000-0005-0000-0000-00004E0C0000}"/>
    <cellStyle name="Énfasis4 14" xfId="5664" xr:uid="{00000000-0005-0000-0000-00004F0C0000}"/>
    <cellStyle name="Énfasis4 15" xfId="5665" xr:uid="{00000000-0005-0000-0000-0000500C0000}"/>
    <cellStyle name="Énfasis4 16" xfId="5666" xr:uid="{00000000-0005-0000-0000-0000510C0000}"/>
    <cellStyle name="Énfasis4 17" xfId="5667" xr:uid="{00000000-0005-0000-0000-0000520C0000}"/>
    <cellStyle name="Énfasis4 18" xfId="5668" xr:uid="{00000000-0005-0000-0000-0000530C0000}"/>
    <cellStyle name="Énfasis4 19" xfId="5669" xr:uid="{00000000-0005-0000-0000-0000540C0000}"/>
    <cellStyle name="Énfasis4 2" xfId="1701" xr:uid="{00000000-0005-0000-0000-0000550C0000}"/>
    <cellStyle name="Énfasis4 2 10" xfId="8991" xr:uid="{00000000-0005-0000-0000-0000560C0000}"/>
    <cellStyle name="Énfasis4 2 2" xfId="1702" xr:uid="{00000000-0005-0000-0000-0000570C0000}"/>
    <cellStyle name="Énfasis4 2 2 2" xfId="1703" xr:uid="{00000000-0005-0000-0000-0000580C0000}"/>
    <cellStyle name="Énfasis4 2 2 3" xfId="1704" xr:uid="{00000000-0005-0000-0000-0000590C0000}"/>
    <cellStyle name="Énfasis4 2 2 4" xfId="1705" xr:uid="{00000000-0005-0000-0000-00005A0C0000}"/>
    <cellStyle name="Énfasis4 2 2 5" xfId="1706" xr:uid="{00000000-0005-0000-0000-00005B0C0000}"/>
    <cellStyle name="Énfasis4 2 2 6" xfId="1707" xr:uid="{00000000-0005-0000-0000-00005C0C0000}"/>
    <cellStyle name="Énfasis4 2 2 7" xfId="1708" xr:uid="{00000000-0005-0000-0000-00005D0C0000}"/>
    <cellStyle name="Énfasis4 2 2 8" xfId="1709" xr:uid="{00000000-0005-0000-0000-00005E0C0000}"/>
    <cellStyle name="Énfasis4 2 2 9" xfId="8992" xr:uid="{00000000-0005-0000-0000-00005F0C0000}"/>
    <cellStyle name="Énfasis4 2 3" xfId="1710" xr:uid="{00000000-0005-0000-0000-0000600C0000}"/>
    <cellStyle name="Énfasis4 2 4" xfId="1711" xr:uid="{00000000-0005-0000-0000-0000610C0000}"/>
    <cellStyle name="Énfasis4 2 4 2" xfId="5670" xr:uid="{00000000-0005-0000-0000-0000620C0000}"/>
    <cellStyle name="Énfasis4 2 5" xfId="1712" xr:uid="{00000000-0005-0000-0000-0000630C0000}"/>
    <cellStyle name="Énfasis4 2 6" xfId="1713" xr:uid="{00000000-0005-0000-0000-0000640C0000}"/>
    <cellStyle name="Énfasis4 2 7" xfId="1714" xr:uid="{00000000-0005-0000-0000-0000650C0000}"/>
    <cellStyle name="Énfasis4 2 8" xfId="1715" xr:uid="{00000000-0005-0000-0000-0000660C0000}"/>
    <cellStyle name="Énfasis4 2 9" xfId="1716" xr:uid="{00000000-0005-0000-0000-0000670C0000}"/>
    <cellStyle name="Énfasis4 3" xfId="1717" xr:uid="{00000000-0005-0000-0000-0000680C0000}"/>
    <cellStyle name="Énfasis4 3 2" xfId="1718" xr:uid="{00000000-0005-0000-0000-0000690C0000}"/>
    <cellStyle name="Énfasis4 3 3" xfId="1719" xr:uid="{00000000-0005-0000-0000-00006A0C0000}"/>
    <cellStyle name="Énfasis4 3 4" xfId="1720" xr:uid="{00000000-0005-0000-0000-00006B0C0000}"/>
    <cellStyle name="Énfasis4 3 5" xfId="1721" xr:uid="{00000000-0005-0000-0000-00006C0C0000}"/>
    <cellStyle name="Énfasis4 3 6" xfId="1722" xr:uid="{00000000-0005-0000-0000-00006D0C0000}"/>
    <cellStyle name="Énfasis4 3 7" xfId="1723" xr:uid="{00000000-0005-0000-0000-00006E0C0000}"/>
    <cellStyle name="Énfasis4 3 8" xfId="1724" xr:uid="{00000000-0005-0000-0000-00006F0C0000}"/>
    <cellStyle name="Énfasis4 3 9" xfId="8993" xr:uid="{00000000-0005-0000-0000-0000700C0000}"/>
    <cellStyle name="Énfasis4 4" xfId="1725" xr:uid="{00000000-0005-0000-0000-0000710C0000}"/>
    <cellStyle name="Énfasis4 4 2" xfId="1726" xr:uid="{00000000-0005-0000-0000-0000720C0000}"/>
    <cellStyle name="Énfasis4 4 3" xfId="1727" xr:uid="{00000000-0005-0000-0000-0000730C0000}"/>
    <cellStyle name="Énfasis4 4 4" xfId="1728" xr:uid="{00000000-0005-0000-0000-0000740C0000}"/>
    <cellStyle name="Énfasis4 4 5" xfId="1729" xr:uid="{00000000-0005-0000-0000-0000750C0000}"/>
    <cellStyle name="Énfasis4 4 6" xfId="1730" xr:uid="{00000000-0005-0000-0000-0000760C0000}"/>
    <cellStyle name="Énfasis4 4 7" xfId="1731" xr:uid="{00000000-0005-0000-0000-0000770C0000}"/>
    <cellStyle name="Énfasis4 4 8" xfId="1732" xr:uid="{00000000-0005-0000-0000-0000780C0000}"/>
    <cellStyle name="Énfasis4 4 9" xfId="8994" xr:uid="{00000000-0005-0000-0000-0000790C0000}"/>
    <cellStyle name="Énfasis4 5" xfId="1733" xr:uid="{00000000-0005-0000-0000-00007A0C0000}"/>
    <cellStyle name="Énfasis4 6" xfId="1734" xr:uid="{00000000-0005-0000-0000-00007B0C0000}"/>
    <cellStyle name="Énfasis4 7" xfId="1735" xr:uid="{00000000-0005-0000-0000-00007C0C0000}"/>
    <cellStyle name="Énfasis4 8" xfId="1736" xr:uid="{00000000-0005-0000-0000-00007D0C0000}"/>
    <cellStyle name="Énfasis4 9" xfId="1737" xr:uid="{00000000-0005-0000-0000-00007E0C0000}"/>
    <cellStyle name="Énfasis5 - 20%" xfId="1738" xr:uid="{00000000-0005-0000-0000-00007F0C0000}"/>
    <cellStyle name="Énfasis5 - 40%" xfId="1739" xr:uid="{00000000-0005-0000-0000-0000800C0000}"/>
    <cellStyle name="Énfasis5 - 60%" xfId="1740" xr:uid="{00000000-0005-0000-0000-0000810C0000}"/>
    <cellStyle name="Énfasis5 10" xfId="1741" xr:uid="{00000000-0005-0000-0000-0000820C0000}"/>
    <cellStyle name="Énfasis5 11" xfId="1742" xr:uid="{00000000-0005-0000-0000-0000830C0000}"/>
    <cellStyle name="Énfasis5 12" xfId="5671" xr:uid="{00000000-0005-0000-0000-0000840C0000}"/>
    <cellStyle name="Énfasis5 13" xfId="5672" xr:uid="{00000000-0005-0000-0000-0000850C0000}"/>
    <cellStyle name="Énfasis5 14" xfId="5673" xr:uid="{00000000-0005-0000-0000-0000860C0000}"/>
    <cellStyle name="Énfasis5 15" xfId="5674" xr:uid="{00000000-0005-0000-0000-0000870C0000}"/>
    <cellStyle name="Énfasis5 16" xfId="5675" xr:uid="{00000000-0005-0000-0000-0000880C0000}"/>
    <cellStyle name="Énfasis5 17" xfId="5676" xr:uid="{00000000-0005-0000-0000-0000890C0000}"/>
    <cellStyle name="Énfasis5 18" xfId="5677" xr:uid="{00000000-0005-0000-0000-00008A0C0000}"/>
    <cellStyle name="Énfasis5 19" xfId="5678" xr:uid="{00000000-0005-0000-0000-00008B0C0000}"/>
    <cellStyle name="Énfasis5 2" xfId="1743" xr:uid="{00000000-0005-0000-0000-00008C0C0000}"/>
    <cellStyle name="Énfasis5 2 10" xfId="8995" xr:uid="{00000000-0005-0000-0000-00008D0C0000}"/>
    <cellStyle name="Énfasis5 2 2" xfId="1744" xr:uid="{00000000-0005-0000-0000-00008E0C0000}"/>
    <cellStyle name="Énfasis5 2 2 2" xfId="1745" xr:uid="{00000000-0005-0000-0000-00008F0C0000}"/>
    <cellStyle name="Énfasis5 2 2 3" xfId="1746" xr:uid="{00000000-0005-0000-0000-0000900C0000}"/>
    <cellStyle name="Énfasis5 2 2 4" xfId="1747" xr:uid="{00000000-0005-0000-0000-0000910C0000}"/>
    <cellStyle name="Énfasis5 2 2 5" xfId="1748" xr:uid="{00000000-0005-0000-0000-0000920C0000}"/>
    <cellStyle name="Énfasis5 2 2 6" xfId="1749" xr:uid="{00000000-0005-0000-0000-0000930C0000}"/>
    <cellStyle name="Énfasis5 2 2 7" xfId="1750" xr:uid="{00000000-0005-0000-0000-0000940C0000}"/>
    <cellStyle name="Énfasis5 2 2 8" xfId="1751" xr:uid="{00000000-0005-0000-0000-0000950C0000}"/>
    <cellStyle name="Énfasis5 2 2 9" xfId="8996" xr:uid="{00000000-0005-0000-0000-0000960C0000}"/>
    <cellStyle name="Énfasis5 2 3" xfId="1752" xr:uid="{00000000-0005-0000-0000-0000970C0000}"/>
    <cellStyle name="Énfasis5 2 4" xfId="1753" xr:uid="{00000000-0005-0000-0000-0000980C0000}"/>
    <cellStyle name="Énfasis5 2 4 2" xfId="5679" xr:uid="{00000000-0005-0000-0000-0000990C0000}"/>
    <cellStyle name="Énfasis5 2 5" xfId="1754" xr:uid="{00000000-0005-0000-0000-00009A0C0000}"/>
    <cellStyle name="Énfasis5 2 6" xfId="1755" xr:uid="{00000000-0005-0000-0000-00009B0C0000}"/>
    <cellStyle name="Énfasis5 2 7" xfId="1756" xr:uid="{00000000-0005-0000-0000-00009C0C0000}"/>
    <cellStyle name="Énfasis5 2 8" xfId="1757" xr:uid="{00000000-0005-0000-0000-00009D0C0000}"/>
    <cellStyle name="Énfasis5 2 9" xfId="1758" xr:uid="{00000000-0005-0000-0000-00009E0C0000}"/>
    <cellStyle name="Énfasis5 3" xfId="1759" xr:uid="{00000000-0005-0000-0000-00009F0C0000}"/>
    <cellStyle name="Énfasis5 3 2" xfId="1760" xr:uid="{00000000-0005-0000-0000-0000A00C0000}"/>
    <cellStyle name="Énfasis5 3 3" xfId="1761" xr:uid="{00000000-0005-0000-0000-0000A10C0000}"/>
    <cellStyle name="Énfasis5 3 4" xfId="1762" xr:uid="{00000000-0005-0000-0000-0000A20C0000}"/>
    <cellStyle name="Énfasis5 3 5" xfId="1763" xr:uid="{00000000-0005-0000-0000-0000A30C0000}"/>
    <cellStyle name="Énfasis5 3 6" xfId="1764" xr:uid="{00000000-0005-0000-0000-0000A40C0000}"/>
    <cellStyle name="Énfasis5 3 7" xfId="1765" xr:uid="{00000000-0005-0000-0000-0000A50C0000}"/>
    <cellStyle name="Énfasis5 3 8" xfId="1766" xr:uid="{00000000-0005-0000-0000-0000A60C0000}"/>
    <cellStyle name="Énfasis5 3 9" xfId="8997" xr:uid="{00000000-0005-0000-0000-0000A70C0000}"/>
    <cellStyle name="Énfasis5 4" xfId="1767" xr:uid="{00000000-0005-0000-0000-0000A80C0000}"/>
    <cellStyle name="Énfasis5 4 2" xfId="1768" xr:uid="{00000000-0005-0000-0000-0000A90C0000}"/>
    <cellStyle name="Énfasis5 4 3" xfId="1769" xr:uid="{00000000-0005-0000-0000-0000AA0C0000}"/>
    <cellStyle name="Énfasis5 4 4" xfId="1770" xr:uid="{00000000-0005-0000-0000-0000AB0C0000}"/>
    <cellStyle name="Énfasis5 4 5" xfId="1771" xr:uid="{00000000-0005-0000-0000-0000AC0C0000}"/>
    <cellStyle name="Énfasis5 4 6" xfId="1772" xr:uid="{00000000-0005-0000-0000-0000AD0C0000}"/>
    <cellStyle name="Énfasis5 4 7" xfId="1773" xr:uid="{00000000-0005-0000-0000-0000AE0C0000}"/>
    <cellStyle name="Énfasis5 4 8" xfId="1774" xr:uid="{00000000-0005-0000-0000-0000AF0C0000}"/>
    <cellStyle name="Énfasis5 4 9" xfId="8998" xr:uid="{00000000-0005-0000-0000-0000B00C0000}"/>
    <cellStyle name="Énfasis5 5" xfId="1775" xr:uid="{00000000-0005-0000-0000-0000B10C0000}"/>
    <cellStyle name="Énfasis5 6" xfId="1776" xr:uid="{00000000-0005-0000-0000-0000B20C0000}"/>
    <cellStyle name="Énfasis5 7" xfId="1777" xr:uid="{00000000-0005-0000-0000-0000B30C0000}"/>
    <cellStyle name="Énfasis5 8" xfId="1778" xr:uid="{00000000-0005-0000-0000-0000B40C0000}"/>
    <cellStyle name="Énfasis5 9" xfId="1779" xr:uid="{00000000-0005-0000-0000-0000B50C0000}"/>
    <cellStyle name="Énfasis6 - 20%" xfId="1780" xr:uid="{00000000-0005-0000-0000-0000B60C0000}"/>
    <cellStyle name="Énfasis6 - 40%" xfId="1781" xr:uid="{00000000-0005-0000-0000-0000B70C0000}"/>
    <cellStyle name="Énfasis6 - 60%" xfId="1782" xr:uid="{00000000-0005-0000-0000-0000B80C0000}"/>
    <cellStyle name="Énfasis6 10" xfId="1783" xr:uid="{00000000-0005-0000-0000-0000B90C0000}"/>
    <cellStyle name="Énfasis6 11" xfId="1784" xr:uid="{00000000-0005-0000-0000-0000BA0C0000}"/>
    <cellStyle name="Énfasis6 12" xfId="5680" xr:uid="{00000000-0005-0000-0000-0000BB0C0000}"/>
    <cellStyle name="Énfasis6 13" xfId="5681" xr:uid="{00000000-0005-0000-0000-0000BC0C0000}"/>
    <cellStyle name="Énfasis6 14" xfId="5682" xr:uid="{00000000-0005-0000-0000-0000BD0C0000}"/>
    <cellStyle name="Énfasis6 15" xfId="5683" xr:uid="{00000000-0005-0000-0000-0000BE0C0000}"/>
    <cellStyle name="Énfasis6 16" xfId="5684" xr:uid="{00000000-0005-0000-0000-0000BF0C0000}"/>
    <cellStyle name="Énfasis6 17" xfId="5685" xr:uid="{00000000-0005-0000-0000-0000C00C0000}"/>
    <cellStyle name="Énfasis6 18" xfId="5686" xr:uid="{00000000-0005-0000-0000-0000C10C0000}"/>
    <cellStyle name="Énfasis6 19" xfId="5687" xr:uid="{00000000-0005-0000-0000-0000C20C0000}"/>
    <cellStyle name="Énfasis6 2" xfId="1785" xr:uid="{00000000-0005-0000-0000-0000C30C0000}"/>
    <cellStyle name="Énfasis6 2 10" xfId="8999" xr:uid="{00000000-0005-0000-0000-0000C40C0000}"/>
    <cellStyle name="Énfasis6 2 2" xfId="1786" xr:uid="{00000000-0005-0000-0000-0000C50C0000}"/>
    <cellStyle name="Énfasis6 2 2 2" xfId="1787" xr:uid="{00000000-0005-0000-0000-0000C60C0000}"/>
    <cellStyle name="Énfasis6 2 2 3" xfId="1788" xr:uid="{00000000-0005-0000-0000-0000C70C0000}"/>
    <cellStyle name="Énfasis6 2 2 4" xfId="1789" xr:uid="{00000000-0005-0000-0000-0000C80C0000}"/>
    <cellStyle name="Énfasis6 2 2 5" xfId="1790" xr:uid="{00000000-0005-0000-0000-0000C90C0000}"/>
    <cellStyle name="Énfasis6 2 2 6" xfId="1791" xr:uid="{00000000-0005-0000-0000-0000CA0C0000}"/>
    <cellStyle name="Énfasis6 2 2 7" xfId="1792" xr:uid="{00000000-0005-0000-0000-0000CB0C0000}"/>
    <cellStyle name="Énfasis6 2 2 8" xfId="1793" xr:uid="{00000000-0005-0000-0000-0000CC0C0000}"/>
    <cellStyle name="Énfasis6 2 2 9" xfId="9000" xr:uid="{00000000-0005-0000-0000-0000CD0C0000}"/>
    <cellStyle name="Énfasis6 2 3" xfId="1794" xr:uid="{00000000-0005-0000-0000-0000CE0C0000}"/>
    <cellStyle name="Énfasis6 2 4" xfId="1795" xr:uid="{00000000-0005-0000-0000-0000CF0C0000}"/>
    <cellStyle name="Énfasis6 2 4 2" xfId="5688" xr:uid="{00000000-0005-0000-0000-0000D00C0000}"/>
    <cellStyle name="Énfasis6 2 5" xfId="1796" xr:uid="{00000000-0005-0000-0000-0000D10C0000}"/>
    <cellStyle name="Énfasis6 2 6" xfId="1797" xr:uid="{00000000-0005-0000-0000-0000D20C0000}"/>
    <cellStyle name="Énfasis6 2 7" xfId="1798" xr:uid="{00000000-0005-0000-0000-0000D30C0000}"/>
    <cellStyle name="Énfasis6 2 8" xfId="1799" xr:uid="{00000000-0005-0000-0000-0000D40C0000}"/>
    <cellStyle name="Énfasis6 2 9" xfId="1800" xr:uid="{00000000-0005-0000-0000-0000D50C0000}"/>
    <cellStyle name="Énfasis6 3" xfId="1801" xr:uid="{00000000-0005-0000-0000-0000D60C0000}"/>
    <cellStyle name="Énfasis6 3 2" xfId="1802" xr:uid="{00000000-0005-0000-0000-0000D70C0000}"/>
    <cellStyle name="Énfasis6 3 3" xfId="1803" xr:uid="{00000000-0005-0000-0000-0000D80C0000}"/>
    <cellStyle name="Énfasis6 3 4" xfId="1804" xr:uid="{00000000-0005-0000-0000-0000D90C0000}"/>
    <cellStyle name="Énfasis6 3 5" xfId="1805" xr:uid="{00000000-0005-0000-0000-0000DA0C0000}"/>
    <cellStyle name="Énfasis6 3 6" xfId="1806" xr:uid="{00000000-0005-0000-0000-0000DB0C0000}"/>
    <cellStyle name="Énfasis6 3 7" xfId="1807" xr:uid="{00000000-0005-0000-0000-0000DC0C0000}"/>
    <cellStyle name="Énfasis6 3 8" xfId="1808" xr:uid="{00000000-0005-0000-0000-0000DD0C0000}"/>
    <cellStyle name="Énfasis6 3 9" xfId="9001" xr:uid="{00000000-0005-0000-0000-0000DE0C0000}"/>
    <cellStyle name="Énfasis6 4" xfId="1809" xr:uid="{00000000-0005-0000-0000-0000DF0C0000}"/>
    <cellStyle name="Énfasis6 4 2" xfId="1810" xr:uid="{00000000-0005-0000-0000-0000E00C0000}"/>
    <cellStyle name="Énfasis6 4 3" xfId="1811" xr:uid="{00000000-0005-0000-0000-0000E10C0000}"/>
    <cellStyle name="Énfasis6 4 4" xfId="1812" xr:uid="{00000000-0005-0000-0000-0000E20C0000}"/>
    <cellStyle name="Énfasis6 4 5" xfId="1813" xr:uid="{00000000-0005-0000-0000-0000E30C0000}"/>
    <cellStyle name="Énfasis6 4 6" xfId="1814" xr:uid="{00000000-0005-0000-0000-0000E40C0000}"/>
    <cellStyle name="Énfasis6 4 7" xfId="1815" xr:uid="{00000000-0005-0000-0000-0000E50C0000}"/>
    <cellStyle name="Énfasis6 4 8" xfId="1816" xr:uid="{00000000-0005-0000-0000-0000E60C0000}"/>
    <cellStyle name="Énfasis6 4 9" xfId="9002" xr:uid="{00000000-0005-0000-0000-0000E70C0000}"/>
    <cellStyle name="Énfasis6 5" xfId="1817" xr:uid="{00000000-0005-0000-0000-0000E80C0000}"/>
    <cellStyle name="Énfasis6 6" xfId="1818" xr:uid="{00000000-0005-0000-0000-0000E90C0000}"/>
    <cellStyle name="Énfasis6 7" xfId="1819" xr:uid="{00000000-0005-0000-0000-0000EA0C0000}"/>
    <cellStyle name="Énfasis6 8" xfId="1820" xr:uid="{00000000-0005-0000-0000-0000EB0C0000}"/>
    <cellStyle name="Énfasis6 9" xfId="1821" xr:uid="{00000000-0005-0000-0000-0000EC0C0000}"/>
    <cellStyle name="Enlarge title text, yellow on blue" xfId="12434" xr:uid="{00000000-0005-0000-0000-0000ED0C0000}"/>
    <cellStyle name="Enlarge title text, yellow on blue 2" xfId="12435" xr:uid="{00000000-0005-0000-0000-0000EE0C0000}"/>
    <cellStyle name="Enlarge title text, yellow on blue 2 2" xfId="12436" xr:uid="{00000000-0005-0000-0000-0000EF0C0000}"/>
    <cellStyle name="Enlarge title text, yellow on blue 3" xfId="12437" xr:uid="{00000000-0005-0000-0000-0000F00C0000}"/>
    <cellStyle name="Enlarge title text, yellow on blue 3 2" xfId="12438" xr:uid="{00000000-0005-0000-0000-0000F10C0000}"/>
    <cellStyle name="Enlarge title text, yellow on blue 4" xfId="12439" xr:uid="{00000000-0005-0000-0000-0000F20C0000}"/>
    <cellStyle name="Enlarge title text, yellow on blue 4 2" xfId="12440" xr:uid="{00000000-0005-0000-0000-0000F30C0000}"/>
    <cellStyle name="Enlarge title text, yellow on blue_ELE Prices" xfId="12441" xr:uid="{00000000-0005-0000-0000-0000F40C0000}"/>
    <cellStyle name="Enter Currency (0)" xfId="1822" xr:uid="{00000000-0005-0000-0000-0000F50C0000}"/>
    <cellStyle name="Enter Currency (2)" xfId="1823" xr:uid="{00000000-0005-0000-0000-0000F60C0000}"/>
    <cellStyle name="Enter Units (0)" xfId="1824" xr:uid="{00000000-0005-0000-0000-0000F70C0000}"/>
    <cellStyle name="Enter Units (1)" xfId="1825" xr:uid="{00000000-0005-0000-0000-0000F80C0000}"/>
    <cellStyle name="Enter Units (2)" xfId="1826" xr:uid="{00000000-0005-0000-0000-0000F90C0000}"/>
    <cellStyle name="Entered" xfId="1827" xr:uid="{00000000-0005-0000-0000-0000FA0C0000}"/>
    <cellStyle name="Entered 2" xfId="9003" xr:uid="{00000000-0005-0000-0000-0000FB0C0000}"/>
    <cellStyle name="En-tête 1" xfId="12442" xr:uid="{00000000-0005-0000-0000-0000FC0C0000}"/>
    <cellStyle name="En-tête 2" xfId="12443" xr:uid="{00000000-0005-0000-0000-0000FD0C0000}"/>
    <cellStyle name="Entrada 10" xfId="1828" xr:uid="{00000000-0005-0000-0000-0000FE0C0000}"/>
    <cellStyle name="Entrada 10 2" xfId="9004" xr:uid="{00000000-0005-0000-0000-0000FF0C0000}"/>
    <cellStyle name="Entrada 10 3" xfId="9005" xr:uid="{00000000-0005-0000-0000-0000000D0000}"/>
    <cellStyle name="Entrada 11" xfId="1829" xr:uid="{00000000-0005-0000-0000-0000010D0000}"/>
    <cellStyle name="Entrada 11 2" xfId="9006" xr:uid="{00000000-0005-0000-0000-0000020D0000}"/>
    <cellStyle name="Entrada 11 3" xfId="9007" xr:uid="{00000000-0005-0000-0000-0000030D0000}"/>
    <cellStyle name="Entrada 12" xfId="5689" xr:uid="{00000000-0005-0000-0000-0000040D0000}"/>
    <cellStyle name="Entrada 12 2" xfId="9008" xr:uid="{00000000-0005-0000-0000-0000050D0000}"/>
    <cellStyle name="Entrada 12 3" xfId="9009" xr:uid="{00000000-0005-0000-0000-0000060D0000}"/>
    <cellStyle name="Entrada 13" xfId="5690" xr:uid="{00000000-0005-0000-0000-0000070D0000}"/>
    <cellStyle name="Entrada 13 2" xfId="9010" xr:uid="{00000000-0005-0000-0000-0000080D0000}"/>
    <cellStyle name="Entrada 13 3" xfId="9011" xr:uid="{00000000-0005-0000-0000-0000090D0000}"/>
    <cellStyle name="Entrada 14" xfId="5691" xr:uid="{00000000-0005-0000-0000-00000A0D0000}"/>
    <cellStyle name="Entrada 14 2" xfId="9012" xr:uid="{00000000-0005-0000-0000-00000B0D0000}"/>
    <cellStyle name="Entrada 14 3" xfId="9013" xr:uid="{00000000-0005-0000-0000-00000C0D0000}"/>
    <cellStyle name="Entrada 15" xfId="5692" xr:uid="{00000000-0005-0000-0000-00000D0D0000}"/>
    <cellStyle name="Entrada 15 2" xfId="9014" xr:uid="{00000000-0005-0000-0000-00000E0D0000}"/>
    <cellStyle name="Entrada 15 3" xfId="9015" xr:uid="{00000000-0005-0000-0000-00000F0D0000}"/>
    <cellStyle name="Entrada 16" xfId="5693" xr:uid="{00000000-0005-0000-0000-0000100D0000}"/>
    <cellStyle name="Entrada 16 2" xfId="9016" xr:uid="{00000000-0005-0000-0000-0000110D0000}"/>
    <cellStyle name="Entrada 16 3" xfId="9017" xr:uid="{00000000-0005-0000-0000-0000120D0000}"/>
    <cellStyle name="Entrada 17" xfId="5694" xr:uid="{00000000-0005-0000-0000-0000130D0000}"/>
    <cellStyle name="Entrada 17 2" xfId="9018" xr:uid="{00000000-0005-0000-0000-0000140D0000}"/>
    <cellStyle name="Entrada 17 3" xfId="9019" xr:uid="{00000000-0005-0000-0000-0000150D0000}"/>
    <cellStyle name="Entrada 18" xfId="5695" xr:uid="{00000000-0005-0000-0000-0000160D0000}"/>
    <cellStyle name="Entrada 18 2" xfId="9020" xr:uid="{00000000-0005-0000-0000-0000170D0000}"/>
    <cellStyle name="Entrada 18 3" xfId="9021" xr:uid="{00000000-0005-0000-0000-0000180D0000}"/>
    <cellStyle name="Entrada 19" xfId="5696" xr:uid="{00000000-0005-0000-0000-0000190D0000}"/>
    <cellStyle name="Entrada 19 2" xfId="9022" xr:uid="{00000000-0005-0000-0000-00001A0D0000}"/>
    <cellStyle name="Entrada 19 3" xfId="9023" xr:uid="{00000000-0005-0000-0000-00001B0D0000}"/>
    <cellStyle name="Entrada 2" xfId="1830" xr:uid="{00000000-0005-0000-0000-00001C0D0000}"/>
    <cellStyle name="Entrada 2 10" xfId="9024" xr:uid="{00000000-0005-0000-0000-00001D0D0000}"/>
    <cellStyle name="Entrada 2 11" xfId="9025" xr:uid="{00000000-0005-0000-0000-00001E0D0000}"/>
    <cellStyle name="Entrada 2 12" xfId="9026" xr:uid="{00000000-0005-0000-0000-00001F0D0000}"/>
    <cellStyle name="Entrada 2 2" xfId="1831" xr:uid="{00000000-0005-0000-0000-0000200D0000}"/>
    <cellStyle name="Entrada 2 2 10" xfId="9027" xr:uid="{00000000-0005-0000-0000-0000210D0000}"/>
    <cellStyle name="Entrada 2 2 11" xfId="9028" xr:uid="{00000000-0005-0000-0000-0000220D0000}"/>
    <cellStyle name="Entrada 2 2 2" xfId="1832" xr:uid="{00000000-0005-0000-0000-0000230D0000}"/>
    <cellStyle name="Entrada 2 2 2 2" xfId="9029" xr:uid="{00000000-0005-0000-0000-0000240D0000}"/>
    <cellStyle name="Entrada 2 2 2 3" xfId="9030" xr:uid="{00000000-0005-0000-0000-0000250D0000}"/>
    <cellStyle name="Entrada 2 2 2 4" xfId="9031" xr:uid="{00000000-0005-0000-0000-0000260D0000}"/>
    <cellStyle name="Entrada 2 2 3" xfId="1833" xr:uid="{00000000-0005-0000-0000-0000270D0000}"/>
    <cellStyle name="Entrada 2 2 3 2" xfId="9032" xr:uid="{00000000-0005-0000-0000-0000280D0000}"/>
    <cellStyle name="Entrada 2 2 3 3" xfId="9033" xr:uid="{00000000-0005-0000-0000-0000290D0000}"/>
    <cellStyle name="Entrada 2 2 4" xfId="1834" xr:uid="{00000000-0005-0000-0000-00002A0D0000}"/>
    <cellStyle name="Entrada 2 2 4 2" xfId="9034" xr:uid="{00000000-0005-0000-0000-00002B0D0000}"/>
    <cellStyle name="Entrada 2 2 4 3" xfId="9035" xr:uid="{00000000-0005-0000-0000-00002C0D0000}"/>
    <cellStyle name="Entrada 2 2 5" xfId="1835" xr:uid="{00000000-0005-0000-0000-00002D0D0000}"/>
    <cellStyle name="Entrada 2 2 5 2" xfId="9036" xr:uid="{00000000-0005-0000-0000-00002E0D0000}"/>
    <cellStyle name="Entrada 2 2 5 3" xfId="9037" xr:uid="{00000000-0005-0000-0000-00002F0D0000}"/>
    <cellStyle name="Entrada 2 2 6" xfId="1836" xr:uid="{00000000-0005-0000-0000-0000300D0000}"/>
    <cellStyle name="Entrada 2 2 6 2" xfId="9038" xr:uid="{00000000-0005-0000-0000-0000310D0000}"/>
    <cellStyle name="Entrada 2 2 6 3" xfId="9039" xr:uid="{00000000-0005-0000-0000-0000320D0000}"/>
    <cellStyle name="Entrada 2 2 7" xfId="1837" xr:uid="{00000000-0005-0000-0000-0000330D0000}"/>
    <cellStyle name="Entrada 2 2 7 2" xfId="9040" xr:uid="{00000000-0005-0000-0000-0000340D0000}"/>
    <cellStyle name="Entrada 2 2 7 3" xfId="9041" xr:uid="{00000000-0005-0000-0000-0000350D0000}"/>
    <cellStyle name="Entrada 2 2 8" xfId="1838" xr:uid="{00000000-0005-0000-0000-0000360D0000}"/>
    <cellStyle name="Entrada 2 2 8 2" xfId="9042" xr:uid="{00000000-0005-0000-0000-0000370D0000}"/>
    <cellStyle name="Entrada 2 2 8 3" xfId="9043" xr:uid="{00000000-0005-0000-0000-0000380D0000}"/>
    <cellStyle name="Entrada 2 2 9" xfId="9044" xr:uid="{00000000-0005-0000-0000-0000390D0000}"/>
    <cellStyle name="Entrada 2 3" xfId="1839" xr:uid="{00000000-0005-0000-0000-00003A0D0000}"/>
    <cellStyle name="Entrada 2 3 2" xfId="9045" xr:uid="{00000000-0005-0000-0000-00003B0D0000}"/>
    <cellStyle name="Entrada 2 3 3" xfId="9046" xr:uid="{00000000-0005-0000-0000-00003C0D0000}"/>
    <cellStyle name="Entrada 2 3 4" xfId="9047" xr:uid="{00000000-0005-0000-0000-00003D0D0000}"/>
    <cellStyle name="Entrada 2 4" xfId="1840" xr:uid="{00000000-0005-0000-0000-00003E0D0000}"/>
    <cellStyle name="Entrada 2 4 2" xfId="5697" xr:uid="{00000000-0005-0000-0000-00003F0D0000}"/>
    <cellStyle name="Entrada 2 4 2 2" xfId="9048" xr:uid="{00000000-0005-0000-0000-0000400D0000}"/>
    <cellStyle name="Entrada 2 4 2 3" xfId="9049" xr:uid="{00000000-0005-0000-0000-0000410D0000}"/>
    <cellStyle name="Entrada 2 4 3" xfId="9050" xr:uid="{00000000-0005-0000-0000-0000420D0000}"/>
    <cellStyle name="Entrada 2 4 4" xfId="9051" xr:uid="{00000000-0005-0000-0000-0000430D0000}"/>
    <cellStyle name="Entrada 2 5" xfId="1841" xr:uid="{00000000-0005-0000-0000-0000440D0000}"/>
    <cellStyle name="Entrada 2 5 2" xfId="9052" xr:uid="{00000000-0005-0000-0000-0000450D0000}"/>
    <cellStyle name="Entrada 2 5 3" xfId="9053" xr:uid="{00000000-0005-0000-0000-0000460D0000}"/>
    <cellStyle name="Entrada 2 6" xfId="1842" xr:uid="{00000000-0005-0000-0000-0000470D0000}"/>
    <cellStyle name="Entrada 2 6 2" xfId="9054" xr:uid="{00000000-0005-0000-0000-0000480D0000}"/>
    <cellStyle name="Entrada 2 6 3" xfId="9055" xr:uid="{00000000-0005-0000-0000-0000490D0000}"/>
    <cellStyle name="Entrada 2 7" xfId="1843" xr:uid="{00000000-0005-0000-0000-00004A0D0000}"/>
    <cellStyle name="Entrada 2 7 2" xfId="9056" xr:uid="{00000000-0005-0000-0000-00004B0D0000}"/>
    <cellStyle name="Entrada 2 7 3" xfId="9057" xr:uid="{00000000-0005-0000-0000-00004C0D0000}"/>
    <cellStyle name="Entrada 2 8" xfId="1844" xr:uid="{00000000-0005-0000-0000-00004D0D0000}"/>
    <cellStyle name="Entrada 2 8 2" xfId="9058" xr:uid="{00000000-0005-0000-0000-00004E0D0000}"/>
    <cellStyle name="Entrada 2 8 3" xfId="9059" xr:uid="{00000000-0005-0000-0000-00004F0D0000}"/>
    <cellStyle name="Entrada 2 9" xfId="1845" xr:uid="{00000000-0005-0000-0000-0000500D0000}"/>
    <cellStyle name="Entrada 2 9 2" xfId="9060" xr:uid="{00000000-0005-0000-0000-0000510D0000}"/>
    <cellStyle name="Entrada 2 9 3" xfId="9061" xr:uid="{00000000-0005-0000-0000-0000520D0000}"/>
    <cellStyle name="Entrada 3" xfId="1846" xr:uid="{00000000-0005-0000-0000-0000530D0000}"/>
    <cellStyle name="Entrada 3 10" xfId="9062" xr:uid="{00000000-0005-0000-0000-0000540D0000}"/>
    <cellStyle name="Entrada 3 11" xfId="9063" xr:uid="{00000000-0005-0000-0000-0000550D0000}"/>
    <cellStyle name="Entrada 3 2" xfId="1847" xr:uid="{00000000-0005-0000-0000-0000560D0000}"/>
    <cellStyle name="Entrada 3 2 2" xfId="9064" xr:uid="{00000000-0005-0000-0000-0000570D0000}"/>
    <cellStyle name="Entrada 3 2 3" xfId="9065" xr:uid="{00000000-0005-0000-0000-0000580D0000}"/>
    <cellStyle name="Entrada 3 2 4" xfId="9066" xr:uid="{00000000-0005-0000-0000-0000590D0000}"/>
    <cellStyle name="Entrada 3 3" xfId="1848" xr:uid="{00000000-0005-0000-0000-00005A0D0000}"/>
    <cellStyle name="Entrada 3 3 2" xfId="9067" xr:uid="{00000000-0005-0000-0000-00005B0D0000}"/>
    <cellStyle name="Entrada 3 3 3" xfId="9068" xr:uid="{00000000-0005-0000-0000-00005C0D0000}"/>
    <cellStyle name="Entrada 3 4" xfId="1849" xr:uid="{00000000-0005-0000-0000-00005D0D0000}"/>
    <cellStyle name="Entrada 3 4 2" xfId="9069" xr:uid="{00000000-0005-0000-0000-00005E0D0000}"/>
    <cellStyle name="Entrada 3 4 3" xfId="9070" xr:uid="{00000000-0005-0000-0000-00005F0D0000}"/>
    <cellStyle name="Entrada 3 5" xfId="1850" xr:uid="{00000000-0005-0000-0000-0000600D0000}"/>
    <cellStyle name="Entrada 3 5 2" xfId="9071" xr:uid="{00000000-0005-0000-0000-0000610D0000}"/>
    <cellStyle name="Entrada 3 5 3" xfId="9072" xr:uid="{00000000-0005-0000-0000-0000620D0000}"/>
    <cellStyle name="Entrada 3 6" xfId="1851" xr:uid="{00000000-0005-0000-0000-0000630D0000}"/>
    <cellStyle name="Entrada 3 6 2" xfId="9073" xr:uid="{00000000-0005-0000-0000-0000640D0000}"/>
    <cellStyle name="Entrada 3 6 3" xfId="9074" xr:uid="{00000000-0005-0000-0000-0000650D0000}"/>
    <cellStyle name="Entrada 3 7" xfId="1852" xr:uid="{00000000-0005-0000-0000-0000660D0000}"/>
    <cellStyle name="Entrada 3 7 2" xfId="9075" xr:uid="{00000000-0005-0000-0000-0000670D0000}"/>
    <cellStyle name="Entrada 3 7 3" xfId="9076" xr:uid="{00000000-0005-0000-0000-0000680D0000}"/>
    <cellStyle name="Entrada 3 8" xfId="1853" xr:uid="{00000000-0005-0000-0000-0000690D0000}"/>
    <cellStyle name="Entrada 3 8 2" xfId="9077" xr:uid="{00000000-0005-0000-0000-00006A0D0000}"/>
    <cellStyle name="Entrada 3 8 3" xfId="9078" xr:uid="{00000000-0005-0000-0000-00006B0D0000}"/>
    <cellStyle name="Entrada 3 9" xfId="9079" xr:uid="{00000000-0005-0000-0000-00006C0D0000}"/>
    <cellStyle name="Entrada 4" xfId="1854" xr:uid="{00000000-0005-0000-0000-00006D0D0000}"/>
    <cellStyle name="Entrada 4 10" xfId="9080" xr:uid="{00000000-0005-0000-0000-00006E0D0000}"/>
    <cellStyle name="Entrada 4 11" xfId="9081" xr:uid="{00000000-0005-0000-0000-00006F0D0000}"/>
    <cellStyle name="Entrada 4 2" xfId="1855" xr:uid="{00000000-0005-0000-0000-0000700D0000}"/>
    <cellStyle name="Entrada 4 2 2" xfId="9082" xr:uid="{00000000-0005-0000-0000-0000710D0000}"/>
    <cellStyle name="Entrada 4 2 3" xfId="9083" xr:uid="{00000000-0005-0000-0000-0000720D0000}"/>
    <cellStyle name="Entrada 4 2 4" xfId="9084" xr:uid="{00000000-0005-0000-0000-0000730D0000}"/>
    <cellStyle name="Entrada 4 3" xfId="1856" xr:uid="{00000000-0005-0000-0000-0000740D0000}"/>
    <cellStyle name="Entrada 4 3 2" xfId="9085" xr:uid="{00000000-0005-0000-0000-0000750D0000}"/>
    <cellStyle name="Entrada 4 3 3" xfId="9086" xr:uid="{00000000-0005-0000-0000-0000760D0000}"/>
    <cellStyle name="Entrada 4 4" xfId="1857" xr:uid="{00000000-0005-0000-0000-0000770D0000}"/>
    <cellStyle name="Entrada 4 4 2" xfId="9087" xr:uid="{00000000-0005-0000-0000-0000780D0000}"/>
    <cellStyle name="Entrada 4 4 3" xfId="9088" xr:uid="{00000000-0005-0000-0000-0000790D0000}"/>
    <cellStyle name="Entrada 4 5" xfId="1858" xr:uid="{00000000-0005-0000-0000-00007A0D0000}"/>
    <cellStyle name="Entrada 4 5 2" xfId="9089" xr:uid="{00000000-0005-0000-0000-00007B0D0000}"/>
    <cellStyle name="Entrada 4 5 3" xfId="9090" xr:uid="{00000000-0005-0000-0000-00007C0D0000}"/>
    <cellStyle name="Entrada 4 6" xfId="1859" xr:uid="{00000000-0005-0000-0000-00007D0D0000}"/>
    <cellStyle name="Entrada 4 6 2" xfId="9091" xr:uid="{00000000-0005-0000-0000-00007E0D0000}"/>
    <cellStyle name="Entrada 4 6 3" xfId="9092" xr:uid="{00000000-0005-0000-0000-00007F0D0000}"/>
    <cellStyle name="Entrada 4 7" xfId="1860" xr:uid="{00000000-0005-0000-0000-0000800D0000}"/>
    <cellStyle name="Entrada 4 7 2" xfId="9093" xr:uid="{00000000-0005-0000-0000-0000810D0000}"/>
    <cellStyle name="Entrada 4 7 3" xfId="9094" xr:uid="{00000000-0005-0000-0000-0000820D0000}"/>
    <cellStyle name="Entrada 4 8" xfId="1861" xr:uid="{00000000-0005-0000-0000-0000830D0000}"/>
    <cellStyle name="Entrada 4 8 2" xfId="9095" xr:uid="{00000000-0005-0000-0000-0000840D0000}"/>
    <cellStyle name="Entrada 4 8 3" xfId="9096" xr:uid="{00000000-0005-0000-0000-0000850D0000}"/>
    <cellStyle name="Entrada 4 9" xfId="9097" xr:uid="{00000000-0005-0000-0000-0000860D0000}"/>
    <cellStyle name="Entrada 5" xfId="1862" xr:uid="{00000000-0005-0000-0000-0000870D0000}"/>
    <cellStyle name="Entrada 5 2" xfId="9098" xr:uid="{00000000-0005-0000-0000-0000880D0000}"/>
    <cellStyle name="Entrada 5 3" xfId="9099" xr:uid="{00000000-0005-0000-0000-0000890D0000}"/>
    <cellStyle name="Entrada 6" xfId="1863" xr:uid="{00000000-0005-0000-0000-00008A0D0000}"/>
    <cellStyle name="Entrada 6 2" xfId="9100" xr:uid="{00000000-0005-0000-0000-00008B0D0000}"/>
    <cellStyle name="Entrada 6 3" xfId="9101" xr:uid="{00000000-0005-0000-0000-00008C0D0000}"/>
    <cellStyle name="Entrada 7" xfId="1864" xr:uid="{00000000-0005-0000-0000-00008D0D0000}"/>
    <cellStyle name="Entrada 7 2" xfId="9102" xr:uid="{00000000-0005-0000-0000-00008E0D0000}"/>
    <cellStyle name="Entrada 7 3" xfId="9103" xr:uid="{00000000-0005-0000-0000-00008F0D0000}"/>
    <cellStyle name="Entrada 8" xfId="1865" xr:uid="{00000000-0005-0000-0000-0000900D0000}"/>
    <cellStyle name="Entrada 8 2" xfId="9104" xr:uid="{00000000-0005-0000-0000-0000910D0000}"/>
    <cellStyle name="Entrada 8 3" xfId="9105" xr:uid="{00000000-0005-0000-0000-0000920D0000}"/>
    <cellStyle name="Entrada 9" xfId="1866" xr:uid="{00000000-0005-0000-0000-0000930D0000}"/>
    <cellStyle name="Entrada 9 2" xfId="9106" xr:uid="{00000000-0005-0000-0000-0000940D0000}"/>
    <cellStyle name="Entrada 9 3" xfId="9107" xr:uid="{00000000-0005-0000-0000-0000950D0000}"/>
    <cellStyle name="Entrée" xfId="1867" xr:uid="{00000000-0005-0000-0000-0000960D0000}"/>
    <cellStyle name="entry box" xfId="1868" xr:uid="{00000000-0005-0000-0000-0000970D0000}"/>
    <cellStyle name="entry box 2" xfId="9108" xr:uid="{00000000-0005-0000-0000-0000980D0000}"/>
    <cellStyle name="entry box 3" xfId="9109" xr:uid="{00000000-0005-0000-0000-0000990D0000}"/>
    <cellStyle name="entry box 4" xfId="9110" xr:uid="{00000000-0005-0000-0000-00009A0D0000}"/>
    <cellStyle name="entry box 5" xfId="9111" xr:uid="{00000000-0005-0000-0000-00009B0D0000}"/>
    <cellStyle name="ERL" xfId="1869" xr:uid="{00000000-0005-0000-0000-00009C0D0000}"/>
    <cellStyle name="ERL 2" xfId="9112" xr:uid="{00000000-0005-0000-0000-00009D0D0000}"/>
    <cellStyle name="ERL 3" xfId="9113" xr:uid="{00000000-0005-0000-0000-00009E0D0000}"/>
    <cellStyle name="ERL 4" xfId="9114" xr:uid="{00000000-0005-0000-0000-00009F0D0000}"/>
    <cellStyle name="ERL 5" xfId="9115" xr:uid="{00000000-0005-0000-0000-0000A00D0000}"/>
    <cellStyle name="Estilo 1" xfId="1870" xr:uid="{00000000-0005-0000-0000-0000A10D0000}"/>
    <cellStyle name="Estilo 1 10" xfId="1871" xr:uid="{00000000-0005-0000-0000-0000A20D0000}"/>
    <cellStyle name="Estilo 1 11" xfId="1872" xr:uid="{00000000-0005-0000-0000-0000A30D0000}"/>
    <cellStyle name="Estilo 1 12" xfId="9116" xr:uid="{00000000-0005-0000-0000-0000A40D0000}"/>
    <cellStyle name="Estilo 1 2" xfId="1873" xr:uid="{00000000-0005-0000-0000-0000A50D0000}"/>
    <cellStyle name="Estilo 1 2 2" xfId="1874" xr:uid="{00000000-0005-0000-0000-0000A60D0000}"/>
    <cellStyle name="Estilo 1 2 3" xfId="1875" xr:uid="{00000000-0005-0000-0000-0000A70D0000}"/>
    <cellStyle name="Estilo 1 2 4" xfId="1876" xr:uid="{00000000-0005-0000-0000-0000A80D0000}"/>
    <cellStyle name="Estilo 1 2 5" xfId="1877" xr:uid="{00000000-0005-0000-0000-0000A90D0000}"/>
    <cellStyle name="Estilo 1 2 6" xfId="1878" xr:uid="{00000000-0005-0000-0000-0000AA0D0000}"/>
    <cellStyle name="Estilo 1 2 7" xfId="1879" xr:uid="{00000000-0005-0000-0000-0000AB0D0000}"/>
    <cellStyle name="Estilo 1 2 8" xfId="1880" xr:uid="{00000000-0005-0000-0000-0000AC0D0000}"/>
    <cellStyle name="Estilo 1 2 9" xfId="9117" xr:uid="{00000000-0005-0000-0000-0000AD0D0000}"/>
    <cellStyle name="Estilo 1 3" xfId="1881" xr:uid="{00000000-0005-0000-0000-0000AE0D0000}"/>
    <cellStyle name="Estilo 1 3 2" xfId="1882" xr:uid="{00000000-0005-0000-0000-0000AF0D0000}"/>
    <cellStyle name="Estilo 1 3 3" xfId="1883" xr:uid="{00000000-0005-0000-0000-0000B00D0000}"/>
    <cellStyle name="Estilo 1 3 4" xfId="1884" xr:uid="{00000000-0005-0000-0000-0000B10D0000}"/>
    <cellStyle name="Estilo 1 3 5" xfId="1885" xr:uid="{00000000-0005-0000-0000-0000B20D0000}"/>
    <cellStyle name="Estilo 1 3 6" xfId="1886" xr:uid="{00000000-0005-0000-0000-0000B30D0000}"/>
    <cellStyle name="Estilo 1 3 7" xfId="1887" xr:uid="{00000000-0005-0000-0000-0000B40D0000}"/>
    <cellStyle name="Estilo 1 3 8" xfId="1888" xr:uid="{00000000-0005-0000-0000-0000B50D0000}"/>
    <cellStyle name="Estilo 1 3 9" xfId="9118" xr:uid="{00000000-0005-0000-0000-0000B60D0000}"/>
    <cellStyle name="Estilo 1 4" xfId="1889" xr:uid="{00000000-0005-0000-0000-0000B70D0000}"/>
    <cellStyle name="Estilo 1 5" xfId="1890" xr:uid="{00000000-0005-0000-0000-0000B80D0000}"/>
    <cellStyle name="Estilo 1 6" xfId="1891" xr:uid="{00000000-0005-0000-0000-0000B90D0000}"/>
    <cellStyle name="Estilo 1 7" xfId="1892" xr:uid="{00000000-0005-0000-0000-0000BA0D0000}"/>
    <cellStyle name="Estilo 1 8" xfId="1893" xr:uid="{00000000-0005-0000-0000-0000BB0D0000}"/>
    <cellStyle name="Estilo 1 9" xfId="1894" xr:uid="{00000000-0005-0000-0000-0000BC0D0000}"/>
    <cellStyle name="Estilo 10" xfId="1895" xr:uid="{00000000-0005-0000-0000-0000BD0D0000}"/>
    <cellStyle name="Estilo 10 2" xfId="9119" xr:uid="{00000000-0005-0000-0000-0000BE0D0000}"/>
    <cellStyle name="Estilo 11" xfId="1896" xr:uid="{00000000-0005-0000-0000-0000BF0D0000}"/>
    <cellStyle name="Estilo 11 2" xfId="9120" xr:uid="{00000000-0005-0000-0000-0000C00D0000}"/>
    <cellStyle name="Estilo 12" xfId="1897" xr:uid="{00000000-0005-0000-0000-0000C10D0000}"/>
    <cellStyle name="Estilo 12 2" xfId="9121" xr:uid="{00000000-0005-0000-0000-0000C20D0000}"/>
    <cellStyle name="Estilo 13" xfId="1898" xr:uid="{00000000-0005-0000-0000-0000C30D0000}"/>
    <cellStyle name="Estilo 13 2" xfId="9122" xr:uid="{00000000-0005-0000-0000-0000C40D0000}"/>
    <cellStyle name="Estilo 14" xfId="1899" xr:uid="{00000000-0005-0000-0000-0000C50D0000}"/>
    <cellStyle name="Estilo 14 2" xfId="9123" xr:uid="{00000000-0005-0000-0000-0000C60D0000}"/>
    <cellStyle name="Estilo 15" xfId="1900" xr:uid="{00000000-0005-0000-0000-0000C70D0000}"/>
    <cellStyle name="Estilo 15 2" xfId="9124" xr:uid="{00000000-0005-0000-0000-0000C80D0000}"/>
    <cellStyle name="Estilo 16" xfId="1901" xr:uid="{00000000-0005-0000-0000-0000C90D0000}"/>
    <cellStyle name="Estilo 16 2" xfId="9125" xr:uid="{00000000-0005-0000-0000-0000CA0D0000}"/>
    <cellStyle name="Estilo 17" xfId="1902" xr:uid="{00000000-0005-0000-0000-0000CB0D0000}"/>
    <cellStyle name="Estilo 17 2" xfId="9126" xr:uid="{00000000-0005-0000-0000-0000CC0D0000}"/>
    <cellStyle name="Estilo 18" xfId="1903" xr:uid="{00000000-0005-0000-0000-0000CD0D0000}"/>
    <cellStyle name="Estilo 18 2" xfId="9127" xr:uid="{00000000-0005-0000-0000-0000CE0D0000}"/>
    <cellStyle name="Estilo 19" xfId="1904" xr:uid="{00000000-0005-0000-0000-0000CF0D0000}"/>
    <cellStyle name="Estilo 19 2" xfId="9128" xr:uid="{00000000-0005-0000-0000-0000D00D0000}"/>
    <cellStyle name="Estilo 2" xfId="1905" xr:uid="{00000000-0005-0000-0000-0000D10D0000}"/>
    <cellStyle name="Estilo 2 2" xfId="9129" xr:uid="{00000000-0005-0000-0000-0000D20D0000}"/>
    <cellStyle name="Estilo 20" xfId="1906" xr:uid="{00000000-0005-0000-0000-0000D30D0000}"/>
    <cellStyle name="Estilo 20 2" xfId="9130" xr:uid="{00000000-0005-0000-0000-0000D40D0000}"/>
    <cellStyle name="Estilo 21" xfId="1907" xr:uid="{00000000-0005-0000-0000-0000D50D0000}"/>
    <cellStyle name="Estilo 21 2" xfId="9131" xr:uid="{00000000-0005-0000-0000-0000D60D0000}"/>
    <cellStyle name="Estilo 22" xfId="1908" xr:uid="{00000000-0005-0000-0000-0000D70D0000}"/>
    <cellStyle name="Estilo 22 2" xfId="9132" xr:uid="{00000000-0005-0000-0000-0000D80D0000}"/>
    <cellStyle name="Estilo 23" xfId="1909" xr:uid="{00000000-0005-0000-0000-0000D90D0000}"/>
    <cellStyle name="Estilo 23 2" xfId="9133" xr:uid="{00000000-0005-0000-0000-0000DA0D0000}"/>
    <cellStyle name="Estilo 24" xfId="1910" xr:uid="{00000000-0005-0000-0000-0000DB0D0000}"/>
    <cellStyle name="Estilo 24 2" xfId="9134" xr:uid="{00000000-0005-0000-0000-0000DC0D0000}"/>
    <cellStyle name="Estilo 25" xfId="1911" xr:uid="{00000000-0005-0000-0000-0000DD0D0000}"/>
    <cellStyle name="Estilo 25 2" xfId="9135" xr:uid="{00000000-0005-0000-0000-0000DE0D0000}"/>
    <cellStyle name="Estilo 26" xfId="1912" xr:uid="{00000000-0005-0000-0000-0000DF0D0000}"/>
    <cellStyle name="Estilo 26 2" xfId="9136" xr:uid="{00000000-0005-0000-0000-0000E00D0000}"/>
    <cellStyle name="Estilo 27" xfId="1913" xr:uid="{00000000-0005-0000-0000-0000E10D0000}"/>
    <cellStyle name="Estilo 27 2" xfId="9137" xr:uid="{00000000-0005-0000-0000-0000E20D0000}"/>
    <cellStyle name="Estilo 28" xfId="1914" xr:uid="{00000000-0005-0000-0000-0000E30D0000}"/>
    <cellStyle name="Estilo 28 2" xfId="9138" xr:uid="{00000000-0005-0000-0000-0000E40D0000}"/>
    <cellStyle name="Estilo 3" xfId="1915" xr:uid="{00000000-0005-0000-0000-0000E50D0000}"/>
    <cellStyle name="Estilo 3 2" xfId="9139" xr:uid="{00000000-0005-0000-0000-0000E60D0000}"/>
    <cellStyle name="Estilo 4" xfId="1916" xr:uid="{00000000-0005-0000-0000-0000E70D0000}"/>
    <cellStyle name="Estilo 4 2" xfId="9140" xr:uid="{00000000-0005-0000-0000-0000E80D0000}"/>
    <cellStyle name="Estilo 5" xfId="1917" xr:uid="{00000000-0005-0000-0000-0000E90D0000}"/>
    <cellStyle name="Estilo 5 2" xfId="9141" xr:uid="{00000000-0005-0000-0000-0000EA0D0000}"/>
    <cellStyle name="Estilo 6" xfId="1918" xr:uid="{00000000-0005-0000-0000-0000EB0D0000}"/>
    <cellStyle name="Estilo 6 2" xfId="9142" xr:uid="{00000000-0005-0000-0000-0000EC0D0000}"/>
    <cellStyle name="Estilo 7" xfId="1919" xr:uid="{00000000-0005-0000-0000-0000ED0D0000}"/>
    <cellStyle name="Estilo 7 2" xfId="9143" xr:uid="{00000000-0005-0000-0000-0000EE0D0000}"/>
    <cellStyle name="Estilo 8" xfId="1920" xr:uid="{00000000-0005-0000-0000-0000EF0D0000}"/>
    <cellStyle name="Estilo 8 2" xfId="9144" xr:uid="{00000000-0005-0000-0000-0000F00D0000}"/>
    <cellStyle name="Estilo 9" xfId="1921" xr:uid="{00000000-0005-0000-0000-0000F10D0000}"/>
    <cellStyle name="Estilo 9 2" xfId="9145" xr:uid="{00000000-0005-0000-0000-0000F20D0000}"/>
    <cellStyle name="Euro" xfId="1922" xr:uid="{00000000-0005-0000-0000-0000F30D0000}"/>
    <cellStyle name="Euro 10" xfId="5698" xr:uid="{00000000-0005-0000-0000-0000F40D0000}"/>
    <cellStyle name="Euro 11" xfId="9146" xr:uid="{00000000-0005-0000-0000-0000F50D0000}"/>
    <cellStyle name="Euro 2" xfId="1923" xr:uid="{00000000-0005-0000-0000-0000F60D0000}"/>
    <cellStyle name="Euro 2 2" xfId="1924" xr:uid="{00000000-0005-0000-0000-0000F70D0000}"/>
    <cellStyle name="Euro 2 3" xfId="1925" xr:uid="{00000000-0005-0000-0000-0000F80D0000}"/>
    <cellStyle name="Euro 2 4" xfId="1926" xr:uid="{00000000-0005-0000-0000-0000F90D0000}"/>
    <cellStyle name="Euro 2 5" xfId="1927" xr:uid="{00000000-0005-0000-0000-0000FA0D0000}"/>
    <cellStyle name="Euro 2 6" xfId="1928" xr:uid="{00000000-0005-0000-0000-0000FB0D0000}"/>
    <cellStyle name="Euro 2 7" xfId="1929" xr:uid="{00000000-0005-0000-0000-0000FC0D0000}"/>
    <cellStyle name="Euro 2 8" xfId="1930" xr:uid="{00000000-0005-0000-0000-0000FD0D0000}"/>
    <cellStyle name="Euro 2 9" xfId="9147" xr:uid="{00000000-0005-0000-0000-0000FE0D0000}"/>
    <cellStyle name="Euro 3" xfId="1931" xr:uid="{00000000-0005-0000-0000-0000FF0D0000}"/>
    <cellStyle name="Euro 3 2" xfId="1932" xr:uid="{00000000-0005-0000-0000-0000000E0000}"/>
    <cellStyle name="Euro 3 3" xfId="5699" xr:uid="{00000000-0005-0000-0000-0000010E0000}"/>
    <cellStyle name="Euro 3 4" xfId="9148" xr:uid="{00000000-0005-0000-0000-0000020E0000}"/>
    <cellStyle name="Euro 4" xfId="1933" xr:uid="{00000000-0005-0000-0000-0000030E0000}"/>
    <cellStyle name="Euro 4 2" xfId="1934" xr:uid="{00000000-0005-0000-0000-0000040E0000}"/>
    <cellStyle name="Euro 5" xfId="1935" xr:uid="{00000000-0005-0000-0000-0000050E0000}"/>
    <cellStyle name="Euro 5 2" xfId="5700" xr:uid="{00000000-0005-0000-0000-0000060E0000}"/>
    <cellStyle name="Euro 6" xfId="1936" xr:uid="{00000000-0005-0000-0000-0000070E0000}"/>
    <cellStyle name="Euro 6 2" xfId="5701" xr:uid="{00000000-0005-0000-0000-0000080E0000}"/>
    <cellStyle name="Euro 7" xfId="1937" xr:uid="{00000000-0005-0000-0000-0000090E0000}"/>
    <cellStyle name="Euro 7 2" xfId="5702" xr:uid="{00000000-0005-0000-0000-00000A0E0000}"/>
    <cellStyle name="Euro 8" xfId="1938" xr:uid="{00000000-0005-0000-0000-00000B0E0000}"/>
    <cellStyle name="Euro 8 2" xfId="5703" xr:uid="{00000000-0005-0000-0000-00000C0E0000}"/>
    <cellStyle name="Euro 9" xfId="1939" xr:uid="{00000000-0005-0000-0000-00000D0E0000}"/>
    <cellStyle name="Euro_0251_2008_TECNICAS METALICAS_Instalaciones Eléctricas en Baja Tension_Plaza Vea Puente Piedra_mod1 (3)" xfId="1940" xr:uid="{00000000-0005-0000-0000-00000E0E0000}"/>
    <cellStyle name="Explanatory Text" xfId="5704" xr:uid="{00000000-0005-0000-0000-00000F0E0000}"/>
    <cellStyle name="Explanatory Text 2" xfId="5705" xr:uid="{00000000-0005-0000-0000-0000100E0000}"/>
    <cellStyle name="F2" xfId="1941" xr:uid="{00000000-0005-0000-0000-0000110E0000}"/>
    <cellStyle name="F2 2" xfId="5706" xr:uid="{00000000-0005-0000-0000-0000120E0000}"/>
    <cellStyle name="F2 3" xfId="5707" xr:uid="{00000000-0005-0000-0000-0000130E0000}"/>
    <cellStyle name="F2 4" xfId="5708" xr:uid="{00000000-0005-0000-0000-0000140E0000}"/>
    <cellStyle name="F2 5" xfId="9149" xr:uid="{00000000-0005-0000-0000-0000150E0000}"/>
    <cellStyle name="F2_6428-2503-EST-REQ Rev01 (Preciario)" xfId="12444" xr:uid="{00000000-0005-0000-0000-0000160E0000}"/>
    <cellStyle name="F3" xfId="1942" xr:uid="{00000000-0005-0000-0000-0000170E0000}"/>
    <cellStyle name="F3 2" xfId="5709" xr:uid="{00000000-0005-0000-0000-0000180E0000}"/>
    <cellStyle name="F3 3" xfId="5710" xr:uid="{00000000-0005-0000-0000-0000190E0000}"/>
    <cellStyle name="F3 4" xfId="5711" xr:uid="{00000000-0005-0000-0000-00001A0E0000}"/>
    <cellStyle name="F3 5" xfId="9150" xr:uid="{00000000-0005-0000-0000-00001B0E0000}"/>
    <cellStyle name="F3_6428-2503-EST-REQ Rev01 (Preciario)" xfId="12445" xr:uid="{00000000-0005-0000-0000-00001C0E0000}"/>
    <cellStyle name="F4" xfId="1943" xr:uid="{00000000-0005-0000-0000-00001D0E0000}"/>
    <cellStyle name="F4 2" xfId="5712" xr:uid="{00000000-0005-0000-0000-00001E0E0000}"/>
    <cellStyle name="F4 3" xfId="5713" xr:uid="{00000000-0005-0000-0000-00001F0E0000}"/>
    <cellStyle name="F4 4" xfId="5714" xr:uid="{00000000-0005-0000-0000-0000200E0000}"/>
    <cellStyle name="F4 5" xfId="9151" xr:uid="{00000000-0005-0000-0000-0000210E0000}"/>
    <cellStyle name="F4_6428-2503-EST-REQ Rev01 (Preciario)" xfId="12446" xr:uid="{00000000-0005-0000-0000-0000220E0000}"/>
    <cellStyle name="F5" xfId="1944" xr:uid="{00000000-0005-0000-0000-0000230E0000}"/>
    <cellStyle name="F5 2" xfId="5715" xr:uid="{00000000-0005-0000-0000-0000240E0000}"/>
    <cellStyle name="F5 3" xfId="5716" xr:uid="{00000000-0005-0000-0000-0000250E0000}"/>
    <cellStyle name="F5 4" xfId="5717" xr:uid="{00000000-0005-0000-0000-0000260E0000}"/>
    <cellStyle name="F5 5" xfId="9152" xr:uid="{00000000-0005-0000-0000-0000270E0000}"/>
    <cellStyle name="F5_6428-2503-EST-REQ Rev01 (Preciario)" xfId="12447" xr:uid="{00000000-0005-0000-0000-0000280E0000}"/>
    <cellStyle name="F6" xfId="1945" xr:uid="{00000000-0005-0000-0000-0000290E0000}"/>
    <cellStyle name="F6 2" xfId="5718" xr:uid="{00000000-0005-0000-0000-00002A0E0000}"/>
    <cellStyle name="F6 3" xfId="5719" xr:uid="{00000000-0005-0000-0000-00002B0E0000}"/>
    <cellStyle name="F6 4" xfId="5720" xr:uid="{00000000-0005-0000-0000-00002C0E0000}"/>
    <cellStyle name="F6 5" xfId="9153" xr:uid="{00000000-0005-0000-0000-00002D0E0000}"/>
    <cellStyle name="F6_6428-2503-EST-REQ Rev01 (Preciario)" xfId="12448" xr:uid="{00000000-0005-0000-0000-00002E0E0000}"/>
    <cellStyle name="F7" xfId="1946" xr:uid="{00000000-0005-0000-0000-00002F0E0000}"/>
    <cellStyle name="F7 2" xfId="5721" xr:uid="{00000000-0005-0000-0000-0000300E0000}"/>
    <cellStyle name="F7 3" xfId="5722" xr:uid="{00000000-0005-0000-0000-0000310E0000}"/>
    <cellStyle name="F7 4" xfId="5723" xr:uid="{00000000-0005-0000-0000-0000320E0000}"/>
    <cellStyle name="F7 5" xfId="9154" xr:uid="{00000000-0005-0000-0000-0000330E0000}"/>
    <cellStyle name="F7_6428-2503-EST-REQ Rev01 (Preciario)" xfId="12449" xr:uid="{00000000-0005-0000-0000-0000340E0000}"/>
    <cellStyle name="F8" xfId="1947" xr:uid="{00000000-0005-0000-0000-0000350E0000}"/>
    <cellStyle name="F8 2" xfId="5724" xr:uid="{00000000-0005-0000-0000-0000360E0000}"/>
    <cellStyle name="F8 3" xfId="5725" xr:uid="{00000000-0005-0000-0000-0000370E0000}"/>
    <cellStyle name="F8 4" xfId="5726" xr:uid="{00000000-0005-0000-0000-0000380E0000}"/>
    <cellStyle name="F8 5" xfId="9155" xr:uid="{00000000-0005-0000-0000-0000390E0000}"/>
    <cellStyle name="F8_6428-2503-EST-REQ Rev01 (Preciario)" xfId="12450" xr:uid="{00000000-0005-0000-0000-00003A0E0000}"/>
    <cellStyle name="FAB level" xfId="1948" xr:uid="{00000000-0005-0000-0000-00003B0E0000}"/>
    <cellStyle name="FAB level 2" xfId="9156" xr:uid="{00000000-0005-0000-0000-00003C0E0000}"/>
    <cellStyle name="FAB no" xfId="1949" xr:uid="{00000000-0005-0000-0000-00003D0E0000}"/>
    <cellStyle name="FAB no 2" xfId="9157" xr:uid="{00000000-0005-0000-0000-00003E0E0000}"/>
    <cellStyle name="FAB price" xfId="1950" xr:uid="{00000000-0005-0000-0000-00003F0E0000}"/>
    <cellStyle name="FAB price 2" xfId="6688" xr:uid="{00000000-0005-0000-0000-0000400E0000}"/>
    <cellStyle name="FAB price 3" xfId="6689" xr:uid="{00000000-0005-0000-0000-0000410E0000}"/>
    <cellStyle name="FAB price 4" xfId="6690" xr:uid="{00000000-0005-0000-0000-0000420E0000}"/>
    <cellStyle name="FAB price 5" xfId="6691" xr:uid="{00000000-0005-0000-0000-0000430E0000}"/>
    <cellStyle name="Fecha" xfId="1951" xr:uid="{00000000-0005-0000-0000-0000440E0000}"/>
    <cellStyle name="Fecha 10" xfId="1952" xr:uid="{00000000-0005-0000-0000-0000450E0000}"/>
    <cellStyle name="Fecha 11" xfId="9158" xr:uid="{00000000-0005-0000-0000-0000460E0000}"/>
    <cellStyle name="Fecha 2" xfId="1953" xr:uid="{00000000-0005-0000-0000-0000470E0000}"/>
    <cellStyle name="Fecha 2 2" xfId="1954" xr:uid="{00000000-0005-0000-0000-0000480E0000}"/>
    <cellStyle name="Fecha 2 3" xfId="1955" xr:uid="{00000000-0005-0000-0000-0000490E0000}"/>
    <cellStyle name="Fecha 2 4" xfId="1956" xr:uid="{00000000-0005-0000-0000-00004A0E0000}"/>
    <cellStyle name="Fecha 2 5" xfId="1957" xr:uid="{00000000-0005-0000-0000-00004B0E0000}"/>
    <cellStyle name="Fecha 2 6" xfId="1958" xr:uid="{00000000-0005-0000-0000-00004C0E0000}"/>
    <cellStyle name="Fecha 2 7" xfId="1959" xr:uid="{00000000-0005-0000-0000-00004D0E0000}"/>
    <cellStyle name="Fecha 2 8" xfId="1960" xr:uid="{00000000-0005-0000-0000-00004E0E0000}"/>
    <cellStyle name="Fecha 2 9" xfId="9159" xr:uid="{00000000-0005-0000-0000-00004F0E0000}"/>
    <cellStyle name="Fecha 3" xfId="1961" xr:uid="{00000000-0005-0000-0000-0000500E0000}"/>
    <cellStyle name="Fecha 3 2" xfId="1962" xr:uid="{00000000-0005-0000-0000-0000510E0000}"/>
    <cellStyle name="Fecha 3 3" xfId="1963" xr:uid="{00000000-0005-0000-0000-0000520E0000}"/>
    <cellStyle name="Fecha 3 4" xfId="1964" xr:uid="{00000000-0005-0000-0000-0000530E0000}"/>
    <cellStyle name="Fecha 3 5" xfId="1965" xr:uid="{00000000-0005-0000-0000-0000540E0000}"/>
    <cellStyle name="Fecha 3 6" xfId="1966" xr:uid="{00000000-0005-0000-0000-0000550E0000}"/>
    <cellStyle name="Fecha 3 7" xfId="1967" xr:uid="{00000000-0005-0000-0000-0000560E0000}"/>
    <cellStyle name="Fecha 3 8" xfId="1968" xr:uid="{00000000-0005-0000-0000-0000570E0000}"/>
    <cellStyle name="Fecha 3 9" xfId="9160" xr:uid="{00000000-0005-0000-0000-0000580E0000}"/>
    <cellStyle name="Fecha 4" xfId="1969" xr:uid="{00000000-0005-0000-0000-0000590E0000}"/>
    <cellStyle name="Fecha 5" xfId="1970" xr:uid="{00000000-0005-0000-0000-00005A0E0000}"/>
    <cellStyle name="Fecha 6" xfId="1971" xr:uid="{00000000-0005-0000-0000-00005B0E0000}"/>
    <cellStyle name="Fecha 7" xfId="1972" xr:uid="{00000000-0005-0000-0000-00005C0E0000}"/>
    <cellStyle name="Fecha 8" xfId="1973" xr:uid="{00000000-0005-0000-0000-00005D0E0000}"/>
    <cellStyle name="Fecha 9" xfId="1974" xr:uid="{00000000-0005-0000-0000-00005E0E0000}"/>
    <cellStyle name="Fecha1 - Estilo1" xfId="1975" xr:uid="{00000000-0005-0000-0000-00005F0E0000}"/>
    <cellStyle name="Fecha1 - Estilo1 2" xfId="9161" xr:uid="{00000000-0005-0000-0000-0000600E0000}"/>
    <cellStyle name="Fijo" xfId="1976" xr:uid="{00000000-0005-0000-0000-0000610E0000}"/>
    <cellStyle name="Fijo 2" xfId="1977" xr:uid="{00000000-0005-0000-0000-0000620E0000}"/>
    <cellStyle name="Fijo 3" xfId="5727" xr:uid="{00000000-0005-0000-0000-0000630E0000}"/>
    <cellStyle name="Financier0" xfId="12451" xr:uid="{00000000-0005-0000-0000-0000640E0000}"/>
    <cellStyle name="Financiero" xfId="1978" xr:uid="{00000000-0005-0000-0000-0000650E0000}"/>
    <cellStyle name="Financiero 2" xfId="5728" xr:uid="{00000000-0005-0000-0000-0000660E0000}"/>
    <cellStyle name="Financiero 3" xfId="9162" xr:uid="{00000000-0005-0000-0000-0000670E0000}"/>
    <cellStyle name="Fixed" xfId="1979" xr:uid="{00000000-0005-0000-0000-0000680E0000}"/>
    <cellStyle name="Fixed 2" xfId="1980" xr:uid="{00000000-0005-0000-0000-0000690E0000}"/>
    <cellStyle name="Fixed 3" xfId="5729" xr:uid="{00000000-0005-0000-0000-00006A0E0000}"/>
    <cellStyle name="Fixed 4" xfId="9163" xr:uid="{00000000-0005-0000-0000-00006B0E0000}"/>
    <cellStyle name="Fixed_6428-2503-EST-REQ Rev01 (Preciario)" xfId="12452" xr:uid="{00000000-0005-0000-0000-00006C0E0000}"/>
    <cellStyle name="Followed Hyperlink" xfId="1981" xr:uid="{00000000-0005-0000-0000-00006D0E0000}"/>
    <cellStyle name="Format a column of totals" xfId="12453" xr:uid="{00000000-0005-0000-0000-00006E0E0000}"/>
    <cellStyle name="Format a column of totals 2" xfId="12454" xr:uid="{00000000-0005-0000-0000-00006F0E0000}"/>
    <cellStyle name="Format a column of totals 2 2" xfId="12455" xr:uid="{00000000-0005-0000-0000-0000700E0000}"/>
    <cellStyle name="Format a column of totals 3" xfId="12456" xr:uid="{00000000-0005-0000-0000-0000710E0000}"/>
    <cellStyle name="Format a column of totals 3 2" xfId="12457" xr:uid="{00000000-0005-0000-0000-0000720E0000}"/>
    <cellStyle name="Format a column of totals 4" xfId="12458" xr:uid="{00000000-0005-0000-0000-0000730E0000}"/>
    <cellStyle name="Format a column of totals 4 2" xfId="12459" xr:uid="{00000000-0005-0000-0000-0000740E0000}"/>
    <cellStyle name="Format a column of totals_6428-2503-EST-REQ Rev01 (Preciario)" xfId="12460" xr:uid="{00000000-0005-0000-0000-0000750E0000}"/>
    <cellStyle name="Format a row of totals" xfId="12461" xr:uid="{00000000-0005-0000-0000-0000760E0000}"/>
    <cellStyle name="Format a row of totals 2" xfId="12462" xr:uid="{00000000-0005-0000-0000-0000770E0000}"/>
    <cellStyle name="Format a row of totals 2 2" xfId="12463" xr:uid="{00000000-0005-0000-0000-0000780E0000}"/>
    <cellStyle name="Format a row of totals 3" xfId="12464" xr:uid="{00000000-0005-0000-0000-0000790E0000}"/>
    <cellStyle name="Format a row of totals 3 2" xfId="12465" xr:uid="{00000000-0005-0000-0000-00007A0E0000}"/>
    <cellStyle name="Format a row of totals 4" xfId="12466" xr:uid="{00000000-0005-0000-0000-00007B0E0000}"/>
    <cellStyle name="Format a row of totals 4 2" xfId="12467" xr:uid="{00000000-0005-0000-0000-00007C0E0000}"/>
    <cellStyle name="Format a row of totals_6428-2503-EST-REQ Rev01 (Preciario)" xfId="12468" xr:uid="{00000000-0005-0000-0000-00007D0E0000}"/>
    <cellStyle name="Format text as bold, black on yellow" xfId="12469" xr:uid="{00000000-0005-0000-0000-00007E0E0000}"/>
    <cellStyle name="Format text as bold, black on yellow 2" xfId="12470" xr:uid="{00000000-0005-0000-0000-00007F0E0000}"/>
    <cellStyle name="Format text as bold, black on yellow 2 2" xfId="12471" xr:uid="{00000000-0005-0000-0000-0000800E0000}"/>
    <cellStyle name="Format text as bold, black on yellow 3" xfId="12472" xr:uid="{00000000-0005-0000-0000-0000810E0000}"/>
    <cellStyle name="Format text as bold, black on yellow 3 2" xfId="12473" xr:uid="{00000000-0005-0000-0000-0000820E0000}"/>
    <cellStyle name="Format text as bold, black on yellow 4" xfId="12474" xr:uid="{00000000-0005-0000-0000-0000830E0000}"/>
    <cellStyle name="Format text as bold, black on yellow 4 2" xfId="12475" xr:uid="{00000000-0005-0000-0000-0000840E0000}"/>
    <cellStyle name="Format text as bold, black on yellow_6428-2503-EST-REQ Rev01 (Preciario)" xfId="12476" xr:uid="{00000000-0005-0000-0000-0000850E0000}"/>
    <cellStyle name="Good" xfId="1982" xr:uid="{00000000-0005-0000-0000-0000860E0000}"/>
    <cellStyle name="Good 2" xfId="5730" xr:uid="{00000000-0005-0000-0000-0000870E0000}"/>
    <cellStyle name="Good 3" xfId="9164" xr:uid="{00000000-0005-0000-0000-0000880E0000}"/>
    <cellStyle name="green" xfId="1983" xr:uid="{00000000-0005-0000-0000-0000890E0000}"/>
    <cellStyle name="Grey" xfId="1984" xr:uid="{00000000-0005-0000-0000-00008A0E0000}"/>
    <cellStyle name="Grey 2" xfId="12477" xr:uid="{00000000-0005-0000-0000-00008B0E0000}"/>
    <cellStyle name="Grey 3" xfId="12478" xr:uid="{00000000-0005-0000-0000-00008C0E0000}"/>
    <cellStyle name="Grey 4" xfId="12479" xr:uid="{00000000-0005-0000-0000-00008D0E0000}"/>
    <cellStyle name="Grey_ELE Prices" xfId="12480" xr:uid="{00000000-0005-0000-0000-00008E0E0000}"/>
    <cellStyle name="h" xfId="12481" xr:uid="{00000000-0005-0000-0000-00008F0E0000}"/>
    <cellStyle name="HEADER" xfId="1985" xr:uid="{00000000-0005-0000-0000-0000900E0000}"/>
    <cellStyle name="Header - Style1" xfId="1986" xr:uid="{00000000-0005-0000-0000-0000910E0000}"/>
    <cellStyle name="Header - Style1 2" xfId="6692" xr:uid="{00000000-0005-0000-0000-0000920E0000}"/>
    <cellStyle name="Header - Style1 3" xfId="6693" xr:uid="{00000000-0005-0000-0000-0000930E0000}"/>
    <cellStyle name="Header - Style1 4" xfId="6694" xr:uid="{00000000-0005-0000-0000-0000940E0000}"/>
    <cellStyle name="Header - Style1 5" xfId="6695" xr:uid="{00000000-0005-0000-0000-0000950E0000}"/>
    <cellStyle name="Header - Style1 6" xfId="9165" xr:uid="{00000000-0005-0000-0000-0000960E0000}"/>
    <cellStyle name="HEADER 2" xfId="9166" xr:uid="{00000000-0005-0000-0000-0000970E0000}"/>
    <cellStyle name="HEADER 3" xfId="9167" xr:uid="{00000000-0005-0000-0000-0000980E0000}"/>
    <cellStyle name="HEADER 4" xfId="9168" xr:uid="{00000000-0005-0000-0000-0000990E0000}"/>
    <cellStyle name="HEADER 5" xfId="9169" xr:uid="{00000000-0005-0000-0000-00009A0E0000}"/>
    <cellStyle name="HEADER 6" xfId="9170" xr:uid="{00000000-0005-0000-0000-00009B0E0000}"/>
    <cellStyle name="HEADER 7" xfId="9171" xr:uid="{00000000-0005-0000-0000-00009C0E0000}"/>
    <cellStyle name="HEADER 8" xfId="9172" xr:uid="{00000000-0005-0000-0000-00009D0E0000}"/>
    <cellStyle name="HEADER_acarreo BUJAM" xfId="1987" xr:uid="{00000000-0005-0000-0000-00009E0E0000}"/>
    <cellStyle name="Header1" xfId="1988" xr:uid="{00000000-0005-0000-0000-00009F0E0000}"/>
    <cellStyle name="Header1 2" xfId="5731" xr:uid="{00000000-0005-0000-0000-0000A00E0000}"/>
    <cellStyle name="Header1 3" xfId="9173" xr:uid="{00000000-0005-0000-0000-0000A10E0000}"/>
    <cellStyle name="Header1 4" xfId="12482" xr:uid="{00000000-0005-0000-0000-0000A20E0000}"/>
    <cellStyle name="Header1_6428-2503-EST-REQ Rev01 (Preciario)" xfId="12483" xr:uid="{00000000-0005-0000-0000-0000A30E0000}"/>
    <cellStyle name="Header2" xfId="1989" xr:uid="{00000000-0005-0000-0000-0000A40E0000}"/>
    <cellStyle name="Header2 2" xfId="5732" xr:uid="{00000000-0005-0000-0000-0000A50E0000}"/>
    <cellStyle name="Header2 2 2" xfId="9174" xr:uid="{00000000-0005-0000-0000-0000A60E0000}"/>
    <cellStyle name="Header2 2 3" xfId="9175" xr:uid="{00000000-0005-0000-0000-0000A70E0000}"/>
    <cellStyle name="Header2 3" xfId="9176" xr:uid="{00000000-0005-0000-0000-0000A80E0000}"/>
    <cellStyle name="Header2 4" xfId="9177" xr:uid="{00000000-0005-0000-0000-0000A90E0000}"/>
    <cellStyle name="Header2 5" xfId="9178" xr:uid="{00000000-0005-0000-0000-0000AA0E0000}"/>
    <cellStyle name="Header2_6428-2503-EST-REQ Rev01 (Preciario)" xfId="12484" xr:uid="{00000000-0005-0000-0000-0000AB0E0000}"/>
    <cellStyle name="Heading" xfId="1990" xr:uid="{00000000-0005-0000-0000-0000AC0E0000}"/>
    <cellStyle name="Heading 1" xfId="1991" xr:uid="{00000000-0005-0000-0000-0000AD0E0000}"/>
    <cellStyle name="Heading 1 2" xfId="1992" xr:uid="{00000000-0005-0000-0000-0000AE0E0000}"/>
    <cellStyle name="Heading 1 2 2" xfId="9179" xr:uid="{00000000-0005-0000-0000-0000AF0E0000}"/>
    <cellStyle name="Heading 1 3" xfId="1993" xr:uid="{00000000-0005-0000-0000-0000B00E0000}"/>
    <cellStyle name="Heading 1 4" xfId="1994" xr:uid="{00000000-0005-0000-0000-0000B10E0000}"/>
    <cellStyle name="Heading 1 5" xfId="1995" xr:uid="{00000000-0005-0000-0000-0000B20E0000}"/>
    <cellStyle name="Heading 1 6" xfId="1996" xr:uid="{00000000-0005-0000-0000-0000B30E0000}"/>
    <cellStyle name="Heading 1 7" xfId="1997" xr:uid="{00000000-0005-0000-0000-0000B40E0000}"/>
    <cellStyle name="Heading 1 8" xfId="1998" xr:uid="{00000000-0005-0000-0000-0000B50E0000}"/>
    <cellStyle name="Heading 1 9" xfId="9180" xr:uid="{00000000-0005-0000-0000-0000B60E0000}"/>
    <cellStyle name="Heading 1_6428-2503-EST-REQ Rev01 (Preciario)" xfId="12485" xr:uid="{00000000-0005-0000-0000-0000B70E0000}"/>
    <cellStyle name="Heading 2" xfId="1999" xr:uid="{00000000-0005-0000-0000-0000B80E0000}"/>
    <cellStyle name="Heading 2 2" xfId="2000" xr:uid="{00000000-0005-0000-0000-0000B90E0000}"/>
    <cellStyle name="Heading 2 2 2" xfId="9181" xr:uid="{00000000-0005-0000-0000-0000BA0E0000}"/>
    <cellStyle name="Heading 2 3" xfId="2001" xr:uid="{00000000-0005-0000-0000-0000BB0E0000}"/>
    <cellStyle name="Heading 2 4" xfId="2002" xr:uid="{00000000-0005-0000-0000-0000BC0E0000}"/>
    <cellStyle name="Heading 2 5" xfId="2003" xr:uid="{00000000-0005-0000-0000-0000BD0E0000}"/>
    <cellStyle name="Heading 2 6" xfId="2004" xr:uid="{00000000-0005-0000-0000-0000BE0E0000}"/>
    <cellStyle name="Heading 2 7" xfId="2005" xr:uid="{00000000-0005-0000-0000-0000BF0E0000}"/>
    <cellStyle name="Heading 2 8" xfId="2006" xr:uid="{00000000-0005-0000-0000-0000C00E0000}"/>
    <cellStyle name="Heading 2 9" xfId="9182" xr:uid="{00000000-0005-0000-0000-0000C10E0000}"/>
    <cellStyle name="Heading 2_6428-2503-EST-REQ Rev01 (Preciario)" xfId="12486" xr:uid="{00000000-0005-0000-0000-0000C20E0000}"/>
    <cellStyle name="Heading 3" xfId="2007" xr:uid="{00000000-0005-0000-0000-0000C30E0000}"/>
    <cellStyle name="Heading 3 2" xfId="5733" xr:uid="{00000000-0005-0000-0000-0000C40E0000}"/>
    <cellStyle name="Heading 3 2 2" xfId="5734" xr:uid="{00000000-0005-0000-0000-0000C50E0000}"/>
    <cellStyle name="Heading 3 2 2 2" xfId="5735" xr:uid="{00000000-0005-0000-0000-0000C60E0000}"/>
    <cellStyle name="Heading 3 2 2 2 2" xfId="5736" xr:uid="{00000000-0005-0000-0000-0000C70E0000}"/>
    <cellStyle name="Heading 3 2 2 2 2 2" xfId="9183" xr:uid="{00000000-0005-0000-0000-0000C80E0000}"/>
    <cellStyle name="Heading 3 2 2 2 2 3" xfId="9184" xr:uid="{00000000-0005-0000-0000-0000C90E0000}"/>
    <cellStyle name="Heading 3 2 2 2 2 4" xfId="9185" xr:uid="{00000000-0005-0000-0000-0000CA0E0000}"/>
    <cellStyle name="Heading 3 2 2 2 3" xfId="9186" xr:uid="{00000000-0005-0000-0000-0000CB0E0000}"/>
    <cellStyle name="Heading 3 2 2 2 4" xfId="9187" xr:uid="{00000000-0005-0000-0000-0000CC0E0000}"/>
    <cellStyle name="Heading 3 2 2 2 5" xfId="9188" xr:uid="{00000000-0005-0000-0000-0000CD0E0000}"/>
    <cellStyle name="Heading 3 2 2 3" xfId="5737" xr:uid="{00000000-0005-0000-0000-0000CE0E0000}"/>
    <cellStyle name="Heading 3 2 2 3 2" xfId="9189" xr:uid="{00000000-0005-0000-0000-0000CF0E0000}"/>
    <cellStyle name="Heading 3 2 2 3 3" xfId="9190" xr:uid="{00000000-0005-0000-0000-0000D00E0000}"/>
    <cellStyle name="Heading 3 2 2 3 4" xfId="9191" xr:uid="{00000000-0005-0000-0000-0000D10E0000}"/>
    <cellStyle name="Heading 3 2 2 4" xfId="9192" xr:uid="{00000000-0005-0000-0000-0000D20E0000}"/>
    <cellStyle name="Heading 3 2 2 5" xfId="9193" xr:uid="{00000000-0005-0000-0000-0000D30E0000}"/>
    <cellStyle name="Heading 3 2 2 6" xfId="9194" xr:uid="{00000000-0005-0000-0000-0000D40E0000}"/>
    <cellStyle name="Heading 3 2 3" xfId="5738" xr:uid="{00000000-0005-0000-0000-0000D50E0000}"/>
    <cellStyle name="Heading 3 2 3 2" xfId="5739" xr:uid="{00000000-0005-0000-0000-0000D60E0000}"/>
    <cellStyle name="Heading 3 2 3 2 2" xfId="9195" xr:uid="{00000000-0005-0000-0000-0000D70E0000}"/>
    <cellStyle name="Heading 3 2 3 2 3" xfId="9196" xr:uid="{00000000-0005-0000-0000-0000D80E0000}"/>
    <cellStyle name="Heading 3 2 3 2 4" xfId="9197" xr:uid="{00000000-0005-0000-0000-0000D90E0000}"/>
    <cellStyle name="Heading 3 2 3 3" xfId="9198" xr:uid="{00000000-0005-0000-0000-0000DA0E0000}"/>
    <cellStyle name="Heading 3 2 3 4" xfId="9199" xr:uid="{00000000-0005-0000-0000-0000DB0E0000}"/>
    <cellStyle name="Heading 3 2 3 5" xfId="9200" xr:uid="{00000000-0005-0000-0000-0000DC0E0000}"/>
    <cellStyle name="Heading 3 2 4" xfId="5740" xr:uid="{00000000-0005-0000-0000-0000DD0E0000}"/>
    <cellStyle name="Heading 3 2 4 2" xfId="9201" xr:uid="{00000000-0005-0000-0000-0000DE0E0000}"/>
    <cellStyle name="Heading 3 2 4 3" xfId="9202" xr:uid="{00000000-0005-0000-0000-0000DF0E0000}"/>
    <cellStyle name="Heading 3 2 4 4" xfId="9203" xr:uid="{00000000-0005-0000-0000-0000E00E0000}"/>
    <cellStyle name="Heading 3 2 5" xfId="9204" xr:uid="{00000000-0005-0000-0000-0000E10E0000}"/>
    <cellStyle name="Heading 3 2 6" xfId="9205" xr:uid="{00000000-0005-0000-0000-0000E20E0000}"/>
    <cellStyle name="Heading 3 2 7" xfId="9206" xr:uid="{00000000-0005-0000-0000-0000E30E0000}"/>
    <cellStyle name="Heading 3 3" xfId="9207" xr:uid="{00000000-0005-0000-0000-0000E40E0000}"/>
    <cellStyle name="Heading 4" xfId="2008" xr:uid="{00000000-0005-0000-0000-0000E50E0000}"/>
    <cellStyle name="Heading 4 2" xfId="5741" xr:uid="{00000000-0005-0000-0000-0000E60E0000}"/>
    <cellStyle name="Heading 4 3" xfId="9208" xr:uid="{00000000-0005-0000-0000-0000E70E0000}"/>
    <cellStyle name="Heading 5" xfId="9209" xr:uid="{00000000-0005-0000-0000-0000E80E0000}"/>
    <cellStyle name="Heading”آ_x0008_" xfId="12487" xr:uid="{00000000-0005-0000-0000-0000E90E0000}"/>
    <cellStyle name="Heading”آ_x0008_?÷F_x0008_?ng" xfId="12488" xr:uid="{00000000-0005-0000-0000-0000EA0E0000}"/>
    <cellStyle name="HEADING1" xfId="2009" xr:uid="{00000000-0005-0000-0000-0000EB0E0000}"/>
    <cellStyle name="Heading1 1" xfId="12489" xr:uid="{00000000-0005-0000-0000-0000EC0E0000}"/>
    <cellStyle name="HEADING1 10" xfId="2010" xr:uid="{00000000-0005-0000-0000-0000ED0E0000}"/>
    <cellStyle name="HEADING1 11" xfId="9210" xr:uid="{00000000-0005-0000-0000-0000EE0E0000}"/>
    <cellStyle name="HEADING1 2" xfId="2011" xr:uid="{00000000-0005-0000-0000-0000EF0E0000}"/>
    <cellStyle name="HEADING1 2 2" xfId="2012" xr:uid="{00000000-0005-0000-0000-0000F00E0000}"/>
    <cellStyle name="HEADING1 2 3" xfId="2013" xr:uid="{00000000-0005-0000-0000-0000F10E0000}"/>
    <cellStyle name="HEADING1 2 4" xfId="2014" xr:uid="{00000000-0005-0000-0000-0000F20E0000}"/>
    <cellStyle name="HEADING1 2 5" xfId="2015" xr:uid="{00000000-0005-0000-0000-0000F30E0000}"/>
    <cellStyle name="HEADING1 2 6" xfId="2016" xr:uid="{00000000-0005-0000-0000-0000F40E0000}"/>
    <cellStyle name="HEADING1 2 7" xfId="2017" xr:uid="{00000000-0005-0000-0000-0000F50E0000}"/>
    <cellStyle name="HEADING1 2 8" xfId="2018" xr:uid="{00000000-0005-0000-0000-0000F60E0000}"/>
    <cellStyle name="HEADING1 2 9" xfId="9211" xr:uid="{00000000-0005-0000-0000-0000F70E0000}"/>
    <cellStyle name="HEADING1 3" xfId="2019" xr:uid="{00000000-0005-0000-0000-0000F80E0000}"/>
    <cellStyle name="HEADING1 3 2" xfId="2020" xr:uid="{00000000-0005-0000-0000-0000F90E0000}"/>
    <cellStyle name="HEADING1 3 3" xfId="2021" xr:uid="{00000000-0005-0000-0000-0000FA0E0000}"/>
    <cellStyle name="HEADING1 3 4" xfId="2022" xr:uid="{00000000-0005-0000-0000-0000FB0E0000}"/>
    <cellStyle name="HEADING1 3 5" xfId="2023" xr:uid="{00000000-0005-0000-0000-0000FC0E0000}"/>
    <cellStyle name="HEADING1 3 6" xfId="2024" xr:uid="{00000000-0005-0000-0000-0000FD0E0000}"/>
    <cellStyle name="HEADING1 3 7" xfId="2025" xr:uid="{00000000-0005-0000-0000-0000FE0E0000}"/>
    <cellStyle name="HEADING1 3 8" xfId="2026" xr:uid="{00000000-0005-0000-0000-0000FF0E0000}"/>
    <cellStyle name="HEADING1 3 9" xfId="9212" xr:uid="{00000000-0005-0000-0000-0000000F0000}"/>
    <cellStyle name="HEADING1 4" xfId="2027" xr:uid="{00000000-0005-0000-0000-0000010F0000}"/>
    <cellStyle name="HEADING1 5" xfId="2028" xr:uid="{00000000-0005-0000-0000-0000020F0000}"/>
    <cellStyle name="HEADING1 6" xfId="2029" xr:uid="{00000000-0005-0000-0000-0000030F0000}"/>
    <cellStyle name="HEADING1 7" xfId="2030" xr:uid="{00000000-0005-0000-0000-0000040F0000}"/>
    <cellStyle name="HEADING1 8" xfId="2031" xr:uid="{00000000-0005-0000-0000-0000050F0000}"/>
    <cellStyle name="HEADING1 9" xfId="2032" xr:uid="{00000000-0005-0000-0000-0000060F0000}"/>
    <cellStyle name="Heading1_6428-2503-EST-REQ Rev01 (Preciario)" xfId="12490" xr:uid="{00000000-0005-0000-0000-0000070F0000}"/>
    <cellStyle name="HEADING2" xfId="2033" xr:uid="{00000000-0005-0000-0000-0000080F0000}"/>
    <cellStyle name="HEADING2 10" xfId="2034" xr:uid="{00000000-0005-0000-0000-0000090F0000}"/>
    <cellStyle name="HEADING2 11" xfId="2035" xr:uid="{00000000-0005-0000-0000-00000A0F0000}"/>
    <cellStyle name="HEADING2 12" xfId="2036" xr:uid="{00000000-0005-0000-0000-00000B0F0000}"/>
    <cellStyle name="HEADING2 13" xfId="2037" xr:uid="{00000000-0005-0000-0000-00000C0F0000}"/>
    <cellStyle name="HEADING2 14" xfId="9213" xr:uid="{00000000-0005-0000-0000-00000D0F0000}"/>
    <cellStyle name="HEADING2 2" xfId="2038" xr:uid="{00000000-0005-0000-0000-00000E0F0000}"/>
    <cellStyle name="HEADING2 2 2" xfId="2039" xr:uid="{00000000-0005-0000-0000-00000F0F0000}"/>
    <cellStyle name="HEADING2 2 3" xfId="2040" xr:uid="{00000000-0005-0000-0000-0000100F0000}"/>
    <cellStyle name="HEADING2 2 4" xfId="2041" xr:uid="{00000000-0005-0000-0000-0000110F0000}"/>
    <cellStyle name="HEADING2 2 5" xfId="2042" xr:uid="{00000000-0005-0000-0000-0000120F0000}"/>
    <cellStyle name="HEADING2 2 6" xfId="2043" xr:uid="{00000000-0005-0000-0000-0000130F0000}"/>
    <cellStyle name="HEADING2 2 7" xfId="2044" xr:uid="{00000000-0005-0000-0000-0000140F0000}"/>
    <cellStyle name="HEADING2 2 8" xfId="2045" xr:uid="{00000000-0005-0000-0000-0000150F0000}"/>
    <cellStyle name="HEADING2 2 9" xfId="9214" xr:uid="{00000000-0005-0000-0000-0000160F0000}"/>
    <cellStyle name="HEADING2 3" xfId="2046" xr:uid="{00000000-0005-0000-0000-0000170F0000}"/>
    <cellStyle name="HEADING2 3 2" xfId="2047" xr:uid="{00000000-0005-0000-0000-0000180F0000}"/>
    <cellStyle name="HEADING2 3 3" xfId="2048" xr:uid="{00000000-0005-0000-0000-0000190F0000}"/>
    <cellStyle name="HEADING2 3 4" xfId="2049" xr:uid="{00000000-0005-0000-0000-00001A0F0000}"/>
    <cellStyle name="HEADING2 3 5" xfId="2050" xr:uid="{00000000-0005-0000-0000-00001B0F0000}"/>
    <cellStyle name="HEADING2 3 6" xfId="2051" xr:uid="{00000000-0005-0000-0000-00001C0F0000}"/>
    <cellStyle name="HEADING2 3 7" xfId="2052" xr:uid="{00000000-0005-0000-0000-00001D0F0000}"/>
    <cellStyle name="HEADING2 3 8" xfId="2053" xr:uid="{00000000-0005-0000-0000-00001E0F0000}"/>
    <cellStyle name="HEADING2 3 9" xfId="9215" xr:uid="{00000000-0005-0000-0000-00001F0F0000}"/>
    <cellStyle name="HEADING2 4" xfId="2054" xr:uid="{00000000-0005-0000-0000-0000200F0000}"/>
    <cellStyle name="HEADING2 5" xfId="2055" xr:uid="{00000000-0005-0000-0000-0000210F0000}"/>
    <cellStyle name="HEADING2 6" xfId="2056" xr:uid="{00000000-0005-0000-0000-0000220F0000}"/>
    <cellStyle name="HEADING2 7" xfId="2057" xr:uid="{00000000-0005-0000-0000-0000230F0000}"/>
    <cellStyle name="HEADING2 8" xfId="2058" xr:uid="{00000000-0005-0000-0000-0000240F0000}"/>
    <cellStyle name="HEADING2 9" xfId="2059" xr:uid="{00000000-0005-0000-0000-0000250F0000}"/>
    <cellStyle name="Heading2_6428-2503-EST-REQ Rev01 (Preciario)" xfId="12491" xr:uid="{00000000-0005-0000-0000-0000260F0000}"/>
    <cellStyle name="Heads" xfId="12492" xr:uid="{00000000-0005-0000-0000-0000270F0000}"/>
    <cellStyle name="helv" xfId="12493" xr:uid="{00000000-0005-0000-0000-0000280F0000}"/>
    <cellStyle name="Helv 10 Bold" xfId="2060" xr:uid="{00000000-0005-0000-0000-0000290F0000}"/>
    <cellStyle name="Helv 10 Bold 2" xfId="9216" xr:uid="{00000000-0005-0000-0000-00002A0F0000}"/>
    <cellStyle name="Helv 12 Bold" xfId="2061" xr:uid="{00000000-0005-0000-0000-00002B0F0000}"/>
    <cellStyle name="Helv 12 Bold 2" xfId="9217" xr:uid="{00000000-0005-0000-0000-00002C0F0000}"/>
    <cellStyle name="helv 2" xfId="12494" xr:uid="{00000000-0005-0000-0000-00002D0F0000}"/>
    <cellStyle name="helv 3" xfId="12495" xr:uid="{00000000-0005-0000-0000-00002E0F0000}"/>
    <cellStyle name="helv 4" xfId="12496" xr:uid="{00000000-0005-0000-0000-00002F0F0000}"/>
    <cellStyle name="Hidden" xfId="2062" xr:uid="{00000000-0005-0000-0000-0000300F0000}"/>
    <cellStyle name="Hidden 2" xfId="9218" xr:uid="{00000000-0005-0000-0000-0000310F0000}"/>
    <cellStyle name="HIDE" xfId="12497" xr:uid="{00000000-0005-0000-0000-0000320F0000}"/>
    <cellStyle name="HIGHLIGHT" xfId="2063" xr:uid="{00000000-0005-0000-0000-0000330F0000}"/>
    <cellStyle name="Highlight 2" xfId="2064" xr:uid="{00000000-0005-0000-0000-0000340F0000}"/>
    <cellStyle name="HIGHLIGHT 3" xfId="9219" xr:uid="{00000000-0005-0000-0000-0000350F0000}"/>
    <cellStyle name="HIGHLIGHT 4" xfId="9220" xr:uid="{00000000-0005-0000-0000-0000360F0000}"/>
    <cellStyle name="HIGHLIGHT 5" xfId="9221" xr:uid="{00000000-0005-0000-0000-0000370F0000}"/>
    <cellStyle name="HIGHLIGHT 6" xfId="9222" xr:uid="{00000000-0005-0000-0000-0000380F0000}"/>
    <cellStyle name="HIGHLIGHT 7" xfId="9223" xr:uid="{00000000-0005-0000-0000-0000390F0000}"/>
    <cellStyle name="HIGHLIGHT 8" xfId="9224" xr:uid="{00000000-0005-0000-0000-00003A0F0000}"/>
    <cellStyle name="HIGHLIGHT 9" xfId="9225" xr:uid="{00000000-0005-0000-0000-00003B0F0000}"/>
    <cellStyle name="Hipervínculo" xfId="2066" builtinId="8"/>
    <cellStyle name="Hipervínculo 2" xfId="2065" xr:uid="{00000000-0005-0000-0000-00003D0F0000}"/>
    <cellStyle name="Hipervínculo 2 2" xfId="9226" xr:uid="{00000000-0005-0000-0000-00003E0F0000}"/>
    <cellStyle name="Hipervínculo 3" xfId="5742" xr:uid="{00000000-0005-0000-0000-00003F0F0000}"/>
    <cellStyle name="Hyperlink 2" xfId="2067" xr:uid="{00000000-0005-0000-0000-0000400F0000}"/>
    <cellStyle name="ill N (2)" xfId="12498" xr:uid="{00000000-0005-0000-0000-0000410F0000}"/>
    <cellStyle name="ill N (2)? bt_x0004_?mate   (2)_BILL (2)_bill Q (2)?a)MS_Arabic_ Estimate   (2)_BILL (2)_BOQ220?34MS_Ara" xfId="12499" xr:uid="{00000000-0005-0000-0000-0000420F0000}"/>
    <cellStyle name="Incorrecto 10" xfId="2068" xr:uid="{00000000-0005-0000-0000-0000430F0000}"/>
    <cellStyle name="Incorrecto 11" xfId="2069" xr:uid="{00000000-0005-0000-0000-0000440F0000}"/>
    <cellStyle name="Incorrecto 12" xfId="5743" xr:uid="{00000000-0005-0000-0000-0000450F0000}"/>
    <cellStyle name="Incorrecto 13" xfId="5744" xr:uid="{00000000-0005-0000-0000-0000460F0000}"/>
    <cellStyle name="Incorrecto 14" xfId="5745" xr:uid="{00000000-0005-0000-0000-0000470F0000}"/>
    <cellStyle name="Incorrecto 15" xfId="5746" xr:uid="{00000000-0005-0000-0000-0000480F0000}"/>
    <cellStyle name="Incorrecto 16" xfId="5747" xr:uid="{00000000-0005-0000-0000-0000490F0000}"/>
    <cellStyle name="Incorrecto 17" xfId="5748" xr:uid="{00000000-0005-0000-0000-00004A0F0000}"/>
    <cellStyle name="Incorrecto 18" xfId="5749" xr:uid="{00000000-0005-0000-0000-00004B0F0000}"/>
    <cellStyle name="Incorrecto 19" xfId="5750" xr:uid="{00000000-0005-0000-0000-00004C0F0000}"/>
    <cellStyle name="Incorrecto 2" xfId="2070" xr:uid="{00000000-0005-0000-0000-00004D0F0000}"/>
    <cellStyle name="Incorrecto 2 10" xfId="9227" xr:uid="{00000000-0005-0000-0000-00004E0F0000}"/>
    <cellStyle name="Incorrecto 2 2" xfId="2071" xr:uid="{00000000-0005-0000-0000-00004F0F0000}"/>
    <cellStyle name="Incorrecto 2 2 2" xfId="2072" xr:uid="{00000000-0005-0000-0000-0000500F0000}"/>
    <cellStyle name="Incorrecto 2 2 3" xfId="2073" xr:uid="{00000000-0005-0000-0000-0000510F0000}"/>
    <cellStyle name="Incorrecto 2 2 4" xfId="2074" xr:uid="{00000000-0005-0000-0000-0000520F0000}"/>
    <cellStyle name="Incorrecto 2 2 5" xfId="2075" xr:uid="{00000000-0005-0000-0000-0000530F0000}"/>
    <cellStyle name="Incorrecto 2 2 6" xfId="2076" xr:uid="{00000000-0005-0000-0000-0000540F0000}"/>
    <cellStyle name="Incorrecto 2 2 7" xfId="2077" xr:uid="{00000000-0005-0000-0000-0000550F0000}"/>
    <cellStyle name="Incorrecto 2 2 8" xfId="2078" xr:uid="{00000000-0005-0000-0000-0000560F0000}"/>
    <cellStyle name="Incorrecto 2 2 9" xfId="9228" xr:uid="{00000000-0005-0000-0000-0000570F0000}"/>
    <cellStyle name="Incorrecto 2 3" xfId="2079" xr:uid="{00000000-0005-0000-0000-0000580F0000}"/>
    <cellStyle name="Incorrecto 2 4" xfId="2080" xr:uid="{00000000-0005-0000-0000-0000590F0000}"/>
    <cellStyle name="Incorrecto 2 4 2" xfId="5751" xr:uid="{00000000-0005-0000-0000-00005A0F0000}"/>
    <cellStyle name="Incorrecto 2 5" xfId="2081" xr:uid="{00000000-0005-0000-0000-00005B0F0000}"/>
    <cellStyle name="Incorrecto 2 6" xfId="2082" xr:uid="{00000000-0005-0000-0000-00005C0F0000}"/>
    <cellStyle name="Incorrecto 2 7" xfId="2083" xr:uid="{00000000-0005-0000-0000-00005D0F0000}"/>
    <cellStyle name="Incorrecto 2 8" xfId="2084" xr:uid="{00000000-0005-0000-0000-00005E0F0000}"/>
    <cellStyle name="Incorrecto 2 9" xfId="2085" xr:uid="{00000000-0005-0000-0000-00005F0F0000}"/>
    <cellStyle name="Incorrecto 3" xfId="2086" xr:uid="{00000000-0005-0000-0000-0000600F0000}"/>
    <cellStyle name="Incorrecto 3 2" xfId="2087" xr:uid="{00000000-0005-0000-0000-0000610F0000}"/>
    <cellStyle name="Incorrecto 3 3" xfId="2088" xr:uid="{00000000-0005-0000-0000-0000620F0000}"/>
    <cellStyle name="Incorrecto 3 4" xfId="2089" xr:uid="{00000000-0005-0000-0000-0000630F0000}"/>
    <cellStyle name="Incorrecto 3 5" xfId="2090" xr:uid="{00000000-0005-0000-0000-0000640F0000}"/>
    <cellStyle name="Incorrecto 3 6" xfId="2091" xr:uid="{00000000-0005-0000-0000-0000650F0000}"/>
    <cellStyle name="Incorrecto 3 7" xfId="2092" xr:uid="{00000000-0005-0000-0000-0000660F0000}"/>
    <cellStyle name="Incorrecto 3 8" xfId="2093" xr:uid="{00000000-0005-0000-0000-0000670F0000}"/>
    <cellStyle name="Incorrecto 3 9" xfId="9229" xr:uid="{00000000-0005-0000-0000-0000680F0000}"/>
    <cellStyle name="Incorrecto 4" xfId="2094" xr:uid="{00000000-0005-0000-0000-0000690F0000}"/>
    <cellStyle name="Incorrecto 4 2" xfId="2095" xr:uid="{00000000-0005-0000-0000-00006A0F0000}"/>
    <cellStyle name="Incorrecto 4 3" xfId="2096" xr:uid="{00000000-0005-0000-0000-00006B0F0000}"/>
    <cellStyle name="Incorrecto 4 4" xfId="2097" xr:uid="{00000000-0005-0000-0000-00006C0F0000}"/>
    <cellStyle name="Incorrecto 4 5" xfId="2098" xr:uid="{00000000-0005-0000-0000-00006D0F0000}"/>
    <cellStyle name="Incorrecto 4 6" xfId="2099" xr:uid="{00000000-0005-0000-0000-00006E0F0000}"/>
    <cellStyle name="Incorrecto 4 7" xfId="2100" xr:uid="{00000000-0005-0000-0000-00006F0F0000}"/>
    <cellStyle name="Incorrecto 4 8" xfId="2101" xr:uid="{00000000-0005-0000-0000-0000700F0000}"/>
    <cellStyle name="Incorrecto 4 9" xfId="9230" xr:uid="{00000000-0005-0000-0000-0000710F0000}"/>
    <cellStyle name="Incorrecto 5" xfId="2102" xr:uid="{00000000-0005-0000-0000-0000720F0000}"/>
    <cellStyle name="Incorrecto 6" xfId="2103" xr:uid="{00000000-0005-0000-0000-0000730F0000}"/>
    <cellStyle name="Incorrecto 7" xfId="2104" xr:uid="{00000000-0005-0000-0000-0000740F0000}"/>
    <cellStyle name="Incorrecto 8" xfId="2105" xr:uid="{00000000-0005-0000-0000-0000750F0000}"/>
    <cellStyle name="Incorrecto 9" xfId="2106" xr:uid="{00000000-0005-0000-0000-0000760F0000}"/>
    <cellStyle name="Indefinido" xfId="2107" xr:uid="{00000000-0005-0000-0000-0000770F0000}"/>
    <cellStyle name="Indefinido 2" xfId="9231" xr:uid="{00000000-0005-0000-0000-0000780F0000}"/>
    <cellStyle name="Index" xfId="2108" xr:uid="{00000000-0005-0000-0000-0000790F0000}"/>
    <cellStyle name="Input" xfId="2109" xr:uid="{00000000-0005-0000-0000-00007A0F0000}"/>
    <cellStyle name="Input %" xfId="2110" xr:uid="{00000000-0005-0000-0000-00007B0F0000}"/>
    <cellStyle name="Input [yellow]" xfId="2111" xr:uid="{00000000-0005-0000-0000-00007C0F0000}"/>
    <cellStyle name="Input [yellow] 2" xfId="9232" xr:uid="{00000000-0005-0000-0000-00007D0F0000}"/>
    <cellStyle name="Input [yellow] 3" xfId="9233" xr:uid="{00000000-0005-0000-0000-00007E0F0000}"/>
    <cellStyle name="Input [yellow] 4" xfId="9234" xr:uid="{00000000-0005-0000-0000-00007F0F0000}"/>
    <cellStyle name="Input [yellow] 5" xfId="9235" xr:uid="{00000000-0005-0000-0000-0000800F0000}"/>
    <cellStyle name="Input [yellow]_ELE Prices" xfId="12500" xr:uid="{00000000-0005-0000-0000-0000810F0000}"/>
    <cellStyle name="Input 0" xfId="2112" xr:uid="{00000000-0005-0000-0000-0000820F0000}"/>
    <cellStyle name="Input 0,0" xfId="2113" xr:uid="{00000000-0005-0000-0000-0000830F0000}"/>
    <cellStyle name="Input 1" xfId="12501" xr:uid="{00000000-0005-0000-0000-0000840F0000}"/>
    <cellStyle name="Input 10" xfId="9236" xr:uid="{00000000-0005-0000-0000-0000850F0000}"/>
    <cellStyle name="Input 2" xfId="5752" xr:uid="{00000000-0005-0000-0000-0000860F0000}"/>
    <cellStyle name="Input 2 2" xfId="9237" xr:uid="{00000000-0005-0000-0000-0000870F0000}"/>
    <cellStyle name="Input 2 3" xfId="9238" xr:uid="{00000000-0005-0000-0000-0000880F0000}"/>
    <cellStyle name="Input 3" xfId="9239" xr:uid="{00000000-0005-0000-0000-0000890F0000}"/>
    <cellStyle name="Input 4" xfId="9240" xr:uid="{00000000-0005-0000-0000-00008A0F0000}"/>
    <cellStyle name="Input 5" xfId="9241" xr:uid="{00000000-0005-0000-0000-00008B0F0000}"/>
    <cellStyle name="Input 6" xfId="9242" xr:uid="{00000000-0005-0000-0000-00008C0F0000}"/>
    <cellStyle name="Input 7" xfId="9243" xr:uid="{00000000-0005-0000-0000-00008D0F0000}"/>
    <cellStyle name="Input 8" xfId="9244" xr:uid="{00000000-0005-0000-0000-00008E0F0000}"/>
    <cellStyle name="Input 9" xfId="9245" xr:uid="{00000000-0005-0000-0000-00008F0F0000}"/>
    <cellStyle name="Input Cells" xfId="2114" xr:uid="{00000000-0005-0000-0000-0000900F0000}"/>
    <cellStyle name="Input Cells 2" xfId="9246" xr:uid="{00000000-0005-0000-0000-0000910F0000}"/>
    <cellStyle name="Input_&amp;_Assumptions_Hdr" xfId="9247" xr:uid="{00000000-0005-0000-0000-0000920F0000}"/>
    <cellStyle name="Input2" xfId="2115" xr:uid="{00000000-0005-0000-0000-0000930F0000}"/>
    <cellStyle name="Item" xfId="2116" xr:uid="{00000000-0005-0000-0000-0000940F0000}"/>
    <cellStyle name="Item 2" xfId="6696" xr:uid="{00000000-0005-0000-0000-0000950F0000}"/>
    <cellStyle name="Item 3" xfId="6697" xr:uid="{00000000-0005-0000-0000-0000960F0000}"/>
    <cellStyle name="Item 4" xfId="6698" xr:uid="{00000000-0005-0000-0000-0000970F0000}"/>
    <cellStyle name="Item 5" xfId="6699" xr:uid="{00000000-0005-0000-0000-0000980F0000}"/>
    <cellStyle name="Item 6" xfId="9248" xr:uid="{00000000-0005-0000-0000-0000990F0000}"/>
    <cellStyle name="item2" xfId="2117" xr:uid="{00000000-0005-0000-0000-00009A0F0000}"/>
    <cellStyle name="item2 2" xfId="6700" xr:uid="{00000000-0005-0000-0000-00009B0F0000}"/>
    <cellStyle name="item2 3" xfId="6701" xr:uid="{00000000-0005-0000-0000-00009C0F0000}"/>
    <cellStyle name="item2 4" xfId="6702" xr:uid="{00000000-0005-0000-0000-00009D0F0000}"/>
    <cellStyle name="item2 5" xfId="6703" xr:uid="{00000000-0005-0000-0000-00009E0F0000}"/>
    <cellStyle name="item2 6" xfId="9249" xr:uid="{00000000-0005-0000-0000-00009F0F0000}"/>
    <cellStyle name="j" xfId="12502" xr:uid="{00000000-0005-0000-0000-0000A00F0000}"/>
    <cellStyle name="Jun" xfId="2118" xr:uid="{00000000-0005-0000-0000-0000A10F0000}"/>
    <cellStyle name="Jun 2" xfId="9250" xr:uid="{00000000-0005-0000-0000-0000A20F0000}"/>
    <cellStyle name="k Celln" xfId="5753" xr:uid="{00000000-0005-0000-0000-0000A30F0000}"/>
    <cellStyle name="kg" xfId="12503" xr:uid="{00000000-0005-0000-0000-0000A40F0000}"/>
    <cellStyle name="Km" xfId="12504" xr:uid="{00000000-0005-0000-0000-0000A50F0000}"/>
    <cellStyle name="Komma [0]_RESULTS" xfId="2119" xr:uid="{00000000-0005-0000-0000-0000A60F0000}"/>
    <cellStyle name="Komma_RESULTS" xfId="2120" xr:uid="{00000000-0005-0000-0000-0000A70F0000}"/>
    <cellStyle name="L`" xfId="12505" xr:uid="{00000000-0005-0000-0000-0000A80F0000}"/>
    <cellStyle name="L`?_x0002_i_x000f_5?_x0002_???_x000c_?_x0016_?????    _x0001__x0001_???B?5???_x000b__x000b__x000b__x000b__x0001__x0001_???Z????斑*?et_x0008_?_x0007_Sheet_x0010_?_x0007_Sheet_x0018_?_x0007_Sheet23???? _x0001_P?_x0010__x000f__x000f_5?_x0001_?????x?5? ???_x000f_? ?_x000a_?_x000b_?_x000c_?_x000d_?_x000e_?_x0008_?_x0007_?_x0001_?_x0002_?_x0003_?_x0004_?_x0005_?_x0006_?_x0008_?꾳_x000f_5?_x0002_???*?_x0006_F?_x000a_???_x0001_Z?5????| ?????pA?????????????????_x0001_???????_x0001_?_x0001_?_x0001_???쉸_x000f_5況_x000f_5_x0018__x000c__x0006_꺛`?_x0018__x000c__x0006_꺛`?_x000a_꿁좵(?_x000a_" xfId="12506" xr:uid="{00000000-0005-0000-0000-0000A90F0000}"/>
    <cellStyle name="lb2" xfId="12507" xr:uid="{00000000-0005-0000-0000-0000AA0F0000}"/>
    <cellStyle name="lbl1" xfId="12508" xr:uid="{00000000-0005-0000-0000-0000AB0F0000}"/>
    <cellStyle name="Legal 8½ x 14 in" xfId="2121" xr:uid="{00000000-0005-0000-0000-0000AC0F0000}"/>
    <cellStyle name="Legal 8½ x 14 in 2" xfId="9251" xr:uid="{00000000-0005-0000-0000-0000AD0F0000}"/>
    <cellStyle name="Lien hypertexte visité_liste d'état des docs VERS.2.xls Graphique 1" xfId="2122" xr:uid="{00000000-0005-0000-0000-0000AE0F0000}"/>
    <cellStyle name="Lien hypertexte_liste d'état des docs VERS.2.xls Graphique 1" xfId="2123" xr:uid="{00000000-0005-0000-0000-0000AF0F0000}"/>
    <cellStyle name="Lineas" xfId="12509" xr:uid="{00000000-0005-0000-0000-0000B00F0000}"/>
    <cellStyle name="Link Currency (0)" xfId="2124" xr:uid="{00000000-0005-0000-0000-0000B10F0000}"/>
    <cellStyle name="Link Currency (2)" xfId="2125" xr:uid="{00000000-0005-0000-0000-0000B20F0000}"/>
    <cellStyle name="Link Units (0)" xfId="2126" xr:uid="{00000000-0005-0000-0000-0000B30F0000}"/>
    <cellStyle name="Link Units (1)" xfId="2127" xr:uid="{00000000-0005-0000-0000-0000B40F0000}"/>
    <cellStyle name="Link Units (2)" xfId="2128" xr:uid="{00000000-0005-0000-0000-0000B50F0000}"/>
    <cellStyle name="Linked Cell" xfId="2129" xr:uid="{00000000-0005-0000-0000-0000B60F0000}"/>
    <cellStyle name="Linked Cell 2" xfId="5754" xr:uid="{00000000-0005-0000-0000-0000B70F0000}"/>
    <cellStyle name="Linked Cell 2 2" xfId="5755" xr:uid="{00000000-0005-0000-0000-0000B80F0000}"/>
    <cellStyle name="Linked Cell 3" xfId="9252" xr:uid="{00000000-0005-0000-0000-0000B90F0000}"/>
    <cellStyle name="Linked Cells" xfId="2130" xr:uid="{00000000-0005-0000-0000-0000BA0F0000}"/>
    <cellStyle name="Linked Cells 2" xfId="9253" xr:uid="{00000000-0005-0000-0000-0000BB0F0000}"/>
    <cellStyle name="Locked" xfId="12510" xr:uid="{00000000-0005-0000-0000-0000BC0F0000}"/>
    <cellStyle name="m2" xfId="12511" xr:uid="{00000000-0005-0000-0000-0000BD0F0000}"/>
    <cellStyle name="m3" xfId="12512" xr:uid="{00000000-0005-0000-0000-0000BE0F0000}"/>
    <cellStyle name="MANKAD" xfId="2131" xr:uid="{00000000-0005-0000-0000-0000BF0F0000}"/>
    <cellStyle name="MARK" xfId="12513" xr:uid="{00000000-0005-0000-0000-0000C00F0000}"/>
    <cellStyle name="MARQ" xfId="2132" xr:uid="{00000000-0005-0000-0000-0000C10F0000}"/>
    <cellStyle name="MARQ 2" xfId="6704" xr:uid="{00000000-0005-0000-0000-0000C20F0000}"/>
    <cellStyle name="MARQ 3" xfId="6705" xr:uid="{00000000-0005-0000-0000-0000C30F0000}"/>
    <cellStyle name="MARQ 4" xfId="6706" xr:uid="{00000000-0005-0000-0000-0000C40F0000}"/>
    <cellStyle name="MARQ 5" xfId="6707" xr:uid="{00000000-0005-0000-0000-0000C50F0000}"/>
    <cellStyle name="MARQ 6" xfId="9254" xr:uid="{00000000-0005-0000-0000-0000C60F0000}"/>
    <cellStyle name="marta" xfId="12514" xr:uid="{00000000-0005-0000-0000-0000C70F0000}"/>
    <cellStyle name="MED1" xfId="2133" xr:uid="{00000000-0005-0000-0000-0000C80F0000}"/>
    <cellStyle name="MED1 2" xfId="9255" xr:uid="{00000000-0005-0000-0000-0000C90F0000}"/>
    <cellStyle name="Microsoft Excel found an error in the formula you entered. Do you want to accept the correction proposed below?_x000a__x000a_|_x000a__x000a_• To accept the correction, click Yes._x000a_• To close this message and correct the formula yourself, click No." xfId="12515" xr:uid="{00000000-0005-0000-0000-0000CA0F0000}"/>
    <cellStyle name="Microsoft Excel found an error in the formula you entered. Do you want to accept the correction proposed below?_x000a__x000a_|_x000a__x000a_• To accept the correction, click Yes._x000a_• To close this message and correct the formula yourself, click No. 2" xfId="12516" xr:uid="{00000000-0005-0000-0000-0000CB0F0000}"/>
    <cellStyle name="Microsoft Excel found an error in the formula you entered. Do you want to accept the correction proposed below?_x000a__x000a_|_x000a__x000a_• To accept the correction, click Yes._x000a_• To close this message and correct the formula yourself, click No. 3" xfId="12517" xr:uid="{00000000-0005-0000-0000-0000CC0F0000}"/>
    <cellStyle name="Microsoft Excel found an error in the formula you entered. Do you want to accept the correction proposed below?_x000a__x000a_|_x000a__x000a_• To accept the correction, click Yes._x000a_• To close this message and correct the formula yourself, click No. 4" xfId="12518" xr:uid="{00000000-0005-0000-0000-0000CD0F0000}"/>
    <cellStyle name="Microsoft Excel found an error in the formula you entered. Do you want to accept the correction proposed below?_x000a__x000a_|_x000a__x000a_• To accept the correction, click Yes._x000a_• To close this message and correct the formula yourself, click No._ELE Prices" xfId="12519" xr:uid="{00000000-0005-0000-0000-0000CE0F0000}"/>
    <cellStyle name="Migliaia (0)" xfId="2134" xr:uid="{00000000-0005-0000-0000-0000CF0F0000}"/>
    <cellStyle name="Migliaia_1641SM D" xfId="2135" xr:uid="{00000000-0005-0000-0000-0000D00F0000}"/>
    <cellStyle name="Miles [0]" xfId="5756" xr:uid="{00000000-0005-0000-0000-0000D10F0000}"/>
    <cellStyle name="Miles [2]" xfId="5757" xr:uid="{00000000-0005-0000-0000-0000D20F0000}"/>
    <cellStyle name="Millare?_CRONOGRAMA VALORIZADO DE LA CONTRATA" xfId="2136" xr:uid="{00000000-0005-0000-0000-0000D30F0000}"/>
    <cellStyle name="Millares" xfId="13595" builtinId="3"/>
    <cellStyle name="Millares [0] 2" xfId="2137" xr:uid="{00000000-0005-0000-0000-0000D50F0000}"/>
    <cellStyle name="Millares [0] 2 2" xfId="7" xr:uid="{00000000-0005-0000-0000-0000D60F0000}"/>
    <cellStyle name="Millares [0] 2 3" xfId="2138" xr:uid="{00000000-0005-0000-0000-0000D70F0000}"/>
    <cellStyle name="Millares [0] 2_aceleracion acueducto rev1" xfId="12520" xr:uid="{00000000-0005-0000-0000-0000D80F0000}"/>
    <cellStyle name="Millares [0] 3" xfId="2139" xr:uid="{00000000-0005-0000-0000-0000D90F0000}"/>
    <cellStyle name="Millares [0] 4" xfId="2140" xr:uid="{00000000-0005-0000-0000-0000DA0F0000}"/>
    <cellStyle name="Millares 10" xfId="2141" xr:uid="{00000000-0005-0000-0000-0000DB0F0000}"/>
    <cellStyle name="Millares 10 10" xfId="5758" xr:uid="{00000000-0005-0000-0000-0000DC0F0000}"/>
    <cellStyle name="Millares 10 10 2" xfId="5759" xr:uid="{00000000-0005-0000-0000-0000DD0F0000}"/>
    <cellStyle name="Millares 10 10 3" xfId="5760" xr:uid="{00000000-0005-0000-0000-0000DE0F0000}"/>
    <cellStyle name="Millares 10 11" xfId="5761" xr:uid="{00000000-0005-0000-0000-0000DF0F0000}"/>
    <cellStyle name="Millares 10 11 2" xfId="5762" xr:uid="{00000000-0005-0000-0000-0000E00F0000}"/>
    <cellStyle name="Millares 10 11 3" xfId="5763" xr:uid="{00000000-0005-0000-0000-0000E10F0000}"/>
    <cellStyle name="Millares 10 12" xfId="5764" xr:uid="{00000000-0005-0000-0000-0000E20F0000}"/>
    <cellStyle name="Millares 10 12 2" xfId="5765" xr:uid="{00000000-0005-0000-0000-0000E30F0000}"/>
    <cellStyle name="Millares 10 12 3" xfId="5766" xr:uid="{00000000-0005-0000-0000-0000E40F0000}"/>
    <cellStyle name="Millares 10 13" xfId="5767" xr:uid="{00000000-0005-0000-0000-0000E50F0000}"/>
    <cellStyle name="Millares 10 13 2" xfId="5768" xr:uid="{00000000-0005-0000-0000-0000E60F0000}"/>
    <cellStyle name="Millares 10 13 3" xfId="5769" xr:uid="{00000000-0005-0000-0000-0000E70F0000}"/>
    <cellStyle name="Millares 10 14" xfId="5770" xr:uid="{00000000-0005-0000-0000-0000E80F0000}"/>
    <cellStyle name="Millares 10 15" xfId="5771" xr:uid="{00000000-0005-0000-0000-0000E90F0000}"/>
    <cellStyle name="Millares 10 16" xfId="9256" xr:uid="{00000000-0005-0000-0000-0000EA0F0000}"/>
    <cellStyle name="Millares 10 2" xfId="2142" xr:uid="{00000000-0005-0000-0000-0000EB0F0000}"/>
    <cellStyle name="Millares 10 2 2" xfId="13589" xr:uid="{00000000-0005-0000-0000-0000EC0F0000}"/>
    <cellStyle name="Millares 10 3" xfId="5772" xr:uid="{00000000-0005-0000-0000-0000ED0F0000}"/>
    <cellStyle name="Millares 10 3 2" xfId="5773" xr:uid="{00000000-0005-0000-0000-0000EE0F0000}"/>
    <cellStyle name="Millares 10 3 3" xfId="5774" xr:uid="{00000000-0005-0000-0000-0000EF0F0000}"/>
    <cellStyle name="Millares 10 4" xfId="5775" xr:uid="{00000000-0005-0000-0000-0000F00F0000}"/>
    <cellStyle name="Millares 10 4 2" xfId="5776" xr:uid="{00000000-0005-0000-0000-0000F10F0000}"/>
    <cellStyle name="Millares 10 4 3" xfId="5777" xr:uid="{00000000-0005-0000-0000-0000F20F0000}"/>
    <cellStyle name="Millares 10 5" xfId="5778" xr:uid="{00000000-0005-0000-0000-0000F30F0000}"/>
    <cellStyle name="Millares 10 5 2" xfId="5779" xr:uid="{00000000-0005-0000-0000-0000F40F0000}"/>
    <cellStyle name="Millares 10 5 3" xfId="5780" xr:uid="{00000000-0005-0000-0000-0000F50F0000}"/>
    <cellStyle name="Millares 10 6" xfId="5781" xr:uid="{00000000-0005-0000-0000-0000F60F0000}"/>
    <cellStyle name="Millares 10 6 2" xfId="5782" xr:uid="{00000000-0005-0000-0000-0000F70F0000}"/>
    <cellStyle name="Millares 10 6 3" xfId="5783" xr:uid="{00000000-0005-0000-0000-0000F80F0000}"/>
    <cellStyle name="Millares 10 7" xfId="5784" xr:uid="{00000000-0005-0000-0000-0000F90F0000}"/>
    <cellStyle name="Millares 10 7 2" xfId="5785" xr:uid="{00000000-0005-0000-0000-0000FA0F0000}"/>
    <cellStyle name="Millares 10 7 3" xfId="5786" xr:uid="{00000000-0005-0000-0000-0000FB0F0000}"/>
    <cellStyle name="Millares 10 8" xfId="5787" xr:uid="{00000000-0005-0000-0000-0000FC0F0000}"/>
    <cellStyle name="Millares 10 8 2" xfId="5788" xr:uid="{00000000-0005-0000-0000-0000FD0F0000}"/>
    <cellStyle name="Millares 10 8 3" xfId="5789" xr:uid="{00000000-0005-0000-0000-0000FE0F0000}"/>
    <cellStyle name="Millares 10 9" xfId="5790" xr:uid="{00000000-0005-0000-0000-0000FF0F0000}"/>
    <cellStyle name="Millares 10 9 2" xfId="5791" xr:uid="{00000000-0005-0000-0000-000000100000}"/>
    <cellStyle name="Millares 10 9 3" xfId="5792" xr:uid="{00000000-0005-0000-0000-000001100000}"/>
    <cellStyle name="Millares 11" xfId="2143" xr:uid="{00000000-0005-0000-0000-000002100000}"/>
    <cellStyle name="Millares 11 2" xfId="2144" xr:uid="{00000000-0005-0000-0000-000003100000}"/>
    <cellStyle name="Millares 11 3" xfId="9257" xr:uid="{00000000-0005-0000-0000-000004100000}"/>
    <cellStyle name="Millares 12" xfId="2145" xr:uid="{00000000-0005-0000-0000-000005100000}"/>
    <cellStyle name="Millares 12 2" xfId="5793" xr:uid="{00000000-0005-0000-0000-000006100000}"/>
    <cellStyle name="Millares 12 2 2" xfId="5794" xr:uid="{00000000-0005-0000-0000-000007100000}"/>
    <cellStyle name="Millares 12 2 3" xfId="5795" xr:uid="{00000000-0005-0000-0000-000008100000}"/>
    <cellStyle name="Millares 12 2 3 2" xfId="5796" xr:uid="{00000000-0005-0000-0000-000009100000}"/>
    <cellStyle name="Millares 12 2 3 2 2" xfId="5797" xr:uid="{00000000-0005-0000-0000-00000A100000}"/>
    <cellStyle name="Millares 12 2 3 3" xfId="5798" xr:uid="{00000000-0005-0000-0000-00000B100000}"/>
    <cellStyle name="Millares 12 2 3 4" xfId="5799" xr:uid="{00000000-0005-0000-0000-00000C100000}"/>
    <cellStyle name="Millares 12 2 3 5" xfId="5800" xr:uid="{00000000-0005-0000-0000-00000D100000}"/>
    <cellStyle name="Millares 12 2 3 6" xfId="5801" xr:uid="{00000000-0005-0000-0000-00000E100000}"/>
    <cellStyle name="Millares 12 3" xfId="9258" xr:uid="{00000000-0005-0000-0000-00000F100000}"/>
    <cellStyle name="Millares 12 4" xfId="13599" xr:uid="{00000000-0005-0000-0000-000010100000}"/>
    <cellStyle name="Millares 13" xfId="2146" xr:uid="{00000000-0005-0000-0000-000011100000}"/>
    <cellStyle name="Millares 13 2" xfId="5802" xr:uid="{00000000-0005-0000-0000-000012100000}"/>
    <cellStyle name="Millares 13 2 2" xfId="5803" xr:uid="{00000000-0005-0000-0000-000013100000}"/>
    <cellStyle name="Millares 13 2 3" xfId="5804" xr:uid="{00000000-0005-0000-0000-000014100000}"/>
    <cellStyle name="Millares 13 3" xfId="5805" xr:uid="{00000000-0005-0000-0000-000015100000}"/>
    <cellStyle name="Millares 13 4" xfId="5806" xr:uid="{00000000-0005-0000-0000-000016100000}"/>
    <cellStyle name="Millares 13 5" xfId="9259" xr:uid="{00000000-0005-0000-0000-000017100000}"/>
    <cellStyle name="Millares 14" xfId="2147" xr:uid="{00000000-0005-0000-0000-000018100000}"/>
    <cellStyle name="Millares 14 2" xfId="5807" xr:uid="{00000000-0005-0000-0000-000019100000}"/>
    <cellStyle name="Millares 14 2 2" xfId="5808" xr:uid="{00000000-0005-0000-0000-00001A100000}"/>
    <cellStyle name="Millares 14 2 3" xfId="5809" xr:uid="{00000000-0005-0000-0000-00001B100000}"/>
    <cellStyle name="Millares 14 3" xfId="5810" xr:uid="{00000000-0005-0000-0000-00001C100000}"/>
    <cellStyle name="Millares 14 4" xfId="5811" xr:uid="{00000000-0005-0000-0000-00001D100000}"/>
    <cellStyle name="Millares 14 5" xfId="5812" xr:uid="{00000000-0005-0000-0000-00001E100000}"/>
    <cellStyle name="Millares 14 5 2" xfId="5813" xr:uid="{00000000-0005-0000-0000-00001F100000}"/>
    <cellStyle name="Millares 14 5 3" xfId="5814" xr:uid="{00000000-0005-0000-0000-000020100000}"/>
    <cellStyle name="Millares 14 6" xfId="5815" xr:uid="{00000000-0005-0000-0000-000021100000}"/>
    <cellStyle name="Millares 14 7" xfId="5816" xr:uid="{00000000-0005-0000-0000-000022100000}"/>
    <cellStyle name="Millares 14 8" xfId="9260" xr:uid="{00000000-0005-0000-0000-000023100000}"/>
    <cellStyle name="Millares 15" xfId="2148" xr:uid="{00000000-0005-0000-0000-000024100000}"/>
    <cellStyle name="Millares 16" xfId="2149" xr:uid="{00000000-0005-0000-0000-000025100000}"/>
    <cellStyle name="Millares 16 2" xfId="5817" xr:uid="{00000000-0005-0000-0000-000026100000}"/>
    <cellStyle name="Millares 16 3" xfId="5818" xr:uid="{00000000-0005-0000-0000-000027100000}"/>
    <cellStyle name="Millares 17" xfId="2150" xr:uid="{00000000-0005-0000-0000-000028100000}"/>
    <cellStyle name="Millares 17 2" xfId="5819" xr:uid="{00000000-0005-0000-0000-000029100000}"/>
    <cellStyle name="Millares 17 3" xfId="5820" xr:uid="{00000000-0005-0000-0000-00002A100000}"/>
    <cellStyle name="Millares 17 4" xfId="9261" xr:uid="{00000000-0005-0000-0000-00002B100000}"/>
    <cellStyle name="Millares 18" xfId="2151" xr:uid="{00000000-0005-0000-0000-00002C100000}"/>
    <cellStyle name="Millares 18 2" xfId="5821" xr:uid="{00000000-0005-0000-0000-00002D100000}"/>
    <cellStyle name="Millares 18 3" xfId="5822" xr:uid="{00000000-0005-0000-0000-00002E100000}"/>
    <cellStyle name="Millares 19" xfId="2152" xr:uid="{00000000-0005-0000-0000-00002F100000}"/>
    <cellStyle name="Millares 19 2" xfId="5823" xr:uid="{00000000-0005-0000-0000-000030100000}"/>
    <cellStyle name="Millares 19 3" xfId="5824" xr:uid="{00000000-0005-0000-0000-000031100000}"/>
    <cellStyle name="Millares 2" xfId="2153" xr:uid="{00000000-0005-0000-0000-000032100000}"/>
    <cellStyle name="Millares 2 10" xfId="5825" xr:uid="{00000000-0005-0000-0000-000033100000}"/>
    <cellStyle name="Millares 2 10 10" xfId="5826" xr:uid="{00000000-0005-0000-0000-000034100000}"/>
    <cellStyle name="Millares 2 10 11" xfId="5827" xr:uid="{00000000-0005-0000-0000-000035100000}"/>
    <cellStyle name="Millares 2 10 12" xfId="5828" xr:uid="{00000000-0005-0000-0000-000036100000}"/>
    <cellStyle name="Millares 2 10 2" xfId="5829" xr:uid="{00000000-0005-0000-0000-000037100000}"/>
    <cellStyle name="Millares 2 10 3" xfId="5830" xr:uid="{00000000-0005-0000-0000-000038100000}"/>
    <cellStyle name="Millares 2 10 4" xfId="5831" xr:uid="{00000000-0005-0000-0000-000039100000}"/>
    <cellStyle name="Millares 2 10 5" xfId="5832" xr:uid="{00000000-0005-0000-0000-00003A100000}"/>
    <cellStyle name="Millares 2 10 6" xfId="5833" xr:uid="{00000000-0005-0000-0000-00003B100000}"/>
    <cellStyle name="Millares 2 10 7" xfId="5834" xr:uid="{00000000-0005-0000-0000-00003C100000}"/>
    <cellStyle name="Millares 2 10 8" xfId="5835" xr:uid="{00000000-0005-0000-0000-00003D100000}"/>
    <cellStyle name="Millares 2 10 9" xfId="5836" xr:uid="{00000000-0005-0000-0000-00003E100000}"/>
    <cellStyle name="Millares 2 11" xfId="5837" xr:uid="{00000000-0005-0000-0000-00003F100000}"/>
    <cellStyle name="Millares 2 11 10" xfId="5838" xr:uid="{00000000-0005-0000-0000-000040100000}"/>
    <cellStyle name="Millares 2 11 11" xfId="5839" xr:uid="{00000000-0005-0000-0000-000041100000}"/>
    <cellStyle name="Millares 2 11 12" xfId="5840" xr:uid="{00000000-0005-0000-0000-000042100000}"/>
    <cellStyle name="Millares 2 11 2" xfId="5841" xr:uid="{00000000-0005-0000-0000-000043100000}"/>
    <cellStyle name="Millares 2 11 3" xfId="5842" xr:uid="{00000000-0005-0000-0000-000044100000}"/>
    <cellStyle name="Millares 2 11 4" xfId="5843" xr:uid="{00000000-0005-0000-0000-000045100000}"/>
    <cellStyle name="Millares 2 11 5" xfId="5844" xr:uid="{00000000-0005-0000-0000-000046100000}"/>
    <cellStyle name="Millares 2 11 6" xfId="5845" xr:uid="{00000000-0005-0000-0000-000047100000}"/>
    <cellStyle name="Millares 2 11 7" xfId="5846" xr:uid="{00000000-0005-0000-0000-000048100000}"/>
    <cellStyle name="Millares 2 11 8" xfId="5847" xr:uid="{00000000-0005-0000-0000-000049100000}"/>
    <cellStyle name="Millares 2 11 9" xfId="5848" xr:uid="{00000000-0005-0000-0000-00004A100000}"/>
    <cellStyle name="Millares 2 12" xfId="5849" xr:uid="{00000000-0005-0000-0000-00004B100000}"/>
    <cellStyle name="Millares 2 12 10" xfId="5850" xr:uid="{00000000-0005-0000-0000-00004C100000}"/>
    <cellStyle name="Millares 2 12 11" xfId="5851" xr:uid="{00000000-0005-0000-0000-00004D100000}"/>
    <cellStyle name="Millares 2 12 12" xfId="5852" xr:uid="{00000000-0005-0000-0000-00004E100000}"/>
    <cellStyle name="Millares 2 12 2" xfId="5853" xr:uid="{00000000-0005-0000-0000-00004F100000}"/>
    <cellStyle name="Millares 2 12 3" xfId="5854" xr:uid="{00000000-0005-0000-0000-000050100000}"/>
    <cellStyle name="Millares 2 12 4" xfId="5855" xr:uid="{00000000-0005-0000-0000-000051100000}"/>
    <cellStyle name="Millares 2 12 5" xfId="5856" xr:uid="{00000000-0005-0000-0000-000052100000}"/>
    <cellStyle name="Millares 2 12 6" xfId="5857" xr:uid="{00000000-0005-0000-0000-000053100000}"/>
    <cellStyle name="Millares 2 12 7" xfId="5858" xr:uid="{00000000-0005-0000-0000-000054100000}"/>
    <cellStyle name="Millares 2 12 8" xfId="5859" xr:uid="{00000000-0005-0000-0000-000055100000}"/>
    <cellStyle name="Millares 2 12 9" xfId="5860" xr:uid="{00000000-0005-0000-0000-000056100000}"/>
    <cellStyle name="Millares 2 13" xfId="5861" xr:uid="{00000000-0005-0000-0000-000057100000}"/>
    <cellStyle name="Millares 2 13 10" xfId="5862" xr:uid="{00000000-0005-0000-0000-000058100000}"/>
    <cellStyle name="Millares 2 13 11" xfId="5863" xr:uid="{00000000-0005-0000-0000-000059100000}"/>
    <cellStyle name="Millares 2 13 12" xfId="5864" xr:uid="{00000000-0005-0000-0000-00005A100000}"/>
    <cellStyle name="Millares 2 13 2" xfId="5865" xr:uid="{00000000-0005-0000-0000-00005B100000}"/>
    <cellStyle name="Millares 2 13 3" xfId="5866" xr:uid="{00000000-0005-0000-0000-00005C100000}"/>
    <cellStyle name="Millares 2 13 4" xfId="5867" xr:uid="{00000000-0005-0000-0000-00005D100000}"/>
    <cellStyle name="Millares 2 13 5" xfId="5868" xr:uid="{00000000-0005-0000-0000-00005E100000}"/>
    <cellStyle name="Millares 2 13 6" xfId="5869" xr:uid="{00000000-0005-0000-0000-00005F100000}"/>
    <cellStyle name="Millares 2 13 7" xfId="5870" xr:uid="{00000000-0005-0000-0000-000060100000}"/>
    <cellStyle name="Millares 2 13 8" xfId="5871" xr:uid="{00000000-0005-0000-0000-000061100000}"/>
    <cellStyle name="Millares 2 13 9" xfId="5872" xr:uid="{00000000-0005-0000-0000-000062100000}"/>
    <cellStyle name="Millares 2 14" xfId="4" xr:uid="{00000000-0005-0000-0000-000063100000}"/>
    <cellStyle name="Millares 2 14 10" xfId="5873" xr:uid="{00000000-0005-0000-0000-000064100000}"/>
    <cellStyle name="Millares 2 14 11" xfId="5874" xr:uid="{00000000-0005-0000-0000-000065100000}"/>
    <cellStyle name="Millares 2 14 12" xfId="5875" xr:uid="{00000000-0005-0000-0000-000066100000}"/>
    <cellStyle name="Millares 2 14 2" xfId="5876" xr:uid="{00000000-0005-0000-0000-000067100000}"/>
    <cellStyle name="Millares 2 14 3" xfId="5877" xr:uid="{00000000-0005-0000-0000-000068100000}"/>
    <cellStyle name="Millares 2 14 4" xfId="5878" xr:uid="{00000000-0005-0000-0000-000069100000}"/>
    <cellStyle name="Millares 2 14 5" xfId="5879" xr:uid="{00000000-0005-0000-0000-00006A100000}"/>
    <cellStyle name="Millares 2 14 6" xfId="5880" xr:uid="{00000000-0005-0000-0000-00006B100000}"/>
    <cellStyle name="Millares 2 14 7" xfId="5881" xr:uid="{00000000-0005-0000-0000-00006C100000}"/>
    <cellStyle name="Millares 2 14 8" xfId="5882" xr:uid="{00000000-0005-0000-0000-00006D100000}"/>
    <cellStyle name="Millares 2 14 9" xfId="5883" xr:uid="{00000000-0005-0000-0000-00006E100000}"/>
    <cellStyle name="Millares 2 15" xfId="5884" xr:uid="{00000000-0005-0000-0000-00006F100000}"/>
    <cellStyle name="Millares 2 16" xfId="5885" xr:uid="{00000000-0005-0000-0000-000070100000}"/>
    <cellStyle name="Millares 2 17" xfId="5886" xr:uid="{00000000-0005-0000-0000-000071100000}"/>
    <cellStyle name="Millares 2 18" xfId="5887" xr:uid="{00000000-0005-0000-0000-000072100000}"/>
    <cellStyle name="Millares 2 19" xfId="9262" xr:uid="{00000000-0005-0000-0000-000073100000}"/>
    <cellStyle name="Millares 2 2" xfId="2154" xr:uid="{00000000-0005-0000-0000-000074100000}"/>
    <cellStyle name="Millares 2 2 10" xfId="5888" xr:uid="{00000000-0005-0000-0000-000075100000}"/>
    <cellStyle name="Millares 2 2 10 2" xfId="5889" xr:uid="{00000000-0005-0000-0000-000076100000}"/>
    <cellStyle name="Millares 2 2 10 3" xfId="12521" xr:uid="{00000000-0005-0000-0000-000077100000}"/>
    <cellStyle name="Millares 2 2 11" xfId="5890" xr:uid="{00000000-0005-0000-0000-000078100000}"/>
    <cellStyle name="Millares 2 2 11 2" xfId="5891" xr:uid="{00000000-0005-0000-0000-000079100000}"/>
    <cellStyle name="Millares 2 2 12" xfId="5892" xr:uid="{00000000-0005-0000-0000-00007A100000}"/>
    <cellStyle name="Millares 2 2 12 2" xfId="5893" xr:uid="{00000000-0005-0000-0000-00007B100000}"/>
    <cellStyle name="Millares 2 2 13" xfId="5894" xr:uid="{00000000-0005-0000-0000-00007C100000}"/>
    <cellStyle name="Millares 2 2 13 2" xfId="5895" xr:uid="{00000000-0005-0000-0000-00007D100000}"/>
    <cellStyle name="Millares 2 2 14" xfId="5896" xr:uid="{00000000-0005-0000-0000-00007E100000}"/>
    <cellStyle name="Millares 2 2 15" xfId="5897" xr:uid="{00000000-0005-0000-0000-00007F100000}"/>
    <cellStyle name="Millares 2 2 16" xfId="5898" xr:uid="{00000000-0005-0000-0000-000080100000}"/>
    <cellStyle name="Millares 2 2 17" xfId="5899" xr:uid="{00000000-0005-0000-0000-000081100000}"/>
    <cellStyle name="Millares 2 2 18" xfId="5900" xr:uid="{00000000-0005-0000-0000-000082100000}"/>
    <cellStyle name="Millares 2 2 19" xfId="9263" xr:uid="{00000000-0005-0000-0000-000083100000}"/>
    <cellStyle name="Millares 2 2 2" xfId="2155" xr:uid="{00000000-0005-0000-0000-000084100000}"/>
    <cellStyle name="Millares 2 2 2 2" xfId="5901" xr:uid="{00000000-0005-0000-0000-000085100000}"/>
    <cellStyle name="Millares 2 2 2 2 2" xfId="5902" xr:uid="{00000000-0005-0000-0000-000086100000}"/>
    <cellStyle name="Millares 2 2 2 2 3" xfId="5903" xr:uid="{00000000-0005-0000-0000-000087100000}"/>
    <cellStyle name="Millares 2 2 2 3" xfId="5904" xr:uid="{00000000-0005-0000-0000-000088100000}"/>
    <cellStyle name="Millares 2 2 2 4" xfId="5905" xr:uid="{00000000-0005-0000-0000-000089100000}"/>
    <cellStyle name="Millares 2 2 2 5" xfId="9264" xr:uid="{00000000-0005-0000-0000-00008A100000}"/>
    <cellStyle name="Millares 2 2 3" xfId="2156" xr:uid="{00000000-0005-0000-0000-00008B100000}"/>
    <cellStyle name="Millares 2 2 3 2" xfId="5906" xr:uid="{00000000-0005-0000-0000-00008C100000}"/>
    <cellStyle name="Millares 2 2 3 3" xfId="5907" xr:uid="{00000000-0005-0000-0000-00008D100000}"/>
    <cellStyle name="Millares 2 2 4" xfId="2157" xr:uid="{00000000-0005-0000-0000-00008E100000}"/>
    <cellStyle name="Millares 2 2 4 2" xfId="5908" xr:uid="{00000000-0005-0000-0000-00008F100000}"/>
    <cellStyle name="Millares 2 2 4 3" xfId="9265" xr:uid="{00000000-0005-0000-0000-000090100000}"/>
    <cellStyle name="Millares 2 2 5" xfId="2158" xr:uid="{00000000-0005-0000-0000-000091100000}"/>
    <cellStyle name="Millares 2 2 5 2" xfId="5909" xr:uid="{00000000-0005-0000-0000-000092100000}"/>
    <cellStyle name="Millares 2 2 6" xfId="2159" xr:uid="{00000000-0005-0000-0000-000093100000}"/>
    <cellStyle name="Millares 2 2 6 2" xfId="5910" xr:uid="{00000000-0005-0000-0000-000094100000}"/>
    <cellStyle name="Millares 2 2 7" xfId="2160" xr:uid="{00000000-0005-0000-0000-000095100000}"/>
    <cellStyle name="Millares 2 2 7 2" xfId="5911" xr:uid="{00000000-0005-0000-0000-000096100000}"/>
    <cellStyle name="Millares 2 2 8" xfId="2161" xr:uid="{00000000-0005-0000-0000-000097100000}"/>
    <cellStyle name="Millares 2 2 8 2" xfId="5912" xr:uid="{00000000-0005-0000-0000-000098100000}"/>
    <cellStyle name="Millares 2 2 9" xfId="2162" xr:uid="{00000000-0005-0000-0000-000099100000}"/>
    <cellStyle name="Millares 2 2 9 2" xfId="5913" xr:uid="{00000000-0005-0000-0000-00009A100000}"/>
    <cellStyle name="Millares 2 2_3 Weeks Look Ahead - Week Ending 01Aug09 (03Aug09-22Aug09) - K111" xfId="5914" xr:uid="{00000000-0005-0000-0000-00009B100000}"/>
    <cellStyle name="Millares 2 3" xfId="2163" xr:uid="{00000000-0005-0000-0000-00009C100000}"/>
    <cellStyle name="Millares 2 3 2" xfId="13" xr:uid="{00000000-0005-0000-0000-00009D100000}"/>
    <cellStyle name="Millares 2 3 2 2" xfId="5915" xr:uid="{00000000-0005-0000-0000-00009E100000}"/>
    <cellStyle name="Millares 2 3 2 3" xfId="5916" xr:uid="{00000000-0005-0000-0000-00009F100000}"/>
    <cellStyle name="Millares 2 3 3" xfId="5917" xr:uid="{00000000-0005-0000-0000-0000A0100000}"/>
    <cellStyle name="Millares 2 3 4" xfId="5918" xr:uid="{00000000-0005-0000-0000-0000A1100000}"/>
    <cellStyle name="Millares 2 3 5" xfId="9266" xr:uid="{00000000-0005-0000-0000-0000A2100000}"/>
    <cellStyle name="Millares 2 4" xfId="2164" xr:uid="{00000000-0005-0000-0000-0000A3100000}"/>
    <cellStyle name="Millares 2 4 2" xfId="2165" xr:uid="{00000000-0005-0000-0000-0000A4100000}"/>
    <cellStyle name="Millares 2 4 3" xfId="5919" xr:uid="{00000000-0005-0000-0000-0000A5100000}"/>
    <cellStyle name="Millares 2 5" xfId="2166" xr:uid="{00000000-0005-0000-0000-0000A6100000}"/>
    <cellStyle name="Millares 2 5 2" xfId="5920" xr:uid="{00000000-0005-0000-0000-0000A7100000}"/>
    <cellStyle name="Millares 2 5 3" xfId="5921" xr:uid="{00000000-0005-0000-0000-0000A8100000}"/>
    <cellStyle name="Millares 2 6" xfId="2167" xr:uid="{00000000-0005-0000-0000-0000A9100000}"/>
    <cellStyle name="Millares 2 6 2" xfId="5922" xr:uid="{00000000-0005-0000-0000-0000AA100000}"/>
    <cellStyle name="Millares 2 6 3" xfId="5923" xr:uid="{00000000-0005-0000-0000-0000AB100000}"/>
    <cellStyle name="Millares 2 7" xfId="2168" xr:uid="{00000000-0005-0000-0000-0000AC100000}"/>
    <cellStyle name="Millares 2 7 2" xfId="5924" xr:uid="{00000000-0005-0000-0000-0000AD100000}"/>
    <cellStyle name="Millares 2 7 3" xfId="5925" xr:uid="{00000000-0005-0000-0000-0000AE100000}"/>
    <cellStyle name="Millares 2 8" xfId="2169" xr:uid="{00000000-0005-0000-0000-0000AF100000}"/>
    <cellStyle name="Millares 2 8 2" xfId="5926" xr:uid="{00000000-0005-0000-0000-0000B0100000}"/>
    <cellStyle name="Millares 2 8 3" xfId="5927" xr:uid="{00000000-0005-0000-0000-0000B1100000}"/>
    <cellStyle name="Millares 2 9" xfId="2170" xr:uid="{00000000-0005-0000-0000-0000B2100000}"/>
    <cellStyle name="Millares 2 9 10" xfId="5928" xr:uid="{00000000-0005-0000-0000-0000B3100000}"/>
    <cellStyle name="Millares 2 9 11" xfId="5929" xr:uid="{00000000-0005-0000-0000-0000B4100000}"/>
    <cellStyle name="Millares 2 9 12" xfId="5930" xr:uid="{00000000-0005-0000-0000-0000B5100000}"/>
    <cellStyle name="Millares 2 9 2" xfId="5931" xr:uid="{00000000-0005-0000-0000-0000B6100000}"/>
    <cellStyle name="Millares 2 9 3" xfId="5932" xr:uid="{00000000-0005-0000-0000-0000B7100000}"/>
    <cellStyle name="Millares 2 9 4" xfId="5933" xr:uid="{00000000-0005-0000-0000-0000B8100000}"/>
    <cellStyle name="Millares 2 9 5" xfId="5934" xr:uid="{00000000-0005-0000-0000-0000B9100000}"/>
    <cellStyle name="Millares 2 9 6" xfId="5935" xr:uid="{00000000-0005-0000-0000-0000BA100000}"/>
    <cellStyle name="Millares 2 9 7" xfId="5936" xr:uid="{00000000-0005-0000-0000-0000BB100000}"/>
    <cellStyle name="Millares 2 9 8" xfId="5937" xr:uid="{00000000-0005-0000-0000-0000BC100000}"/>
    <cellStyle name="Millares 2 9 9" xfId="5938" xr:uid="{00000000-0005-0000-0000-0000BD100000}"/>
    <cellStyle name="Millares 2_3 Weeks Look Ahead - Week Ending 01Aug09 (03Aug09-22Aug09) - K111" xfId="5939" xr:uid="{00000000-0005-0000-0000-0000BE100000}"/>
    <cellStyle name="Millares 20" xfId="5168" xr:uid="{00000000-0005-0000-0000-0000BF100000}"/>
    <cellStyle name="Millares 20 2" xfId="5940" xr:uid="{00000000-0005-0000-0000-0000C0100000}"/>
    <cellStyle name="Millares 20 3" xfId="5941" xr:uid="{00000000-0005-0000-0000-0000C1100000}"/>
    <cellStyle name="Millares 21" xfId="2171" xr:uid="{00000000-0005-0000-0000-0000C2100000}"/>
    <cellStyle name="Millares 21 2" xfId="5942" xr:uid="{00000000-0005-0000-0000-0000C3100000}"/>
    <cellStyle name="Millares 21 3" xfId="5943" xr:uid="{00000000-0005-0000-0000-0000C4100000}"/>
    <cellStyle name="Millares 218" xfId="13592" xr:uid="{00000000-0005-0000-0000-0000C5100000}"/>
    <cellStyle name="Millares 22" xfId="2172" xr:uid="{00000000-0005-0000-0000-0000C6100000}"/>
    <cellStyle name="Millares 23" xfId="5944" xr:uid="{00000000-0005-0000-0000-0000C7100000}"/>
    <cellStyle name="Millares 24" xfId="5945" xr:uid="{00000000-0005-0000-0000-0000C8100000}"/>
    <cellStyle name="Millares 25" xfId="5946" xr:uid="{00000000-0005-0000-0000-0000C9100000}"/>
    <cellStyle name="Millares 26" xfId="5947" xr:uid="{00000000-0005-0000-0000-0000CA100000}"/>
    <cellStyle name="Millares 27" xfId="5948" xr:uid="{00000000-0005-0000-0000-0000CB100000}"/>
    <cellStyle name="Millares 28" xfId="5949" xr:uid="{00000000-0005-0000-0000-0000CC100000}"/>
    <cellStyle name="Millares 29" xfId="6582" xr:uid="{00000000-0005-0000-0000-0000CD100000}"/>
    <cellStyle name="Millares 3" xfId="16" xr:uid="{00000000-0005-0000-0000-0000CE100000}"/>
    <cellStyle name="Millares 3 10" xfId="12522" xr:uid="{00000000-0005-0000-0000-0000CF100000}"/>
    <cellStyle name="Millares 3 10 2" xfId="12523" xr:uid="{00000000-0005-0000-0000-0000D0100000}"/>
    <cellStyle name="Millares 3 10 2 2" xfId="12524" xr:uid="{00000000-0005-0000-0000-0000D1100000}"/>
    <cellStyle name="Millares 3 10 3" xfId="12525" xr:uid="{00000000-0005-0000-0000-0000D2100000}"/>
    <cellStyle name="Millares 3 11" xfId="12526" xr:uid="{00000000-0005-0000-0000-0000D3100000}"/>
    <cellStyle name="Millares 3 11 2" xfId="12527" xr:uid="{00000000-0005-0000-0000-0000D4100000}"/>
    <cellStyle name="Millares 3 11 2 2" xfId="12528" xr:uid="{00000000-0005-0000-0000-0000D5100000}"/>
    <cellStyle name="Millares 3 11 3" xfId="12529" xr:uid="{00000000-0005-0000-0000-0000D6100000}"/>
    <cellStyle name="Millares 3 12" xfId="12530" xr:uid="{00000000-0005-0000-0000-0000D7100000}"/>
    <cellStyle name="Millares 3 12 2" xfId="12531" xr:uid="{00000000-0005-0000-0000-0000D8100000}"/>
    <cellStyle name="Millares 3 12 2 2" xfId="12532" xr:uid="{00000000-0005-0000-0000-0000D9100000}"/>
    <cellStyle name="Millares 3 12 3" xfId="12533" xr:uid="{00000000-0005-0000-0000-0000DA100000}"/>
    <cellStyle name="Millares 3 13" xfId="12534" xr:uid="{00000000-0005-0000-0000-0000DB100000}"/>
    <cellStyle name="Millares 3 13 2" xfId="12535" xr:uid="{00000000-0005-0000-0000-0000DC100000}"/>
    <cellStyle name="Millares 3 13 2 2" xfId="12536" xr:uid="{00000000-0005-0000-0000-0000DD100000}"/>
    <cellStyle name="Millares 3 13 3" xfId="12537" xr:uid="{00000000-0005-0000-0000-0000DE100000}"/>
    <cellStyle name="Millares 3 14" xfId="12538" xr:uid="{00000000-0005-0000-0000-0000DF100000}"/>
    <cellStyle name="Millares 3 14 2" xfId="12539" xr:uid="{00000000-0005-0000-0000-0000E0100000}"/>
    <cellStyle name="Millares 3 14 2 2" xfId="12540" xr:uid="{00000000-0005-0000-0000-0000E1100000}"/>
    <cellStyle name="Millares 3 14 3" xfId="12541" xr:uid="{00000000-0005-0000-0000-0000E2100000}"/>
    <cellStyle name="Millares 3 15" xfId="12542" xr:uid="{00000000-0005-0000-0000-0000E3100000}"/>
    <cellStyle name="Millares 3 15 2" xfId="12543" xr:uid="{00000000-0005-0000-0000-0000E4100000}"/>
    <cellStyle name="Millares 3 15 2 2" xfId="12544" xr:uid="{00000000-0005-0000-0000-0000E5100000}"/>
    <cellStyle name="Millares 3 15 3" xfId="12545" xr:uid="{00000000-0005-0000-0000-0000E6100000}"/>
    <cellStyle name="Millares 3 16" xfId="12546" xr:uid="{00000000-0005-0000-0000-0000E7100000}"/>
    <cellStyle name="Millares 3 16 2" xfId="12547" xr:uid="{00000000-0005-0000-0000-0000E8100000}"/>
    <cellStyle name="Millares 3 16 2 2" xfId="12548" xr:uid="{00000000-0005-0000-0000-0000E9100000}"/>
    <cellStyle name="Millares 3 16 3" xfId="12549" xr:uid="{00000000-0005-0000-0000-0000EA100000}"/>
    <cellStyle name="Millares 3 17" xfId="12550" xr:uid="{00000000-0005-0000-0000-0000EB100000}"/>
    <cellStyle name="Millares 3 17 2" xfId="12551" xr:uid="{00000000-0005-0000-0000-0000EC100000}"/>
    <cellStyle name="Millares 3 17 2 2" xfId="12552" xr:uid="{00000000-0005-0000-0000-0000ED100000}"/>
    <cellStyle name="Millares 3 17 3" xfId="12553" xr:uid="{00000000-0005-0000-0000-0000EE100000}"/>
    <cellStyle name="Millares 3 18" xfId="12554" xr:uid="{00000000-0005-0000-0000-0000EF100000}"/>
    <cellStyle name="Millares 3 18 2" xfId="12555" xr:uid="{00000000-0005-0000-0000-0000F0100000}"/>
    <cellStyle name="Millares 3 18 2 2" xfId="12556" xr:uid="{00000000-0005-0000-0000-0000F1100000}"/>
    <cellStyle name="Millares 3 18 3" xfId="12557" xr:uid="{00000000-0005-0000-0000-0000F2100000}"/>
    <cellStyle name="Millares 3 19" xfId="12558" xr:uid="{00000000-0005-0000-0000-0000F3100000}"/>
    <cellStyle name="Millares 3 19 2" xfId="12559" xr:uid="{00000000-0005-0000-0000-0000F4100000}"/>
    <cellStyle name="Millares 3 2" xfId="2173" xr:uid="{00000000-0005-0000-0000-0000F5100000}"/>
    <cellStyle name="Millares 3 2 2" xfId="5950" xr:uid="{00000000-0005-0000-0000-0000F6100000}"/>
    <cellStyle name="Millares 3 2 2 2" xfId="5951" xr:uid="{00000000-0005-0000-0000-0000F7100000}"/>
    <cellStyle name="Millares 3 2 2 3" xfId="5952" xr:uid="{00000000-0005-0000-0000-0000F8100000}"/>
    <cellStyle name="Millares 3 2 2 3 2" xfId="5953" xr:uid="{00000000-0005-0000-0000-0000F9100000}"/>
    <cellStyle name="Millares 3 2 2 3 2 2" xfId="5954" xr:uid="{00000000-0005-0000-0000-0000FA100000}"/>
    <cellStyle name="Millares 3 2 2 3 2 2 2" xfId="5955" xr:uid="{00000000-0005-0000-0000-0000FB100000}"/>
    <cellStyle name="Millares 3 2 2 3 3" xfId="5956" xr:uid="{00000000-0005-0000-0000-0000FC100000}"/>
    <cellStyle name="Millares 3 2 2 3 4" xfId="5957" xr:uid="{00000000-0005-0000-0000-0000FD100000}"/>
    <cellStyle name="Millares 3 2 2 3 5" xfId="5958" xr:uid="{00000000-0005-0000-0000-0000FE100000}"/>
    <cellStyle name="Millares 3 2 2 3 6" xfId="5959" xr:uid="{00000000-0005-0000-0000-0000FF100000}"/>
    <cellStyle name="Millares 3 2 2 4" xfId="9267" xr:uid="{00000000-0005-0000-0000-000000110000}"/>
    <cellStyle name="Millares 3 2 3" xfId="5960" xr:uid="{00000000-0005-0000-0000-000001110000}"/>
    <cellStyle name="Millares 3 2 4" xfId="9268" xr:uid="{00000000-0005-0000-0000-000002110000}"/>
    <cellStyle name="Millares 3 20" xfId="12560" xr:uid="{00000000-0005-0000-0000-000003110000}"/>
    <cellStyle name="Millares 3 21" xfId="12561" xr:uid="{00000000-0005-0000-0000-000004110000}"/>
    <cellStyle name="Millares 3 22" xfId="12562" xr:uid="{00000000-0005-0000-0000-000005110000}"/>
    <cellStyle name="Millares 3 3" xfId="5961" xr:uid="{00000000-0005-0000-0000-000006110000}"/>
    <cellStyle name="Millares 3 3 2" xfId="5962" xr:uid="{00000000-0005-0000-0000-000007110000}"/>
    <cellStyle name="Millares 3 3 2 2" xfId="12563" xr:uid="{00000000-0005-0000-0000-000008110000}"/>
    <cellStyle name="Millares 3 3 3" xfId="12564" xr:uid="{00000000-0005-0000-0000-000009110000}"/>
    <cellStyle name="Millares 3 4" xfId="5963" xr:uid="{00000000-0005-0000-0000-00000A110000}"/>
    <cellStyle name="Millares 3 4 2" xfId="5964" xr:uid="{00000000-0005-0000-0000-00000B110000}"/>
    <cellStyle name="Millares 3 4 2 2" xfId="5965" xr:uid="{00000000-0005-0000-0000-00000C110000}"/>
    <cellStyle name="Millares 3 4 2 3" xfId="5966" xr:uid="{00000000-0005-0000-0000-00000D110000}"/>
    <cellStyle name="Millares 3 4 2 3 2" xfId="5967" xr:uid="{00000000-0005-0000-0000-00000E110000}"/>
    <cellStyle name="Millares 3 4 2 3 2 10" xfId="5968" xr:uid="{00000000-0005-0000-0000-00000F110000}"/>
    <cellStyle name="Millares 3 4 2 3 2 11" xfId="5969" xr:uid="{00000000-0005-0000-0000-000010110000}"/>
    <cellStyle name="Millares 3 4 2 3 2 12" xfId="5970" xr:uid="{00000000-0005-0000-0000-000011110000}"/>
    <cellStyle name="Millares 3 4 2 3 2 13" xfId="5971" xr:uid="{00000000-0005-0000-0000-000012110000}"/>
    <cellStyle name="Millares 3 4 2 3 2 14" xfId="5972" xr:uid="{00000000-0005-0000-0000-000013110000}"/>
    <cellStyle name="Millares 3 4 2 3 2 15" xfId="5973" xr:uid="{00000000-0005-0000-0000-000014110000}"/>
    <cellStyle name="Millares 3 4 2 3 2 2" xfId="5974" xr:uid="{00000000-0005-0000-0000-000015110000}"/>
    <cellStyle name="Millares 3 4 2 3 2 2 10" xfId="5975" xr:uid="{00000000-0005-0000-0000-000016110000}"/>
    <cellStyle name="Millares 3 4 2 3 2 2 11" xfId="5976" xr:uid="{00000000-0005-0000-0000-000017110000}"/>
    <cellStyle name="Millares 3 4 2 3 2 2 12" xfId="5977" xr:uid="{00000000-0005-0000-0000-000018110000}"/>
    <cellStyle name="Millares 3 4 2 3 2 2 13" xfId="5978" xr:uid="{00000000-0005-0000-0000-000019110000}"/>
    <cellStyle name="Millares 3 4 2 3 2 2 14" xfId="5979" xr:uid="{00000000-0005-0000-0000-00001A110000}"/>
    <cellStyle name="Millares 3 4 2 3 2 2 2" xfId="5980" xr:uid="{00000000-0005-0000-0000-00001B110000}"/>
    <cellStyle name="Millares 3 4 2 3 2 2 3" xfId="5981" xr:uid="{00000000-0005-0000-0000-00001C110000}"/>
    <cellStyle name="Millares 3 4 2 3 2 2 4" xfId="5982" xr:uid="{00000000-0005-0000-0000-00001D110000}"/>
    <cellStyle name="Millares 3 4 2 3 2 2 4 10" xfId="5983" xr:uid="{00000000-0005-0000-0000-00001E110000}"/>
    <cellStyle name="Millares 3 4 2 3 2 2 4 11" xfId="5984" xr:uid="{00000000-0005-0000-0000-00001F110000}"/>
    <cellStyle name="Millares 3 4 2 3 2 2 4 2" xfId="5985" xr:uid="{00000000-0005-0000-0000-000020110000}"/>
    <cellStyle name="Millares 3 4 2 3 2 2 4 2 2" xfId="5986" xr:uid="{00000000-0005-0000-0000-000021110000}"/>
    <cellStyle name="Millares 3 4 2 3 2 2 4 3" xfId="5987" xr:uid="{00000000-0005-0000-0000-000022110000}"/>
    <cellStyle name="Millares 3 4 2 3 2 2 4 4" xfId="5988" xr:uid="{00000000-0005-0000-0000-000023110000}"/>
    <cellStyle name="Millares 3 4 2 3 2 2 4 5" xfId="5989" xr:uid="{00000000-0005-0000-0000-000024110000}"/>
    <cellStyle name="Millares 3 4 2 3 2 2 4 6" xfId="5990" xr:uid="{00000000-0005-0000-0000-000025110000}"/>
    <cellStyle name="Millares 3 4 2 3 2 2 4 7" xfId="5991" xr:uid="{00000000-0005-0000-0000-000026110000}"/>
    <cellStyle name="Millares 3 4 2 3 2 2 4 8" xfId="5992" xr:uid="{00000000-0005-0000-0000-000027110000}"/>
    <cellStyle name="Millares 3 4 2 3 2 2 4 9" xfId="5993" xr:uid="{00000000-0005-0000-0000-000028110000}"/>
    <cellStyle name="Millares 3 4 2 3 2 2 5" xfId="5994" xr:uid="{00000000-0005-0000-0000-000029110000}"/>
    <cellStyle name="Millares 3 4 2 3 2 2 6" xfId="5995" xr:uid="{00000000-0005-0000-0000-00002A110000}"/>
    <cellStyle name="Millares 3 4 2 3 2 2 7" xfId="5996" xr:uid="{00000000-0005-0000-0000-00002B110000}"/>
    <cellStyle name="Millares 3 4 2 3 2 2 8" xfId="5997" xr:uid="{00000000-0005-0000-0000-00002C110000}"/>
    <cellStyle name="Millares 3 4 2 3 2 2 9" xfId="5998" xr:uid="{00000000-0005-0000-0000-00002D110000}"/>
    <cellStyle name="Millares 3 4 2 3 2 3" xfId="5999" xr:uid="{00000000-0005-0000-0000-00002E110000}"/>
    <cellStyle name="Millares 3 4 2 3 2 4" xfId="6000" xr:uid="{00000000-0005-0000-0000-00002F110000}"/>
    <cellStyle name="Millares 3 4 2 3 2 5" xfId="6001" xr:uid="{00000000-0005-0000-0000-000030110000}"/>
    <cellStyle name="Millares 3 4 2 3 2 5 10" xfId="6002" xr:uid="{00000000-0005-0000-0000-000031110000}"/>
    <cellStyle name="Millares 3 4 2 3 2 5 11" xfId="6003" xr:uid="{00000000-0005-0000-0000-000032110000}"/>
    <cellStyle name="Millares 3 4 2 3 2 5 2" xfId="6004" xr:uid="{00000000-0005-0000-0000-000033110000}"/>
    <cellStyle name="Millares 3 4 2 3 2 5 2 2" xfId="6005" xr:uid="{00000000-0005-0000-0000-000034110000}"/>
    <cellStyle name="Millares 3 4 2 3 2 5 3" xfId="6006" xr:uid="{00000000-0005-0000-0000-000035110000}"/>
    <cellStyle name="Millares 3 4 2 3 2 5 4" xfId="6007" xr:uid="{00000000-0005-0000-0000-000036110000}"/>
    <cellStyle name="Millares 3 4 2 3 2 5 5" xfId="6008" xr:uid="{00000000-0005-0000-0000-000037110000}"/>
    <cellStyle name="Millares 3 4 2 3 2 5 6" xfId="6009" xr:uid="{00000000-0005-0000-0000-000038110000}"/>
    <cellStyle name="Millares 3 4 2 3 2 5 7" xfId="6010" xr:uid="{00000000-0005-0000-0000-000039110000}"/>
    <cellStyle name="Millares 3 4 2 3 2 5 8" xfId="6011" xr:uid="{00000000-0005-0000-0000-00003A110000}"/>
    <cellStyle name="Millares 3 4 2 3 2 5 9" xfId="6012" xr:uid="{00000000-0005-0000-0000-00003B110000}"/>
    <cellStyle name="Millares 3 4 2 3 2 6" xfId="6013" xr:uid="{00000000-0005-0000-0000-00003C110000}"/>
    <cellStyle name="Millares 3 4 2 3 2 7" xfId="6014" xr:uid="{00000000-0005-0000-0000-00003D110000}"/>
    <cellStyle name="Millares 3 4 2 3 2 8" xfId="6015" xr:uid="{00000000-0005-0000-0000-00003E110000}"/>
    <cellStyle name="Millares 3 4 2 3 2 9" xfId="6016" xr:uid="{00000000-0005-0000-0000-00003F110000}"/>
    <cellStyle name="Millares 3 4 2 3 3" xfId="6017" xr:uid="{00000000-0005-0000-0000-000040110000}"/>
    <cellStyle name="Millares 3 4 2 3 4" xfId="6018" xr:uid="{00000000-0005-0000-0000-000041110000}"/>
    <cellStyle name="Millares 3 4 2 3 5" xfId="6019" xr:uid="{00000000-0005-0000-0000-000042110000}"/>
    <cellStyle name="Millares 3 4 2 3 6" xfId="6020" xr:uid="{00000000-0005-0000-0000-000043110000}"/>
    <cellStyle name="Millares 3 4 3" xfId="12565" xr:uid="{00000000-0005-0000-0000-000044110000}"/>
    <cellStyle name="Millares 3 5" xfId="6021" xr:uid="{00000000-0005-0000-0000-000045110000}"/>
    <cellStyle name="Millares 3 5 2" xfId="12566" xr:uid="{00000000-0005-0000-0000-000046110000}"/>
    <cellStyle name="Millares 3 5 2 2" xfId="12567" xr:uid="{00000000-0005-0000-0000-000047110000}"/>
    <cellStyle name="Millares 3 5 3" xfId="12568" xr:uid="{00000000-0005-0000-0000-000048110000}"/>
    <cellStyle name="Millares 3 6" xfId="6022" xr:uid="{00000000-0005-0000-0000-000049110000}"/>
    <cellStyle name="Millares 3 6 2" xfId="12569" xr:uid="{00000000-0005-0000-0000-00004A110000}"/>
    <cellStyle name="Millares 3 6 2 2" xfId="12570" xr:uid="{00000000-0005-0000-0000-00004B110000}"/>
    <cellStyle name="Millares 3 6 3" xfId="12571" xr:uid="{00000000-0005-0000-0000-00004C110000}"/>
    <cellStyle name="Millares 3 7" xfId="9269" xr:uid="{00000000-0005-0000-0000-00004D110000}"/>
    <cellStyle name="Millares 3 7 2" xfId="12572" xr:uid="{00000000-0005-0000-0000-00004E110000}"/>
    <cellStyle name="Millares 3 7 2 2" xfId="12573" xr:uid="{00000000-0005-0000-0000-00004F110000}"/>
    <cellStyle name="Millares 3 7 3" xfId="12574" xr:uid="{00000000-0005-0000-0000-000050110000}"/>
    <cellStyle name="Millares 3 8" xfId="12575" xr:uid="{00000000-0005-0000-0000-000051110000}"/>
    <cellStyle name="Millares 3 8 2" xfId="12576" xr:uid="{00000000-0005-0000-0000-000052110000}"/>
    <cellStyle name="Millares 3 8 2 2" xfId="12577" xr:uid="{00000000-0005-0000-0000-000053110000}"/>
    <cellStyle name="Millares 3 8 3" xfId="12578" xr:uid="{00000000-0005-0000-0000-000054110000}"/>
    <cellStyle name="Millares 3 9" xfId="12579" xr:uid="{00000000-0005-0000-0000-000055110000}"/>
    <cellStyle name="Millares 3 9 2" xfId="12580" xr:uid="{00000000-0005-0000-0000-000056110000}"/>
    <cellStyle name="Millares 3 9 2 2" xfId="12581" xr:uid="{00000000-0005-0000-0000-000057110000}"/>
    <cellStyle name="Millares 3 9 3" xfId="12582" xr:uid="{00000000-0005-0000-0000-000058110000}"/>
    <cellStyle name="Millares 30" xfId="6583" xr:uid="{00000000-0005-0000-0000-000059110000}"/>
    <cellStyle name="Millares 31" xfId="6584" xr:uid="{00000000-0005-0000-0000-00005A110000}"/>
    <cellStyle name="Millares 32" xfId="9270" xr:uid="{00000000-0005-0000-0000-00005B110000}"/>
    <cellStyle name="Millares 33" xfId="9271" xr:uid="{00000000-0005-0000-0000-00005C110000}"/>
    <cellStyle name="Millares 34" xfId="9272" xr:uid="{00000000-0005-0000-0000-00005D110000}"/>
    <cellStyle name="Millares 35" xfId="9273" xr:uid="{00000000-0005-0000-0000-00005E110000}"/>
    <cellStyle name="Millares 36" xfId="9274" xr:uid="{00000000-0005-0000-0000-00005F110000}"/>
    <cellStyle name="Millares 37" xfId="9275" xr:uid="{00000000-0005-0000-0000-000060110000}"/>
    <cellStyle name="Millares 38" xfId="13587" xr:uid="{00000000-0005-0000-0000-000061110000}"/>
    <cellStyle name="Millares 39" xfId="13598" xr:uid="{00000000-0005-0000-0000-000062110000}"/>
    <cellStyle name="Millares 4" xfId="2174" xr:uid="{00000000-0005-0000-0000-000063110000}"/>
    <cellStyle name="Millares 4 10" xfId="12583" xr:uid="{00000000-0005-0000-0000-000064110000}"/>
    <cellStyle name="Millares 4 10 2" xfId="12584" xr:uid="{00000000-0005-0000-0000-000065110000}"/>
    <cellStyle name="Millares 4 10 2 2" xfId="12585" xr:uid="{00000000-0005-0000-0000-000066110000}"/>
    <cellStyle name="Millares 4 10 3" xfId="12586" xr:uid="{00000000-0005-0000-0000-000067110000}"/>
    <cellStyle name="Millares 4 11" xfId="12587" xr:uid="{00000000-0005-0000-0000-000068110000}"/>
    <cellStyle name="Millares 4 11 2" xfId="12588" xr:uid="{00000000-0005-0000-0000-000069110000}"/>
    <cellStyle name="Millares 4 11 2 2" xfId="12589" xr:uid="{00000000-0005-0000-0000-00006A110000}"/>
    <cellStyle name="Millares 4 11 3" xfId="12590" xr:uid="{00000000-0005-0000-0000-00006B110000}"/>
    <cellStyle name="Millares 4 12" xfId="12591" xr:uid="{00000000-0005-0000-0000-00006C110000}"/>
    <cellStyle name="Millares 4 12 2" xfId="12592" xr:uid="{00000000-0005-0000-0000-00006D110000}"/>
    <cellStyle name="Millares 4 12 2 2" xfId="12593" xr:uid="{00000000-0005-0000-0000-00006E110000}"/>
    <cellStyle name="Millares 4 12 3" xfId="12594" xr:uid="{00000000-0005-0000-0000-00006F110000}"/>
    <cellStyle name="Millares 4 13" xfId="12595" xr:uid="{00000000-0005-0000-0000-000070110000}"/>
    <cellStyle name="Millares 4 13 2" xfId="12596" xr:uid="{00000000-0005-0000-0000-000071110000}"/>
    <cellStyle name="Millares 4 13 2 2" xfId="12597" xr:uid="{00000000-0005-0000-0000-000072110000}"/>
    <cellStyle name="Millares 4 13 3" xfId="12598" xr:uid="{00000000-0005-0000-0000-000073110000}"/>
    <cellStyle name="Millares 4 14" xfId="12599" xr:uid="{00000000-0005-0000-0000-000074110000}"/>
    <cellStyle name="Millares 4 14 2" xfId="12600" xr:uid="{00000000-0005-0000-0000-000075110000}"/>
    <cellStyle name="Millares 4 14 2 2" xfId="12601" xr:uid="{00000000-0005-0000-0000-000076110000}"/>
    <cellStyle name="Millares 4 14 3" xfId="12602" xr:uid="{00000000-0005-0000-0000-000077110000}"/>
    <cellStyle name="Millares 4 15" xfId="12603" xr:uid="{00000000-0005-0000-0000-000078110000}"/>
    <cellStyle name="Millares 4 15 2" xfId="12604" xr:uid="{00000000-0005-0000-0000-000079110000}"/>
    <cellStyle name="Millares 4 15 2 2" xfId="12605" xr:uid="{00000000-0005-0000-0000-00007A110000}"/>
    <cellStyle name="Millares 4 15 3" xfId="12606" xr:uid="{00000000-0005-0000-0000-00007B110000}"/>
    <cellStyle name="Millares 4 16" xfId="12607" xr:uid="{00000000-0005-0000-0000-00007C110000}"/>
    <cellStyle name="Millares 4 16 2" xfId="12608" xr:uid="{00000000-0005-0000-0000-00007D110000}"/>
    <cellStyle name="Millares 4 16 2 2" xfId="12609" xr:uid="{00000000-0005-0000-0000-00007E110000}"/>
    <cellStyle name="Millares 4 16 3" xfId="12610" xr:uid="{00000000-0005-0000-0000-00007F110000}"/>
    <cellStyle name="Millares 4 17" xfId="12611" xr:uid="{00000000-0005-0000-0000-000080110000}"/>
    <cellStyle name="Millares 4 17 2" xfId="12612" xr:uid="{00000000-0005-0000-0000-000081110000}"/>
    <cellStyle name="Millares 4 17 2 2" xfId="12613" xr:uid="{00000000-0005-0000-0000-000082110000}"/>
    <cellStyle name="Millares 4 17 3" xfId="12614" xr:uid="{00000000-0005-0000-0000-000083110000}"/>
    <cellStyle name="Millares 4 18" xfId="12615" xr:uid="{00000000-0005-0000-0000-000084110000}"/>
    <cellStyle name="Millares 4 18 2" xfId="12616" xr:uid="{00000000-0005-0000-0000-000085110000}"/>
    <cellStyle name="Millares 4 18 2 2" xfId="12617" xr:uid="{00000000-0005-0000-0000-000086110000}"/>
    <cellStyle name="Millares 4 18 3" xfId="12618" xr:uid="{00000000-0005-0000-0000-000087110000}"/>
    <cellStyle name="Millares 4 19" xfId="12619" xr:uid="{00000000-0005-0000-0000-000088110000}"/>
    <cellStyle name="Millares 4 19 2" xfId="12620" xr:uid="{00000000-0005-0000-0000-000089110000}"/>
    <cellStyle name="Millares 4 2" xfId="2175" xr:uid="{00000000-0005-0000-0000-00008A110000}"/>
    <cellStyle name="Millares 4 2 2" xfId="6023" xr:uid="{00000000-0005-0000-0000-00008B110000}"/>
    <cellStyle name="Millares 4 2 2 2" xfId="12621" xr:uid="{00000000-0005-0000-0000-00008C110000}"/>
    <cellStyle name="Millares 4 2 3" xfId="6024" xr:uid="{00000000-0005-0000-0000-00008D110000}"/>
    <cellStyle name="Millares 4 2 4" xfId="9276" xr:uid="{00000000-0005-0000-0000-00008E110000}"/>
    <cellStyle name="Millares 4 20" xfId="12622" xr:uid="{00000000-0005-0000-0000-00008F110000}"/>
    <cellStyle name="Millares 4 3" xfId="2176" xr:uid="{00000000-0005-0000-0000-000090110000}"/>
    <cellStyle name="Millares 4 3 2" xfId="6025" xr:uid="{00000000-0005-0000-0000-000091110000}"/>
    <cellStyle name="Millares 4 3 2 2" xfId="12623" xr:uid="{00000000-0005-0000-0000-000092110000}"/>
    <cellStyle name="Millares 4 3 3" xfId="6026" xr:uid="{00000000-0005-0000-0000-000093110000}"/>
    <cellStyle name="Millares 4 3 4" xfId="9277" xr:uid="{00000000-0005-0000-0000-000094110000}"/>
    <cellStyle name="Millares 4 4" xfId="2177" xr:uid="{00000000-0005-0000-0000-000095110000}"/>
    <cellStyle name="Millares 4 4 2" xfId="6027" xr:uid="{00000000-0005-0000-0000-000096110000}"/>
    <cellStyle name="Millares 4 4 2 2" xfId="12624" xr:uid="{00000000-0005-0000-0000-000097110000}"/>
    <cellStyle name="Millares 4 4 3" xfId="6028" xr:uid="{00000000-0005-0000-0000-000098110000}"/>
    <cellStyle name="Millares 4 5" xfId="2178" xr:uid="{00000000-0005-0000-0000-000099110000}"/>
    <cellStyle name="Millares 4 5 2" xfId="12625" xr:uid="{00000000-0005-0000-0000-00009A110000}"/>
    <cellStyle name="Millares 4 5 2 2" xfId="12626" xr:uid="{00000000-0005-0000-0000-00009B110000}"/>
    <cellStyle name="Millares 4 5 3" xfId="12627" xr:uid="{00000000-0005-0000-0000-00009C110000}"/>
    <cellStyle name="Millares 4 6" xfId="2179" xr:uid="{00000000-0005-0000-0000-00009D110000}"/>
    <cellStyle name="Millares 4 6 2" xfId="12628" xr:uid="{00000000-0005-0000-0000-00009E110000}"/>
    <cellStyle name="Millares 4 6 2 2" xfId="12629" xr:uid="{00000000-0005-0000-0000-00009F110000}"/>
    <cellStyle name="Millares 4 6 3" xfId="12630" xr:uid="{00000000-0005-0000-0000-0000A0110000}"/>
    <cellStyle name="Millares 4 7" xfId="2180" xr:uid="{00000000-0005-0000-0000-0000A1110000}"/>
    <cellStyle name="Millares 4 7 2" xfId="12631" xr:uid="{00000000-0005-0000-0000-0000A2110000}"/>
    <cellStyle name="Millares 4 7 2 2" xfId="12632" xr:uid="{00000000-0005-0000-0000-0000A3110000}"/>
    <cellStyle name="Millares 4 7 3" xfId="12633" xr:uid="{00000000-0005-0000-0000-0000A4110000}"/>
    <cellStyle name="Millares 4 8" xfId="2181" xr:uid="{00000000-0005-0000-0000-0000A5110000}"/>
    <cellStyle name="Millares 4 8 2" xfId="12634" xr:uid="{00000000-0005-0000-0000-0000A6110000}"/>
    <cellStyle name="Millares 4 8 2 2" xfId="12635" xr:uid="{00000000-0005-0000-0000-0000A7110000}"/>
    <cellStyle name="Millares 4 8 3" xfId="12636" xr:uid="{00000000-0005-0000-0000-0000A8110000}"/>
    <cellStyle name="Millares 4 9" xfId="12637" xr:uid="{00000000-0005-0000-0000-0000A9110000}"/>
    <cellStyle name="Millares 4 9 2" xfId="12638" xr:uid="{00000000-0005-0000-0000-0000AA110000}"/>
    <cellStyle name="Millares 4 9 2 2" xfId="12639" xr:uid="{00000000-0005-0000-0000-0000AB110000}"/>
    <cellStyle name="Millares 4 9 3" xfId="12640" xr:uid="{00000000-0005-0000-0000-0000AC110000}"/>
    <cellStyle name="Millares 4_3 Weeks Look Ahead - Week Ending 01Aug09 (03Aug09-22Aug09) - K111" xfId="6029" xr:uid="{00000000-0005-0000-0000-0000AD110000}"/>
    <cellStyle name="Millares 5" xfId="2182" xr:uid="{00000000-0005-0000-0000-0000AE110000}"/>
    <cellStyle name="Millares 5 10" xfId="2183" xr:uid="{00000000-0005-0000-0000-0000AF110000}"/>
    <cellStyle name="Millares 5 10 2" xfId="6708" xr:uid="{00000000-0005-0000-0000-0000B0110000}"/>
    <cellStyle name="Millares 5 10 2 2" xfId="12641" xr:uid="{00000000-0005-0000-0000-0000B1110000}"/>
    <cellStyle name="Millares 5 10 3" xfId="12642" xr:uid="{00000000-0005-0000-0000-0000B2110000}"/>
    <cellStyle name="Millares 5 11" xfId="2184" xr:uid="{00000000-0005-0000-0000-0000B3110000}"/>
    <cellStyle name="Millares 5 11 2" xfId="6709" xr:uid="{00000000-0005-0000-0000-0000B4110000}"/>
    <cellStyle name="Millares 5 11 2 2" xfId="12643" xr:uid="{00000000-0005-0000-0000-0000B5110000}"/>
    <cellStyle name="Millares 5 11 3" xfId="12644" xr:uid="{00000000-0005-0000-0000-0000B6110000}"/>
    <cellStyle name="Millares 5 12" xfId="2185" xr:uid="{00000000-0005-0000-0000-0000B7110000}"/>
    <cellStyle name="Millares 5 12 2" xfId="12645" xr:uid="{00000000-0005-0000-0000-0000B8110000}"/>
    <cellStyle name="Millares 5 12 2 2" xfId="12646" xr:uid="{00000000-0005-0000-0000-0000B9110000}"/>
    <cellStyle name="Millares 5 12 3" xfId="12647" xr:uid="{00000000-0005-0000-0000-0000BA110000}"/>
    <cellStyle name="Millares 5 13" xfId="6710" xr:uid="{00000000-0005-0000-0000-0000BB110000}"/>
    <cellStyle name="Millares 5 13 2" xfId="12648" xr:uid="{00000000-0005-0000-0000-0000BC110000}"/>
    <cellStyle name="Millares 5 13 2 2" xfId="12649" xr:uid="{00000000-0005-0000-0000-0000BD110000}"/>
    <cellStyle name="Millares 5 13 3" xfId="12650" xr:uid="{00000000-0005-0000-0000-0000BE110000}"/>
    <cellStyle name="Millares 5 14" xfId="9278" xr:uid="{00000000-0005-0000-0000-0000BF110000}"/>
    <cellStyle name="Millares 5 14 2" xfId="12651" xr:uid="{00000000-0005-0000-0000-0000C0110000}"/>
    <cellStyle name="Millares 5 14 2 2" xfId="12652" xr:uid="{00000000-0005-0000-0000-0000C1110000}"/>
    <cellStyle name="Millares 5 14 3" xfId="12653" xr:uid="{00000000-0005-0000-0000-0000C2110000}"/>
    <cellStyle name="Millares 5 15" xfId="12654" xr:uid="{00000000-0005-0000-0000-0000C3110000}"/>
    <cellStyle name="Millares 5 15 2" xfId="12655" xr:uid="{00000000-0005-0000-0000-0000C4110000}"/>
    <cellStyle name="Millares 5 15 2 2" xfId="12656" xr:uid="{00000000-0005-0000-0000-0000C5110000}"/>
    <cellStyle name="Millares 5 15 3" xfId="12657" xr:uid="{00000000-0005-0000-0000-0000C6110000}"/>
    <cellStyle name="Millares 5 16" xfId="12658" xr:uid="{00000000-0005-0000-0000-0000C7110000}"/>
    <cellStyle name="Millares 5 16 2" xfId="12659" xr:uid="{00000000-0005-0000-0000-0000C8110000}"/>
    <cellStyle name="Millares 5 16 2 2" xfId="12660" xr:uid="{00000000-0005-0000-0000-0000C9110000}"/>
    <cellStyle name="Millares 5 16 3" xfId="12661" xr:uid="{00000000-0005-0000-0000-0000CA110000}"/>
    <cellStyle name="Millares 5 17" xfId="12662" xr:uid="{00000000-0005-0000-0000-0000CB110000}"/>
    <cellStyle name="Millares 5 17 2" xfId="12663" xr:uid="{00000000-0005-0000-0000-0000CC110000}"/>
    <cellStyle name="Millares 5 17 2 2" xfId="12664" xr:uid="{00000000-0005-0000-0000-0000CD110000}"/>
    <cellStyle name="Millares 5 17 3" xfId="12665" xr:uid="{00000000-0005-0000-0000-0000CE110000}"/>
    <cellStyle name="Millares 5 18" xfId="12666" xr:uid="{00000000-0005-0000-0000-0000CF110000}"/>
    <cellStyle name="Millares 5 18 2" xfId="12667" xr:uid="{00000000-0005-0000-0000-0000D0110000}"/>
    <cellStyle name="Millares 5 18 2 2" xfId="12668" xr:uid="{00000000-0005-0000-0000-0000D1110000}"/>
    <cellStyle name="Millares 5 18 3" xfId="12669" xr:uid="{00000000-0005-0000-0000-0000D2110000}"/>
    <cellStyle name="Millares 5 19" xfId="12670" xr:uid="{00000000-0005-0000-0000-0000D3110000}"/>
    <cellStyle name="Millares 5 19 2" xfId="12671" xr:uid="{00000000-0005-0000-0000-0000D4110000}"/>
    <cellStyle name="Millares 5 2" xfId="2186" xr:uid="{00000000-0005-0000-0000-0000D5110000}"/>
    <cellStyle name="Millares 5 2 2" xfId="6030" xr:uid="{00000000-0005-0000-0000-0000D6110000}"/>
    <cellStyle name="Millares 5 2 2 2" xfId="12672" xr:uid="{00000000-0005-0000-0000-0000D7110000}"/>
    <cellStyle name="Millares 5 2 3" xfId="6031" xr:uid="{00000000-0005-0000-0000-0000D8110000}"/>
    <cellStyle name="Millares 5 2 3 2" xfId="6032" xr:uid="{00000000-0005-0000-0000-0000D9110000}"/>
    <cellStyle name="Millares 5 2 3 2 2" xfId="6033" xr:uid="{00000000-0005-0000-0000-0000DA110000}"/>
    <cellStyle name="Millares 5 2 3 2 3" xfId="6034" xr:uid="{00000000-0005-0000-0000-0000DB110000}"/>
    <cellStyle name="Millares 5 2 3 2 3 2" xfId="6035" xr:uid="{00000000-0005-0000-0000-0000DC110000}"/>
    <cellStyle name="Millares 5 2 3 2 3 3" xfId="6036" xr:uid="{00000000-0005-0000-0000-0000DD110000}"/>
    <cellStyle name="Millares 5 2 3 2 3 4" xfId="6037" xr:uid="{00000000-0005-0000-0000-0000DE110000}"/>
    <cellStyle name="Millares 5 2 3 2 3 5" xfId="6038" xr:uid="{00000000-0005-0000-0000-0000DF110000}"/>
    <cellStyle name="Millares 5 2 3 2 3 6" xfId="6039" xr:uid="{00000000-0005-0000-0000-0000E0110000}"/>
    <cellStyle name="Millares 5 2 3 2 3 7" xfId="6040" xr:uid="{00000000-0005-0000-0000-0000E1110000}"/>
    <cellStyle name="Millares 5 2 3 2 3 7 2" xfId="6041" xr:uid="{00000000-0005-0000-0000-0000E2110000}"/>
    <cellStyle name="Millares 5 2 3 2 3 7 3" xfId="6042" xr:uid="{00000000-0005-0000-0000-0000E3110000}"/>
    <cellStyle name="Millares 5 2 3 2 3 7 4" xfId="6043" xr:uid="{00000000-0005-0000-0000-0000E4110000}"/>
    <cellStyle name="Millares 5 2 3 2 3 7 5" xfId="6044" xr:uid="{00000000-0005-0000-0000-0000E5110000}"/>
    <cellStyle name="Millares 5 2 3 2 3 7 6" xfId="6045" xr:uid="{00000000-0005-0000-0000-0000E6110000}"/>
    <cellStyle name="Millares 5 2 3 2 3 7 9" xfId="6046" xr:uid="{00000000-0005-0000-0000-0000E7110000}"/>
    <cellStyle name="Millares 5 2 3 3" xfId="6047" xr:uid="{00000000-0005-0000-0000-0000E8110000}"/>
    <cellStyle name="Millares 5 20" xfId="12673" xr:uid="{00000000-0005-0000-0000-0000E9110000}"/>
    <cellStyle name="Millares 5 21" xfId="12674" xr:uid="{00000000-0005-0000-0000-0000EA110000}"/>
    <cellStyle name="Millares 5 22" xfId="12675" xr:uid="{00000000-0005-0000-0000-0000EB110000}"/>
    <cellStyle name="Millares 5 3" xfId="2187" xr:uid="{00000000-0005-0000-0000-0000EC110000}"/>
    <cellStyle name="Millares 5 3 2" xfId="6711" xr:uid="{00000000-0005-0000-0000-0000ED110000}"/>
    <cellStyle name="Millares 5 3 2 2" xfId="12676" xr:uid="{00000000-0005-0000-0000-0000EE110000}"/>
    <cellStyle name="Millares 5 3 3" xfId="12677" xr:uid="{00000000-0005-0000-0000-0000EF110000}"/>
    <cellStyle name="Millares 5 4" xfId="2188" xr:uid="{00000000-0005-0000-0000-0000F0110000}"/>
    <cellStyle name="Millares 5 4 2" xfId="6712" xr:uid="{00000000-0005-0000-0000-0000F1110000}"/>
    <cellStyle name="Millares 5 4 2 2" xfId="12678" xr:uid="{00000000-0005-0000-0000-0000F2110000}"/>
    <cellStyle name="Millares 5 4 3" xfId="12679" xr:uid="{00000000-0005-0000-0000-0000F3110000}"/>
    <cellStyle name="Millares 5 5" xfId="2189" xr:uid="{00000000-0005-0000-0000-0000F4110000}"/>
    <cellStyle name="Millares 5 5 2" xfId="6713" xr:uid="{00000000-0005-0000-0000-0000F5110000}"/>
    <cellStyle name="Millares 5 5 2 2" xfId="12680" xr:uid="{00000000-0005-0000-0000-0000F6110000}"/>
    <cellStyle name="Millares 5 5 3" xfId="12681" xr:uid="{00000000-0005-0000-0000-0000F7110000}"/>
    <cellStyle name="Millares 5 6" xfId="2190" xr:uid="{00000000-0005-0000-0000-0000F8110000}"/>
    <cellStyle name="Millares 5 6 2" xfId="6714" xr:uid="{00000000-0005-0000-0000-0000F9110000}"/>
    <cellStyle name="Millares 5 6 2 2" xfId="12682" xr:uid="{00000000-0005-0000-0000-0000FA110000}"/>
    <cellStyle name="Millares 5 6 3" xfId="12683" xr:uid="{00000000-0005-0000-0000-0000FB110000}"/>
    <cellStyle name="Millares 5 7" xfId="2191" xr:uid="{00000000-0005-0000-0000-0000FC110000}"/>
    <cellStyle name="Millares 5 7 2" xfId="6715" xr:uid="{00000000-0005-0000-0000-0000FD110000}"/>
    <cellStyle name="Millares 5 7 2 2" xfId="12684" xr:uid="{00000000-0005-0000-0000-0000FE110000}"/>
    <cellStyle name="Millares 5 7 3" xfId="12685" xr:uid="{00000000-0005-0000-0000-0000FF110000}"/>
    <cellStyle name="Millares 5 8" xfId="2192" xr:uid="{00000000-0005-0000-0000-000000120000}"/>
    <cellStyle name="Millares 5 8 2" xfId="6716" xr:uid="{00000000-0005-0000-0000-000001120000}"/>
    <cellStyle name="Millares 5 8 2 2" xfId="12686" xr:uid="{00000000-0005-0000-0000-000002120000}"/>
    <cellStyle name="Millares 5 8 3" xfId="12687" xr:uid="{00000000-0005-0000-0000-000003120000}"/>
    <cellStyle name="Millares 5 9" xfId="2193" xr:uid="{00000000-0005-0000-0000-000004120000}"/>
    <cellStyle name="Millares 5 9 2" xfId="6717" xr:uid="{00000000-0005-0000-0000-000005120000}"/>
    <cellStyle name="Millares 5 9 2 2" xfId="12688" xr:uid="{00000000-0005-0000-0000-000006120000}"/>
    <cellStyle name="Millares 5 9 3" xfId="12689" xr:uid="{00000000-0005-0000-0000-000007120000}"/>
    <cellStyle name="Millares 6" xfId="2194" xr:uid="{00000000-0005-0000-0000-000008120000}"/>
    <cellStyle name="Millares 6 10" xfId="12690" xr:uid="{00000000-0005-0000-0000-000009120000}"/>
    <cellStyle name="Millares 6 10 2" xfId="12691" xr:uid="{00000000-0005-0000-0000-00000A120000}"/>
    <cellStyle name="Millares 6 10 2 2" xfId="12692" xr:uid="{00000000-0005-0000-0000-00000B120000}"/>
    <cellStyle name="Millares 6 10 3" xfId="12693" xr:uid="{00000000-0005-0000-0000-00000C120000}"/>
    <cellStyle name="Millares 6 11" xfId="12694" xr:uid="{00000000-0005-0000-0000-00000D120000}"/>
    <cellStyle name="Millares 6 11 2" xfId="12695" xr:uid="{00000000-0005-0000-0000-00000E120000}"/>
    <cellStyle name="Millares 6 11 2 2" xfId="12696" xr:uid="{00000000-0005-0000-0000-00000F120000}"/>
    <cellStyle name="Millares 6 11 3" xfId="12697" xr:uid="{00000000-0005-0000-0000-000010120000}"/>
    <cellStyle name="Millares 6 12" xfId="12698" xr:uid="{00000000-0005-0000-0000-000011120000}"/>
    <cellStyle name="Millares 6 12 2" xfId="12699" xr:uid="{00000000-0005-0000-0000-000012120000}"/>
    <cellStyle name="Millares 6 12 2 2" xfId="12700" xr:uid="{00000000-0005-0000-0000-000013120000}"/>
    <cellStyle name="Millares 6 12 3" xfId="12701" xr:uid="{00000000-0005-0000-0000-000014120000}"/>
    <cellStyle name="Millares 6 13" xfId="12702" xr:uid="{00000000-0005-0000-0000-000015120000}"/>
    <cellStyle name="Millares 6 13 2" xfId="12703" xr:uid="{00000000-0005-0000-0000-000016120000}"/>
    <cellStyle name="Millares 6 13 2 2" xfId="12704" xr:uid="{00000000-0005-0000-0000-000017120000}"/>
    <cellStyle name="Millares 6 13 3" xfId="12705" xr:uid="{00000000-0005-0000-0000-000018120000}"/>
    <cellStyle name="Millares 6 14" xfId="12706" xr:uid="{00000000-0005-0000-0000-000019120000}"/>
    <cellStyle name="Millares 6 14 2" xfId="12707" xr:uid="{00000000-0005-0000-0000-00001A120000}"/>
    <cellStyle name="Millares 6 14 2 2" xfId="12708" xr:uid="{00000000-0005-0000-0000-00001B120000}"/>
    <cellStyle name="Millares 6 14 3" xfId="12709" xr:uid="{00000000-0005-0000-0000-00001C120000}"/>
    <cellStyle name="Millares 6 15" xfId="12710" xr:uid="{00000000-0005-0000-0000-00001D120000}"/>
    <cellStyle name="Millares 6 15 2" xfId="12711" xr:uid="{00000000-0005-0000-0000-00001E120000}"/>
    <cellStyle name="Millares 6 15 2 2" xfId="12712" xr:uid="{00000000-0005-0000-0000-00001F120000}"/>
    <cellStyle name="Millares 6 15 3" xfId="12713" xr:uid="{00000000-0005-0000-0000-000020120000}"/>
    <cellStyle name="Millares 6 16" xfId="12714" xr:uid="{00000000-0005-0000-0000-000021120000}"/>
    <cellStyle name="Millares 6 16 2" xfId="12715" xr:uid="{00000000-0005-0000-0000-000022120000}"/>
    <cellStyle name="Millares 6 16 2 2" xfId="12716" xr:uid="{00000000-0005-0000-0000-000023120000}"/>
    <cellStyle name="Millares 6 16 3" xfId="12717" xr:uid="{00000000-0005-0000-0000-000024120000}"/>
    <cellStyle name="Millares 6 17" xfId="12718" xr:uid="{00000000-0005-0000-0000-000025120000}"/>
    <cellStyle name="Millares 6 17 2" xfId="12719" xr:uid="{00000000-0005-0000-0000-000026120000}"/>
    <cellStyle name="Millares 6 17 2 2" xfId="12720" xr:uid="{00000000-0005-0000-0000-000027120000}"/>
    <cellStyle name="Millares 6 17 3" xfId="12721" xr:uid="{00000000-0005-0000-0000-000028120000}"/>
    <cellStyle name="Millares 6 18" xfId="12722" xr:uid="{00000000-0005-0000-0000-000029120000}"/>
    <cellStyle name="Millares 6 18 2" xfId="12723" xr:uid="{00000000-0005-0000-0000-00002A120000}"/>
    <cellStyle name="Millares 6 18 2 2" xfId="12724" xr:uid="{00000000-0005-0000-0000-00002B120000}"/>
    <cellStyle name="Millares 6 18 3" xfId="12725" xr:uid="{00000000-0005-0000-0000-00002C120000}"/>
    <cellStyle name="Millares 6 19" xfId="12726" xr:uid="{00000000-0005-0000-0000-00002D120000}"/>
    <cellStyle name="Millares 6 19 2" xfId="12727" xr:uid="{00000000-0005-0000-0000-00002E120000}"/>
    <cellStyle name="Millares 6 2" xfId="2195" xr:uid="{00000000-0005-0000-0000-00002F120000}"/>
    <cellStyle name="Millares 6 2 2" xfId="12728" xr:uid="{00000000-0005-0000-0000-000030120000}"/>
    <cellStyle name="Millares 6 2 2 2" xfId="12729" xr:uid="{00000000-0005-0000-0000-000031120000}"/>
    <cellStyle name="Millares 6 2 3" xfId="12730" xr:uid="{00000000-0005-0000-0000-000032120000}"/>
    <cellStyle name="Millares 6 20" xfId="12731" xr:uid="{00000000-0005-0000-0000-000033120000}"/>
    <cellStyle name="Millares 6 21" xfId="12732" xr:uid="{00000000-0005-0000-0000-000034120000}"/>
    <cellStyle name="Millares 6 22" xfId="12733" xr:uid="{00000000-0005-0000-0000-000035120000}"/>
    <cellStyle name="Millares 6 3" xfId="6048" xr:uid="{00000000-0005-0000-0000-000036120000}"/>
    <cellStyle name="Millares 6 3 2" xfId="12734" xr:uid="{00000000-0005-0000-0000-000037120000}"/>
    <cellStyle name="Millares 6 3 2 2" xfId="12735" xr:uid="{00000000-0005-0000-0000-000038120000}"/>
    <cellStyle name="Millares 6 3 3" xfId="12736" xr:uid="{00000000-0005-0000-0000-000039120000}"/>
    <cellStyle name="Millares 6 4" xfId="12737" xr:uid="{00000000-0005-0000-0000-00003A120000}"/>
    <cellStyle name="Millares 6 4 2" xfId="12738" xr:uid="{00000000-0005-0000-0000-00003B120000}"/>
    <cellStyle name="Millares 6 4 2 2" xfId="12739" xr:uid="{00000000-0005-0000-0000-00003C120000}"/>
    <cellStyle name="Millares 6 4 3" xfId="12740" xr:uid="{00000000-0005-0000-0000-00003D120000}"/>
    <cellStyle name="Millares 6 5" xfId="12741" xr:uid="{00000000-0005-0000-0000-00003E120000}"/>
    <cellStyle name="Millares 6 5 2" xfId="12742" xr:uid="{00000000-0005-0000-0000-00003F120000}"/>
    <cellStyle name="Millares 6 5 2 2" xfId="12743" xr:uid="{00000000-0005-0000-0000-000040120000}"/>
    <cellStyle name="Millares 6 5 3" xfId="12744" xr:uid="{00000000-0005-0000-0000-000041120000}"/>
    <cellStyle name="Millares 6 6" xfId="12745" xr:uid="{00000000-0005-0000-0000-000042120000}"/>
    <cellStyle name="Millares 6 6 2" xfId="12746" xr:uid="{00000000-0005-0000-0000-000043120000}"/>
    <cellStyle name="Millares 6 6 2 2" xfId="12747" xr:uid="{00000000-0005-0000-0000-000044120000}"/>
    <cellStyle name="Millares 6 6 3" xfId="12748" xr:uid="{00000000-0005-0000-0000-000045120000}"/>
    <cellStyle name="Millares 6 7" xfId="12749" xr:uid="{00000000-0005-0000-0000-000046120000}"/>
    <cellStyle name="Millares 6 7 2" xfId="12750" xr:uid="{00000000-0005-0000-0000-000047120000}"/>
    <cellStyle name="Millares 6 7 2 2" xfId="12751" xr:uid="{00000000-0005-0000-0000-000048120000}"/>
    <cellStyle name="Millares 6 7 3" xfId="12752" xr:uid="{00000000-0005-0000-0000-000049120000}"/>
    <cellStyle name="Millares 6 8" xfId="12753" xr:uid="{00000000-0005-0000-0000-00004A120000}"/>
    <cellStyle name="Millares 6 8 2" xfId="12754" xr:uid="{00000000-0005-0000-0000-00004B120000}"/>
    <cellStyle name="Millares 6 8 2 2" xfId="12755" xr:uid="{00000000-0005-0000-0000-00004C120000}"/>
    <cellStyle name="Millares 6 8 3" xfId="12756" xr:uid="{00000000-0005-0000-0000-00004D120000}"/>
    <cellStyle name="Millares 6 9" xfId="12757" xr:uid="{00000000-0005-0000-0000-00004E120000}"/>
    <cellStyle name="Millares 6 9 2" xfId="12758" xr:uid="{00000000-0005-0000-0000-00004F120000}"/>
    <cellStyle name="Millares 6 9 2 2" xfId="12759" xr:uid="{00000000-0005-0000-0000-000050120000}"/>
    <cellStyle name="Millares 6 9 3" xfId="12760" xr:uid="{00000000-0005-0000-0000-000051120000}"/>
    <cellStyle name="Millares 67" xfId="6049" xr:uid="{00000000-0005-0000-0000-000052120000}"/>
    <cellStyle name="Millares 7" xfId="2196" xr:uid="{00000000-0005-0000-0000-000053120000}"/>
    <cellStyle name="Millares 7 2" xfId="2197" xr:uid="{00000000-0005-0000-0000-000054120000}"/>
    <cellStyle name="Millares 7 2 2" xfId="2198" xr:uid="{00000000-0005-0000-0000-000055120000}"/>
    <cellStyle name="Millares 7 2 2 2" xfId="6718" xr:uid="{00000000-0005-0000-0000-000056120000}"/>
    <cellStyle name="Millares 7 2 3" xfId="6719" xr:uid="{00000000-0005-0000-0000-000057120000}"/>
    <cellStyle name="Millares 7 2 4" xfId="9279" xr:uid="{00000000-0005-0000-0000-000058120000}"/>
    <cellStyle name="Millares 7 3" xfId="6050" xr:uid="{00000000-0005-0000-0000-000059120000}"/>
    <cellStyle name="Millares 8" xfId="2199" xr:uid="{00000000-0005-0000-0000-00005A120000}"/>
    <cellStyle name="Millares 8 2" xfId="2200" xr:uid="{00000000-0005-0000-0000-00005B120000}"/>
    <cellStyle name="Millares 8 2 2" xfId="12761" xr:uid="{00000000-0005-0000-0000-00005C120000}"/>
    <cellStyle name="Millares 8 3" xfId="6051" xr:uid="{00000000-0005-0000-0000-00005D120000}"/>
    <cellStyle name="Millares 9" xfId="2201" xr:uid="{00000000-0005-0000-0000-00005E120000}"/>
    <cellStyle name="Millares 9 2" xfId="2202" xr:uid="{00000000-0005-0000-0000-00005F120000}"/>
    <cellStyle name="Millares 9 2 2" xfId="6720" xr:uid="{00000000-0005-0000-0000-000060120000}"/>
    <cellStyle name="Millares 9 3" xfId="6052" xr:uid="{00000000-0005-0000-0000-000061120000}"/>
    <cellStyle name="Millares 9 4" xfId="9280" xr:uid="{00000000-0005-0000-0000-000062120000}"/>
    <cellStyle name="Millareෳ_CRONOGRAMA VALORIZADO DE LA CONTRATA" xfId="2203" xr:uid="{00000000-0005-0000-0000-000063120000}"/>
    <cellStyle name="Milliers [0]_!!!GO" xfId="2204" xr:uid="{00000000-0005-0000-0000-000064120000}"/>
    <cellStyle name="Milliers_!!!GO" xfId="2205" xr:uid="{00000000-0005-0000-0000-000065120000}"/>
    <cellStyle name="mio" xfId="12762" xr:uid="{00000000-0005-0000-0000-000066120000}"/>
    <cellStyle name="ml" xfId="12763" xr:uid="{00000000-0005-0000-0000-000067120000}"/>
    <cellStyle name="Model" xfId="2206" xr:uid="{00000000-0005-0000-0000-000068120000}"/>
    <cellStyle name="Model 2" xfId="6721" xr:uid="{00000000-0005-0000-0000-000069120000}"/>
    <cellStyle name="Model 2 2" xfId="9281" xr:uid="{00000000-0005-0000-0000-00006A120000}"/>
    <cellStyle name="Model 2 3" xfId="9282" xr:uid="{00000000-0005-0000-0000-00006B120000}"/>
    <cellStyle name="Model 2 4" xfId="9283" xr:uid="{00000000-0005-0000-0000-00006C120000}"/>
    <cellStyle name="Model 3" xfId="9284" xr:uid="{00000000-0005-0000-0000-00006D120000}"/>
    <cellStyle name="Model 4" xfId="9285" xr:uid="{00000000-0005-0000-0000-00006E120000}"/>
    <cellStyle name="Model 5" xfId="9286" xr:uid="{00000000-0005-0000-0000-00006F120000}"/>
    <cellStyle name="Model 6" xfId="9287" xr:uid="{00000000-0005-0000-0000-000070120000}"/>
    <cellStyle name="Model_6428-2503-EST-REQ Rev01 (Preciario)" xfId="12764" xr:uid="{00000000-0005-0000-0000-000071120000}"/>
    <cellStyle name="MODELO-1" xfId="12765" xr:uid="{00000000-0005-0000-0000-000072120000}"/>
    <cellStyle name="Moeda [0]_3_Cias" xfId="12766" xr:uid="{00000000-0005-0000-0000-000073120000}"/>
    <cellStyle name="Moeda_3_Cias" xfId="12767" xr:uid="{00000000-0005-0000-0000-000074120000}"/>
    <cellStyle name="Moneda [0] 2" xfId="12768" xr:uid="{00000000-0005-0000-0000-000075120000}"/>
    <cellStyle name="Moneda 2" xfId="2207" xr:uid="{00000000-0005-0000-0000-000076120000}"/>
    <cellStyle name="Moneda 2 2" xfId="2208" xr:uid="{00000000-0005-0000-0000-000077120000}"/>
    <cellStyle name="Moneda 2 2 2" xfId="2209" xr:uid="{00000000-0005-0000-0000-000078120000}"/>
    <cellStyle name="Moneda 2 2 3" xfId="2210" xr:uid="{00000000-0005-0000-0000-000079120000}"/>
    <cellStyle name="Moneda 2 3" xfId="2211" xr:uid="{00000000-0005-0000-0000-00007A120000}"/>
    <cellStyle name="Moneda 2 4" xfId="2212" xr:uid="{00000000-0005-0000-0000-00007B120000}"/>
    <cellStyle name="Moneda 2 5" xfId="9288" xr:uid="{00000000-0005-0000-0000-00007C120000}"/>
    <cellStyle name="Moneda 3" xfId="2213" xr:uid="{00000000-0005-0000-0000-00007D120000}"/>
    <cellStyle name="Moneda 3 2" xfId="6053" xr:uid="{00000000-0005-0000-0000-00007E120000}"/>
    <cellStyle name="Moneda 3 2 2" xfId="6054" xr:uid="{00000000-0005-0000-0000-00007F120000}"/>
    <cellStyle name="Moneda 3 3" xfId="9289" xr:uid="{00000000-0005-0000-0000-000080120000}"/>
    <cellStyle name="Moneda 4" xfId="6055" xr:uid="{00000000-0005-0000-0000-000081120000}"/>
    <cellStyle name="Moneda 5" xfId="13582" xr:uid="{00000000-0005-0000-0000-000082120000}"/>
    <cellStyle name="Moneda0" xfId="2214" xr:uid="{00000000-0005-0000-0000-000083120000}"/>
    <cellStyle name="Moneda0 2" xfId="9290" xr:uid="{00000000-0005-0000-0000-000084120000}"/>
    <cellStyle name="Monetaire [0]_!!!GO" xfId="2215" xr:uid="{00000000-0005-0000-0000-000085120000}"/>
    <cellStyle name="Monétaire [0]_!!!GO" xfId="2216" xr:uid="{00000000-0005-0000-0000-000086120000}"/>
    <cellStyle name="Monetaire [0]_!!!GO 2" xfId="9291" xr:uid="{00000000-0005-0000-0000-000087120000}"/>
    <cellStyle name="Monétaire [0]_!!!GO_1" xfId="2217" xr:uid="{00000000-0005-0000-0000-000088120000}"/>
    <cellStyle name="Monetaire [0]_CTC" xfId="2218" xr:uid="{00000000-0005-0000-0000-000089120000}"/>
    <cellStyle name="Monétaire [0]_CTC" xfId="2219" xr:uid="{00000000-0005-0000-0000-00008A120000}"/>
    <cellStyle name="Monetaire [0]_CTC 2" xfId="9292" xr:uid="{00000000-0005-0000-0000-00008B120000}"/>
    <cellStyle name="Monétaire [0]_CTC 2" xfId="9293" xr:uid="{00000000-0005-0000-0000-00008C120000}"/>
    <cellStyle name="Monetaire [0]_CTC 3" xfId="9294" xr:uid="{00000000-0005-0000-0000-00008D120000}"/>
    <cellStyle name="Monétaire [0]_CTC 3" xfId="9295" xr:uid="{00000000-0005-0000-0000-00008E120000}"/>
    <cellStyle name="Monetaire [0]_CTC 4" xfId="9296" xr:uid="{00000000-0005-0000-0000-00008F120000}"/>
    <cellStyle name="Monétaire [0]_CTC 4" xfId="9297" xr:uid="{00000000-0005-0000-0000-000090120000}"/>
    <cellStyle name="Monetaire [0]_CTC 5" xfId="9298" xr:uid="{00000000-0005-0000-0000-000091120000}"/>
    <cellStyle name="Monétaire [0]_CTC 5" xfId="9299" xr:uid="{00000000-0005-0000-0000-000092120000}"/>
    <cellStyle name="Monetaire [0]_CTC 6" xfId="9300" xr:uid="{00000000-0005-0000-0000-000093120000}"/>
    <cellStyle name="Monétaire [0]_CTC 6" xfId="9301" xr:uid="{00000000-0005-0000-0000-000094120000}"/>
    <cellStyle name="Monetaire [0]_CTC 7" xfId="9302" xr:uid="{00000000-0005-0000-0000-000095120000}"/>
    <cellStyle name="Monétaire [0]_CTC 7" xfId="9303" xr:uid="{00000000-0005-0000-0000-000096120000}"/>
    <cellStyle name="Monetaire [0]_CTC 8" xfId="9304" xr:uid="{00000000-0005-0000-0000-000097120000}"/>
    <cellStyle name="Monétaire [0]_CTC 8" xfId="9305" xr:uid="{00000000-0005-0000-0000-000098120000}"/>
    <cellStyle name="Monetaire [0]_CTC_!!!GO" xfId="2220" xr:uid="{00000000-0005-0000-0000-000099120000}"/>
    <cellStyle name="Monétaire [0]_CTC_!!!GO" xfId="2221" xr:uid="{00000000-0005-0000-0000-00009A120000}"/>
    <cellStyle name="Monetaire [0]_CTC_!!!GO 2" xfId="9306" xr:uid="{00000000-0005-0000-0000-00009B120000}"/>
    <cellStyle name="Monétaire [0]_CTC_!!!GO 2" xfId="9307" xr:uid="{00000000-0005-0000-0000-00009C120000}"/>
    <cellStyle name="Monetaire [0]_CTC_!!!GO 3" xfId="9308" xr:uid="{00000000-0005-0000-0000-00009D120000}"/>
    <cellStyle name="Monétaire [0]_CTC_!!!GO 3" xfId="9309" xr:uid="{00000000-0005-0000-0000-00009E120000}"/>
    <cellStyle name="Monetaire [0]_CTC_!!!GO 4" xfId="9310" xr:uid="{00000000-0005-0000-0000-00009F120000}"/>
    <cellStyle name="Monétaire [0]_CTC_!!!GO 4" xfId="9311" xr:uid="{00000000-0005-0000-0000-0000A0120000}"/>
    <cellStyle name="Monetaire [0]_CTC_!!!GO 5" xfId="9312" xr:uid="{00000000-0005-0000-0000-0000A1120000}"/>
    <cellStyle name="Monétaire [0]_CTC_!!!GO 5" xfId="9313" xr:uid="{00000000-0005-0000-0000-0000A2120000}"/>
    <cellStyle name="Monetaire [0]_CTC_!!!GO 6" xfId="9314" xr:uid="{00000000-0005-0000-0000-0000A3120000}"/>
    <cellStyle name="Monétaire [0]_CTC_!!!GO 6" xfId="9315" xr:uid="{00000000-0005-0000-0000-0000A4120000}"/>
    <cellStyle name="Monetaire [0]_CTC_!!!GO 7" xfId="9316" xr:uid="{00000000-0005-0000-0000-0000A5120000}"/>
    <cellStyle name="Monétaire [0]_CTC_!!!GO 7" xfId="9317" xr:uid="{00000000-0005-0000-0000-0000A6120000}"/>
    <cellStyle name="Monetaire [0]_CTC_!!!GO 8" xfId="9318" xr:uid="{00000000-0005-0000-0000-0000A7120000}"/>
    <cellStyle name="Monétaire [0]_CTC_!!!GO 8" xfId="9319" xr:uid="{00000000-0005-0000-0000-0000A8120000}"/>
    <cellStyle name="Monetaire [0]_DIRECTIONS" xfId="2222" xr:uid="{00000000-0005-0000-0000-0000A9120000}"/>
    <cellStyle name="Monétaire [0]_DIRECTIONS" xfId="2223" xr:uid="{00000000-0005-0000-0000-0000AA120000}"/>
    <cellStyle name="Monetaire [0]_DIRECTIONS 2" xfId="9320" xr:uid="{00000000-0005-0000-0000-0000AB120000}"/>
    <cellStyle name="Monétaire [0]_DIRECTIONS 2" xfId="9321" xr:uid="{00000000-0005-0000-0000-0000AC120000}"/>
    <cellStyle name="Monetaire [0]_DIRECTIONS 3" xfId="9322" xr:uid="{00000000-0005-0000-0000-0000AD120000}"/>
    <cellStyle name="Monétaire [0]_DIRECTIONS 3" xfId="9323" xr:uid="{00000000-0005-0000-0000-0000AE120000}"/>
    <cellStyle name="Monetaire [0]_DIRECTIONS 4" xfId="9324" xr:uid="{00000000-0005-0000-0000-0000AF120000}"/>
    <cellStyle name="Monétaire [0]_DIRECTIONS 4" xfId="9325" xr:uid="{00000000-0005-0000-0000-0000B0120000}"/>
    <cellStyle name="Monetaire [0]_DIRECTIONS 5" xfId="9326" xr:uid="{00000000-0005-0000-0000-0000B1120000}"/>
    <cellStyle name="Monétaire [0]_DIRECTIONS 5" xfId="9327" xr:uid="{00000000-0005-0000-0000-0000B2120000}"/>
    <cellStyle name="Monetaire [0]_DIRECTIONS 6" xfId="9328" xr:uid="{00000000-0005-0000-0000-0000B3120000}"/>
    <cellStyle name="Monétaire [0]_DIRECTIONS 6" xfId="9329" xr:uid="{00000000-0005-0000-0000-0000B4120000}"/>
    <cellStyle name="Monetaire [0]_DIRECTIONS 7" xfId="9330" xr:uid="{00000000-0005-0000-0000-0000B5120000}"/>
    <cellStyle name="Monétaire [0]_DIRECTIONS 7" xfId="9331" xr:uid="{00000000-0005-0000-0000-0000B6120000}"/>
    <cellStyle name="Monetaire [0]_DIRECTIONS 8" xfId="9332" xr:uid="{00000000-0005-0000-0000-0000B7120000}"/>
    <cellStyle name="Monétaire [0]_DIRECTIONS 8" xfId="9333" xr:uid="{00000000-0005-0000-0000-0000B8120000}"/>
    <cellStyle name="Monetaire [0]_DIRECTIONS_!!!GO" xfId="2224" xr:uid="{00000000-0005-0000-0000-0000B9120000}"/>
    <cellStyle name="Monétaire [0]_DIRECTIONS_!!!GO" xfId="2225" xr:uid="{00000000-0005-0000-0000-0000BA120000}"/>
    <cellStyle name="Monetaire [0]_DIRECTIONS_!!!GO 2" xfId="9334" xr:uid="{00000000-0005-0000-0000-0000BB120000}"/>
    <cellStyle name="Monétaire [0]_DIRECTIONS_!!!GO 2" xfId="9335" xr:uid="{00000000-0005-0000-0000-0000BC120000}"/>
    <cellStyle name="Monetaire [0]_DIRECTIONS_!!!GO 3" xfId="9336" xr:uid="{00000000-0005-0000-0000-0000BD120000}"/>
    <cellStyle name="Monétaire [0]_DIRECTIONS_!!!GO 3" xfId="9337" xr:uid="{00000000-0005-0000-0000-0000BE120000}"/>
    <cellStyle name="Monetaire [0]_DIRECTIONS_!!!GO 4" xfId="9338" xr:uid="{00000000-0005-0000-0000-0000BF120000}"/>
    <cellStyle name="Monétaire [0]_DIRECTIONS_!!!GO 4" xfId="9339" xr:uid="{00000000-0005-0000-0000-0000C0120000}"/>
    <cellStyle name="Monetaire [0]_DIRECTIONS_!!!GO 5" xfId="9340" xr:uid="{00000000-0005-0000-0000-0000C1120000}"/>
    <cellStyle name="Monétaire [0]_DIRECTIONS_!!!GO 5" xfId="9341" xr:uid="{00000000-0005-0000-0000-0000C2120000}"/>
    <cellStyle name="Monetaire [0]_DIRECTIONS_!!!GO 6" xfId="9342" xr:uid="{00000000-0005-0000-0000-0000C3120000}"/>
    <cellStyle name="Monétaire [0]_DIRECTIONS_!!!GO 6" xfId="9343" xr:uid="{00000000-0005-0000-0000-0000C4120000}"/>
    <cellStyle name="Monetaire [0]_DIRECTIONS_!!!GO 7" xfId="9344" xr:uid="{00000000-0005-0000-0000-0000C5120000}"/>
    <cellStyle name="Monétaire [0]_DIRECTIONS_!!!GO 7" xfId="9345" xr:uid="{00000000-0005-0000-0000-0000C6120000}"/>
    <cellStyle name="Monetaire [0]_DIRECTIONS_!!!GO 8" xfId="9346" xr:uid="{00000000-0005-0000-0000-0000C7120000}"/>
    <cellStyle name="Monétaire [0]_DIRECTIONS_!!!GO 8" xfId="9347" xr:uid="{00000000-0005-0000-0000-0000C8120000}"/>
    <cellStyle name="Monetaire [0]_laroux" xfId="2226" xr:uid="{00000000-0005-0000-0000-0000C9120000}"/>
    <cellStyle name="Monétaire [0]_laroux" xfId="2227" xr:uid="{00000000-0005-0000-0000-0000CA120000}"/>
    <cellStyle name="Monetaire [0]_laroux 2" xfId="9348" xr:uid="{00000000-0005-0000-0000-0000CB120000}"/>
    <cellStyle name="Monétaire [0]_laroux 2" xfId="9349" xr:uid="{00000000-0005-0000-0000-0000CC120000}"/>
    <cellStyle name="Monetaire [0]_laroux 3" xfId="9350" xr:uid="{00000000-0005-0000-0000-0000CD120000}"/>
    <cellStyle name="Monétaire [0]_laroux 3" xfId="9351" xr:uid="{00000000-0005-0000-0000-0000CE120000}"/>
    <cellStyle name="Monetaire [0]_laroux 4" xfId="9352" xr:uid="{00000000-0005-0000-0000-0000CF120000}"/>
    <cellStyle name="Monétaire [0]_laroux 4" xfId="9353" xr:uid="{00000000-0005-0000-0000-0000D0120000}"/>
    <cellStyle name="Monetaire [0]_laroux 5" xfId="9354" xr:uid="{00000000-0005-0000-0000-0000D1120000}"/>
    <cellStyle name="Monétaire [0]_laroux 5" xfId="9355" xr:uid="{00000000-0005-0000-0000-0000D2120000}"/>
    <cellStyle name="Monetaire [0]_laroux 6" xfId="9356" xr:uid="{00000000-0005-0000-0000-0000D3120000}"/>
    <cellStyle name="Monétaire [0]_laroux 6" xfId="9357" xr:uid="{00000000-0005-0000-0000-0000D4120000}"/>
    <cellStyle name="Monetaire [0]_laroux 7" xfId="9358" xr:uid="{00000000-0005-0000-0000-0000D5120000}"/>
    <cellStyle name="Monétaire [0]_laroux 7" xfId="9359" xr:uid="{00000000-0005-0000-0000-0000D6120000}"/>
    <cellStyle name="Monetaire [0]_laroux 8" xfId="9360" xr:uid="{00000000-0005-0000-0000-0000D7120000}"/>
    <cellStyle name="Monétaire [0]_laroux 8" xfId="9361" xr:uid="{00000000-0005-0000-0000-0000D8120000}"/>
    <cellStyle name="Monetaire [0]_laroux_1" xfId="2228" xr:uid="{00000000-0005-0000-0000-0000D9120000}"/>
    <cellStyle name="Monétaire [0]_laroux_1" xfId="2229" xr:uid="{00000000-0005-0000-0000-0000DA120000}"/>
    <cellStyle name="Monetaire [0]_liste principale 1998" xfId="2230" xr:uid="{00000000-0005-0000-0000-0000DB120000}"/>
    <cellStyle name="Monétaire [0]_liste principale 1998" xfId="2231" xr:uid="{00000000-0005-0000-0000-0000DC120000}"/>
    <cellStyle name="Monetaire [0]_liste principale 1998 2" xfId="9362" xr:uid="{00000000-0005-0000-0000-0000DD120000}"/>
    <cellStyle name="Monétaire [0]_liste principale 1998 2" xfId="9363" xr:uid="{00000000-0005-0000-0000-0000DE120000}"/>
    <cellStyle name="Monetaire [0]_liste principale 1998 3" xfId="9364" xr:uid="{00000000-0005-0000-0000-0000DF120000}"/>
    <cellStyle name="Monétaire [0]_liste principale 1998 3" xfId="9365" xr:uid="{00000000-0005-0000-0000-0000E0120000}"/>
    <cellStyle name="Monetaire [0]_liste principale 1998 4" xfId="9366" xr:uid="{00000000-0005-0000-0000-0000E1120000}"/>
    <cellStyle name="Monétaire [0]_liste principale 1998 4" xfId="9367" xr:uid="{00000000-0005-0000-0000-0000E2120000}"/>
    <cellStyle name="Monetaire [0]_liste principale 1998 5" xfId="9368" xr:uid="{00000000-0005-0000-0000-0000E3120000}"/>
    <cellStyle name="Monétaire [0]_liste principale 1998 5" xfId="9369" xr:uid="{00000000-0005-0000-0000-0000E4120000}"/>
    <cellStyle name="Monetaire [0]_liste principale 1998 6" xfId="9370" xr:uid="{00000000-0005-0000-0000-0000E5120000}"/>
    <cellStyle name="Monétaire [0]_liste principale 1998 6" xfId="9371" xr:uid="{00000000-0005-0000-0000-0000E6120000}"/>
    <cellStyle name="Monetaire [0]_liste principale 1998 7" xfId="9372" xr:uid="{00000000-0005-0000-0000-0000E7120000}"/>
    <cellStyle name="Monétaire [0]_liste principale 1998 7" xfId="9373" xr:uid="{00000000-0005-0000-0000-0000E8120000}"/>
    <cellStyle name="Monetaire [0]_liste principale 1998 8" xfId="9374" xr:uid="{00000000-0005-0000-0000-0000E9120000}"/>
    <cellStyle name="Monétaire [0]_liste principale 1998 8" xfId="9375" xr:uid="{00000000-0005-0000-0000-0000EA120000}"/>
    <cellStyle name="Monetaire [0]_liste principale 1998_!!!GO" xfId="2232" xr:uid="{00000000-0005-0000-0000-0000EB120000}"/>
    <cellStyle name="Monétaire [0]_liste principale 1998_!!!GO" xfId="2233" xr:uid="{00000000-0005-0000-0000-0000EC120000}"/>
    <cellStyle name="Monetaire [0]_liste principale 1998_!!!GO 2" xfId="9376" xr:uid="{00000000-0005-0000-0000-0000ED120000}"/>
    <cellStyle name="Monétaire [0]_liste principale 1998_!!!GO 2" xfId="9377" xr:uid="{00000000-0005-0000-0000-0000EE120000}"/>
    <cellStyle name="Monetaire [0]_liste principale 1998_!!!GO 3" xfId="9378" xr:uid="{00000000-0005-0000-0000-0000EF120000}"/>
    <cellStyle name="Monétaire [0]_liste principale 1998_!!!GO 3" xfId="9379" xr:uid="{00000000-0005-0000-0000-0000F0120000}"/>
    <cellStyle name="Monetaire [0]_liste principale 1998_!!!GO 4" xfId="9380" xr:uid="{00000000-0005-0000-0000-0000F1120000}"/>
    <cellStyle name="Monétaire [0]_liste principale 1998_!!!GO 4" xfId="9381" xr:uid="{00000000-0005-0000-0000-0000F2120000}"/>
    <cellStyle name="Monetaire [0]_liste principale 1998_!!!GO 5" xfId="9382" xr:uid="{00000000-0005-0000-0000-0000F3120000}"/>
    <cellStyle name="Monétaire [0]_liste principale 1998_!!!GO 5" xfId="9383" xr:uid="{00000000-0005-0000-0000-0000F4120000}"/>
    <cellStyle name="Monetaire [0]_liste principale 1998_!!!GO 6" xfId="9384" xr:uid="{00000000-0005-0000-0000-0000F5120000}"/>
    <cellStyle name="Monétaire [0]_liste principale 1998_!!!GO 6" xfId="9385" xr:uid="{00000000-0005-0000-0000-0000F6120000}"/>
    <cellStyle name="Monetaire [0]_liste principale 1998_!!!GO 7" xfId="9386" xr:uid="{00000000-0005-0000-0000-0000F7120000}"/>
    <cellStyle name="Monétaire [0]_liste principale 1998_!!!GO 7" xfId="9387" xr:uid="{00000000-0005-0000-0000-0000F8120000}"/>
    <cellStyle name="Monetaire [0]_liste principale 1998_!!!GO 8" xfId="9388" xr:uid="{00000000-0005-0000-0000-0000F9120000}"/>
    <cellStyle name="Monétaire [0]_liste principale 1998_!!!GO 8" xfId="9389" xr:uid="{00000000-0005-0000-0000-0000FA120000}"/>
    <cellStyle name="Monetaire [0]_pldt" xfId="2234" xr:uid="{00000000-0005-0000-0000-0000FB120000}"/>
    <cellStyle name="Monétaire [0]_pldt" xfId="2235" xr:uid="{00000000-0005-0000-0000-0000FC120000}"/>
    <cellStyle name="Monetaire [0]_pldt_1" xfId="2236" xr:uid="{00000000-0005-0000-0000-0000FD120000}"/>
    <cellStyle name="Monétaire [0]_pldt_1" xfId="2237" xr:uid="{00000000-0005-0000-0000-0000FE120000}"/>
    <cellStyle name="Monetaire_!!!GO" xfId="2238" xr:uid="{00000000-0005-0000-0000-0000FF120000}"/>
    <cellStyle name="Monétaire_!!!GO" xfId="2239" xr:uid="{00000000-0005-0000-0000-000000130000}"/>
    <cellStyle name="Monetaire_!!!GO 2" xfId="9390" xr:uid="{00000000-0005-0000-0000-000001130000}"/>
    <cellStyle name="Monétaire_!!!GO_1" xfId="2240" xr:uid="{00000000-0005-0000-0000-000002130000}"/>
    <cellStyle name="Monetaire_CTC" xfId="2241" xr:uid="{00000000-0005-0000-0000-000003130000}"/>
    <cellStyle name="Monétaire_CTC" xfId="2242" xr:uid="{00000000-0005-0000-0000-000004130000}"/>
    <cellStyle name="Monetaire_CTC 2" xfId="9391" xr:uid="{00000000-0005-0000-0000-000005130000}"/>
    <cellStyle name="Monétaire_CTC 2" xfId="9392" xr:uid="{00000000-0005-0000-0000-000006130000}"/>
    <cellStyle name="Monetaire_CTC 3" xfId="9393" xr:uid="{00000000-0005-0000-0000-000007130000}"/>
    <cellStyle name="Monétaire_CTC 3" xfId="9394" xr:uid="{00000000-0005-0000-0000-000008130000}"/>
    <cellStyle name="Monetaire_CTC 4" xfId="9395" xr:uid="{00000000-0005-0000-0000-000009130000}"/>
    <cellStyle name="Monétaire_CTC 4" xfId="9396" xr:uid="{00000000-0005-0000-0000-00000A130000}"/>
    <cellStyle name="Monetaire_CTC 5" xfId="9397" xr:uid="{00000000-0005-0000-0000-00000B130000}"/>
    <cellStyle name="Monétaire_CTC 5" xfId="9398" xr:uid="{00000000-0005-0000-0000-00000C130000}"/>
    <cellStyle name="Monetaire_CTC 6" xfId="9399" xr:uid="{00000000-0005-0000-0000-00000D130000}"/>
    <cellStyle name="Monétaire_CTC 6" xfId="9400" xr:uid="{00000000-0005-0000-0000-00000E130000}"/>
    <cellStyle name="Monetaire_CTC 7" xfId="9401" xr:uid="{00000000-0005-0000-0000-00000F130000}"/>
    <cellStyle name="Monétaire_CTC 7" xfId="9402" xr:uid="{00000000-0005-0000-0000-000010130000}"/>
    <cellStyle name="Monetaire_CTC 8" xfId="9403" xr:uid="{00000000-0005-0000-0000-000011130000}"/>
    <cellStyle name="Monétaire_CTC 8" xfId="9404" xr:uid="{00000000-0005-0000-0000-000012130000}"/>
    <cellStyle name="Monetaire_CTC_!!!GO" xfId="2243" xr:uid="{00000000-0005-0000-0000-000013130000}"/>
    <cellStyle name="Monétaire_CTC_!!!GO" xfId="2244" xr:uid="{00000000-0005-0000-0000-000014130000}"/>
    <cellStyle name="Monetaire_CTC_!!!GO 2" xfId="9405" xr:uid="{00000000-0005-0000-0000-000015130000}"/>
    <cellStyle name="Monétaire_CTC_!!!GO 2" xfId="9406" xr:uid="{00000000-0005-0000-0000-000016130000}"/>
    <cellStyle name="Monetaire_CTC_!!!GO 3" xfId="9407" xr:uid="{00000000-0005-0000-0000-000017130000}"/>
    <cellStyle name="Monétaire_CTC_!!!GO 3" xfId="9408" xr:uid="{00000000-0005-0000-0000-000018130000}"/>
    <cellStyle name="Monetaire_CTC_!!!GO 4" xfId="9409" xr:uid="{00000000-0005-0000-0000-000019130000}"/>
    <cellStyle name="Monétaire_CTC_!!!GO 4" xfId="9410" xr:uid="{00000000-0005-0000-0000-00001A130000}"/>
    <cellStyle name="Monetaire_CTC_!!!GO 5" xfId="9411" xr:uid="{00000000-0005-0000-0000-00001B130000}"/>
    <cellStyle name="Monétaire_CTC_!!!GO 5" xfId="9412" xr:uid="{00000000-0005-0000-0000-00001C130000}"/>
    <cellStyle name="Monetaire_CTC_!!!GO 6" xfId="9413" xr:uid="{00000000-0005-0000-0000-00001D130000}"/>
    <cellStyle name="Monétaire_CTC_!!!GO 6" xfId="9414" xr:uid="{00000000-0005-0000-0000-00001E130000}"/>
    <cellStyle name="Monetaire_CTC_!!!GO 7" xfId="9415" xr:uid="{00000000-0005-0000-0000-00001F130000}"/>
    <cellStyle name="Monétaire_CTC_!!!GO 7" xfId="9416" xr:uid="{00000000-0005-0000-0000-000020130000}"/>
    <cellStyle name="Monetaire_CTC_!!!GO 8" xfId="9417" xr:uid="{00000000-0005-0000-0000-000021130000}"/>
    <cellStyle name="Monétaire_CTC_!!!GO 8" xfId="9418" xr:uid="{00000000-0005-0000-0000-000022130000}"/>
    <cellStyle name="Monetaire_DIRECTIONS" xfId="2245" xr:uid="{00000000-0005-0000-0000-000023130000}"/>
    <cellStyle name="Monétaire_DIRECTIONS" xfId="2246" xr:uid="{00000000-0005-0000-0000-000024130000}"/>
    <cellStyle name="Monetaire_DIRECTIONS 2" xfId="9419" xr:uid="{00000000-0005-0000-0000-000025130000}"/>
    <cellStyle name="Monétaire_DIRECTIONS 2" xfId="9420" xr:uid="{00000000-0005-0000-0000-000026130000}"/>
    <cellStyle name="Monetaire_DIRECTIONS 3" xfId="9421" xr:uid="{00000000-0005-0000-0000-000027130000}"/>
    <cellStyle name="Monétaire_DIRECTIONS 3" xfId="9422" xr:uid="{00000000-0005-0000-0000-000028130000}"/>
    <cellStyle name="Monetaire_DIRECTIONS 4" xfId="9423" xr:uid="{00000000-0005-0000-0000-000029130000}"/>
    <cellStyle name="Monétaire_DIRECTIONS 4" xfId="9424" xr:uid="{00000000-0005-0000-0000-00002A130000}"/>
    <cellStyle name="Monetaire_DIRECTIONS 5" xfId="9425" xr:uid="{00000000-0005-0000-0000-00002B130000}"/>
    <cellStyle name="Monétaire_DIRECTIONS 5" xfId="9426" xr:uid="{00000000-0005-0000-0000-00002C130000}"/>
    <cellStyle name="Monetaire_DIRECTIONS 6" xfId="9427" xr:uid="{00000000-0005-0000-0000-00002D130000}"/>
    <cellStyle name="Monétaire_DIRECTIONS 6" xfId="9428" xr:uid="{00000000-0005-0000-0000-00002E130000}"/>
    <cellStyle name="Monetaire_DIRECTIONS 7" xfId="9429" xr:uid="{00000000-0005-0000-0000-00002F130000}"/>
    <cellStyle name="Monétaire_DIRECTIONS 7" xfId="9430" xr:uid="{00000000-0005-0000-0000-000030130000}"/>
    <cellStyle name="Monetaire_DIRECTIONS 8" xfId="9431" xr:uid="{00000000-0005-0000-0000-000031130000}"/>
    <cellStyle name="Monétaire_DIRECTIONS 8" xfId="9432" xr:uid="{00000000-0005-0000-0000-000032130000}"/>
    <cellStyle name="Monetaire_DIRECTIONS_!!!GO" xfId="2247" xr:uid="{00000000-0005-0000-0000-000033130000}"/>
    <cellStyle name="Monétaire_DIRECTIONS_!!!GO" xfId="2248" xr:uid="{00000000-0005-0000-0000-000034130000}"/>
    <cellStyle name="Monetaire_DIRECTIONS_!!!GO 2" xfId="9433" xr:uid="{00000000-0005-0000-0000-000035130000}"/>
    <cellStyle name="Monétaire_DIRECTIONS_!!!GO 2" xfId="9434" xr:uid="{00000000-0005-0000-0000-000036130000}"/>
    <cellStyle name="Monetaire_DIRECTIONS_!!!GO 3" xfId="9435" xr:uid="{00000000-0005-0000-0000-000037130000}"/>
    <cellStyle name="Monétaire_DIRECTIONS_!!!GO 3" xfId="9436" xr:uid="{00000000-0005-0000-0000-000038130000}"/>
    <cellStyle name="Monetaire_DIRECTIONS_!!!GO 4" xfId="9437" xr:uid="{00000000-0005-0000-0000-000039130000}"/>
    <cellStyle name="Monétaire_DIRECTIONS_!!!GO 4" xfId="9438" xr:uid="{00000000-0005-0000-0000-00003A130000}"/>
    <cellStyle name="Monetaire_DIRECTIONS_!!!GO 5" xfId="9439" xr:uid="{00000000-0005-0000-0000-00003B130000}"/>
    <cellStyle name="Monétaire_DIRECTIONS_!!!GO 5" xfId="9440" xr:uid="{00000000-0005-0000-0000-00003C130000}"/>
    <cellStyle name="Monetaire_DIRECTIONS_!!!GO 6" xfId="9441" xr:uid="{00000000-0005-0000-0000-00003D130000}"/>
    <cellStyle name="Monétaire_DIRECTIONS_!!!GO 6" xfId="9442" xr:uid="{00000000-0005-0000-0000-00003E130000}"/>
    <cellStyle name="Monetaire_DIRECTIONS_!!!GO 7" xfId="9443" xr:uid="{00000000-0005-0000-0000-00003F130000}"/>
    <cellStyle name="Monétaire_DIRECTIONS_!!!GO 7" xfId="9444" xr:uid="{00000000-0005-0000-0000-000040130000}"/>
    <cellStyle name="Monetaire_DIRECTIONS_!!!GO 8" xfId="9445" xr:uid="{00000000-0005-0000-0000-000041130000}"/>
    <cellStyle name="Monétaire_DIRECTIONS_!!!GO 8" xfId="9446" xr:uid="{00000000-0005-0000-0000-000042130000}"/>
    <cellStyle name="Monetaire_laroux" xfId="2249" xr:uid="{00000000-0005-0000-0000-000043130000}"/>
    <cellStyle name="Monétaire_laroux" xfId="2250" xr:uid="{00000000-0005-0000-0000-000044130000}"/>
    <cellStyle name="Monetaire_laroux 2" xfId="9447" xr:uid="{00000000-0005-0000-0000-000045130000}"/>
    <cellStyle name="Monétaire_laroux 2" xfId="9448" xr:uid="{00000000-0005-0000-0000-000046130000}"/>
    <cellStyle name="Monetaire_laroux 3" xfId="9449" xr:uid="{00000000-0005-0000-0000-000047130000}"/>
    <cellStyle name="Monétaire_laroux 3" xfId="9450" xr:uid="{00000000-0005-0000-0000-000048130000}"/>
    <cellStyle name="Monetaire_laroux 4" xfId="9451" xr:uid="{00000000-0005-0000-0000-000049130000}"/>
    <cellStyle name="Monétaire_laroux 4" xfId="9452" xr:uid="{00000000-0005-0000-0000-00004A130000}"/>
    <cellStyle name="Monetaire_laroux 5" xfId="9453" xr:uid="{00000000-0005-0000-0000-00004B130000}"/>
    <cellStyle name="Monétaire_laroux 5" xfId="9454" xr:uid="{00000000-0005-0000-0000-00004C130000}"/>
    <cellStyle name="Monetaire_laroux 6" xfId="9455" xr:uid="{00000000-0005-0000-0000-00004D130000}"/>
    <cellStyle name="Monétaire_laroux 6" xfId="9456" xr:uid="{00000000-0005-0000-0000-00004E130000}"/>
    <cellStyle name="Monetaire_laroux 7" xfId="9457" xr:uid="{00000000-0005-0000-0000-00004F130000}"/>
    <cellStyle name="Monétaire_laroux 7" xfId="9458" xr:uid="{00000000-0005-0000-0000-000050130000}"/>
    <cellStyle name="Monetaire_laroux 8" xfId="9459" xr:uid="{00000000-0005-0000-0000-000051130000}"/>
    <cellStyle name="Monétaire_laroux 8" xfId="9460" xr:uid="{00000000-0005-0000-0000-000052130000}"/>
    <cellStyle name="Monetaire_laroux_1" xfId="2251" xr:uid="{00000000-0005-0000-0000-000053130000}"/>
    <cellStyle name="Monétaire_laroux_1" xfId="2252" xr:uid="{00000000-0005-0000-0000-000054130000}"/>
    <cellStyle name="Monetaire_liste principale 1998" xfId="2253" xr:uid="{00000000-0005-0000-0000-000055130000}"/>
    <cellStyle name="Monétaire_liste principale 1998" xfId="2254" xr:uid="{00000000-0005-0000-0000-000056130000}"/>
    <cellStyle name="Monetaire_liste principale 1998 2" xfId="9461" xr:uid="{00000000-0005-0000-0000-000057130000}"/>
    <cellStyle name="Monétaire_liste principale 1998 2" xfId="9462" xr:uid="{00000000-0005-0000-0000-000058130000}"/>
    <cellStyle name="Monetaire_liste principale 1998 3" xfId="9463" xr:uid="{00000000-0005-0000-0000-000059130000}"/>
    <cellStyle name="Monétaire_liste principale 1998 3" xfId="9464" xr:uid="{00000000-0005-0000-0000-00005A130000}"/>
    <cellStyle name="Monetaire_liste principale 1998 4" xfId="9465" xr:uid="{00000000-0005-0000-0000-00005B130000}"/>
    <cellStyle name="Monétaire_liste principale 1998 4" xfId="9466" xr:uid="{00000000-0005-0000-0000-00005C130000}"/>
    <cellStyle name="Monetaire_liste principale 1998 5" xfId="9467" xr:uid="{00000000-0005-0000-0000-00005D130000}"/>
    <cellStyle name="Monétaire_liste principale 1998 5" xfId="9468" xr:uid="{00000000-0005-0000-0000-00005E130000}"/>
    <cellStyle name="Monetaire_liste principale 1998 6" xfId="9469" xr:uid="{00000000-0005-0000-0000-00005F130000}"/>
    <cellStyle name="Monétaire_liste principale 1998 6" xfId="9470" xr:uid="{00000000-0005-0000-0000-000060130000}"/>
    <cellStyle name="Monetaire_liste principale 1998 7" xfId="9471" xr:uid="{00000000-0005-0000-0000-000061130000}"/>
    <cellStyle name="Monétaire_liste principale 1998 7" xfId="9472" xr:uid="{00000000-0005-0000-0000-000062130000}"/>
    <cellStyle name="Monetaire_liste principale 1998 8" xfId="9473" xr:uid="{00000000-0005-0000-0000-000063130000}"/>
    <cellStyle name="Monétaire_liste principale 1998 8" xfId="9474" xr:uid="{00000000-0005-0000-0000-000064130000}"/>
    <cellStyle name="Monetaire_liste principale 1998_!!!GO" xfId="2255" xr:uid="{00000000-0005-0000-0000-000065130000}"/>
    <cellStyle name="Monétaire_liste principale 1998_!!!GO" xfId="2256" xr:uid="{00000000-0005-0000-0000-000066130000}"/>
    <cellStyle name="Monetaire_liste principale 1998_!!!GO 2" xfId="9475" xr:uid="{00000000-0005-0000-0000-000067130000}"/>
    <cellStyle name="Monétaire_liste principale 1998_!!!GO 2" xfId="9476" xr:uid="{00000000-0005-0000-0000-000068130000}"/>
    <cellStyle name="Monetaire_liste principale 1998_!!!GO 3" xfId="9477" xr:uid="{00000000-0005-0000-0000-000069130000}"/>
    <cellStyle name="Monétaire_liste principale 1998_!!!GO 3" xfId="9478" xr:uid="{00000000-0005-0000-0000-00006A130000}"/>
    <cellStyle name="Monetaire_liste principale 1998_!!!GO 4" xfId="9479" xr:uid="{00000000-0005-0000-0000-00006B130000}"/>
    <cellStyle name="Monétaire_liste principale 1998_!!!GO 4" xfId="9480" xr:uid="{00000000-0005-0000-0000-00006C130000}"/>
    <cellStyle name="Monetaire_liste principale 1998_!!!GO 5" xfId="9481" xr:uid="{00000000-0005-0000-0000-00006D130000}"/>
    <cellStyle name="Monétaire_liste principale 1998_!!!GO 5" xfId="9482" xr:uid="{00000000-0005-0000-0000-00006E130000}"/>
    <cellStyle name="Monetaire_liste principale 1998_!!!GO 6" xfId="9483" xr:uid="{00000000-0005-0000-0000-00006F130000}"/>
    <cellStyle name="Monétaire_liste principale 1998_!!!GO 6" xfId="9484" xr:uid="{00000000-0005-0000-0000-000070130000}"/>
    <cellStyle name="Monetaire_liste principale 1998_!!!GO 7" xfId="9485" xr:uid="{00000000-0005-0000-0000-000071130000}"/>
    <cellStyle name="Monétaire_liste principale 1998_!!!GO 7" xfId="9486" xr:uid="{00000000-0005-0000-0000-000072130000}"/>
    <cellStyle name="Monetaire_liste principale 1998_!!!GO 8" xfId="9487" xr:uid="{00000000-0005-0000-0000-000073130000}"/>
    <cellStyle name="Monétaire_liste principale 1998_!!!GO 8" xfId="9488" xr:uid="{00000000-0005-0000-0000-000074130000}"/>
    <cellStyle name="Monetaire_pldt" xfId="2257" xr:uid="{00000000-0005-0000-0000-000075130000}"/>
    <cellStyle name="Monétaire_pldt" xfId="2258" xr:uid="{00000000-0005-0000-0000-000076130000}"/>
    <cellStyle name="Monetaire_pldt_1" xfId="2259" xr:uid="{00000000-0005-0000-0000-000077130000}"/>
    <cellStyle name="Monétaire_pldt_1" xfId="2260" xr:uid="{00000000-0005-0000-0000-000078130000}"/>
    <cellStyle name="Monétaire0" xfId="12769" xr:uid="{00000000-0005-0000-0000-000079130000}"/>
    <cellStyle name="Monetario" xfId="2261" xr:uid="{00000000-0005-0000-0000-00007A130000}"/>
    <cellStyle name="Monetario 2" xfId="6056" xr:uid="{00000000-0005-0000-0000-00007B130000}"/>
    <cellStyle name="Monetario 3" xfId="9489" xr:uid="{00000000-0005-0000-0000-00007C130000}"/>
    <cellStyle name="Monetario0" xfId="2262" xr:uid="{00000000-0005-0000-0000-00007D130000}"/>
    <cellStyle name="Month" xfId="12770" xr:uid="{00000000-0005-0000-0000-00007E130000}"/>
    <cellStyle name="MS_Arabic" xfId="12771" xr:uid="{00000000-0005-0000-0000-00007F130000}"/>
    <cellStyle name="n" xfId="12772" xr:uid="{00000000-0005-0000-0000-000080130000}"/>
    <cellStyle name="Names" xfId="2263" xr:uid="{00000000-0005-0000-0000-000081130000}"/>
    <cellStyle name="Names 2" xfId="9490" xr:uid="{00000000-0005-0000-0000-000082130000}"/>
    <cellStyle name="Names 3" xfId="9491" xr:uid="{00000000-0005-0000-0000-000083130000}"/>
    <cellStyle name="Names 4" xfId="9492" xr:uid="{00000000-0005-0000-0000-000084130000}"/>
    <cellStyle name="Names 5" xfId="9493" xr:uid="{00000000-0005-0000-0000-000085130000}"/>
    <cellStyle name="Neutral 10" xfId="2264" xr:uid="{00000000-0005-0000-0000-000086130000}"/>
    <cellStyle name="Neutral 11" xfId="2265" xr:uid="{00000000-0005-0000-0000-000087130000}"/>
    <cellStyle name="Neutral 12" xfId="6057" xr:uid="{00000000-0005-0000-0000-000088130000}"/>
    <cellStyle name="Neutral 13" xfId="6058" xr:uid="{00000000-0005-0000-0000-000089130000}"/>
    <cellStyle name="Neutral 14" xfId="6059" xr:uid="{00000000-0005-0000-0000-00008A130000}"/>
    <cellStyle name="Neutral 15" xfId="6060" xr:uid="{00000000-0005-0000-0000-00008B130000}"/>
    <cellStyle name="Neutral 16" xfId="6061" xr:uid="{00000000-0005-0000-0000-00008C130000}"/>
    <cellStyle name="Neutral 17" xfId="6062" xr:uid="{00000000-0005-0000-0000-00008D130000}"/>
    <cellStyle name="Neutral 18" xfId="6063" xr:uid="{00000000-0005-0000-0000-00008E130000}"/>
    <cellStyle name="Neutral 2" xfId="2266" xr:uid="{00000000-0005-0000-0000-00008F130000}"/>
    <cellStyle name="Neutral 2 10" xfId="9494" xr:uid="{00000000-0005-0000-0000-000090130000}"/>
    <cellStyle name="Neutral 2 2" xfId="2267" xr:uid="{00000000-0005-0000-0000-000091130000}"/>
    <cellStyle name="Neutral 2 2 2" xfId="2268" xr:uid="{00000000-0005-0000-0000-000092130000}"/>
    <cellStyle name="Neutral 2 2 3" xfId="2269" xr:uid="{00000000-0005-0000-0000-000093130000}"/>
    <cellStyle name="Neutral 2 2 4" xfId="2270" xr:uid="{00000000-0005-0000-0000-000094130000}"/>
    <cellStyle name="Neutral 2 2 5" xfId="2271" xr:uid="{00000000-0005-0000-0000-000095130000}"/>
    <cellStyle name="Neutral 2 2 6" xfId="2272" xr:uid="{00000000-0005-0000-0000-000096130000}"/>
    <cellStyle name="Neutral 2 2 7" xfId="2273" xr:uid="{00000000-0005-0000-0000-000097130000}"/>
    <cellStyle name="Neutral 2 2 8" xfId="2274" xr:uid="{00000000-0005-0000-0000-000098130000}"/>
    <cellStyle name="Neutral 2 2 9" xfId="9495" xr:uid="{00000000-0005-0000-0000-000099130000}"/>
    <cellStyle name="Neutral 2 3" xfId="2275" xr:uid="{00000000-0005-0000-0000-00009A130000}"/>
    <cellStyle name="Neutral 2 4" xfId="2276" xr:uid="{00000000-0005-0000-0000-00009B130000}"/>
    <cellStyle name="Neutral 2 4 2" xfId="6064" xr:uid="{00000000-0005-0000-0000-00009C130000}"/>
    <cellStyle name="Neutral 2 5" xfId="2277" xr:uid="{00000000-0005-0000-0000-00009D130000}"/>
    <cellStyle name="Neutral 2 6" xfId="2278" xr:uid="{00000000-0005-0000-0000-00009E130000}"/>
    <cellStyle name="Neutral 2 7" xfId="2279" xr:uid="{00000000-0005-0000-0000-00009F130000}"/>
    <cellStyle name="Neutral 2 8" xfId="2280" xr:uid="{00000000-0005-0000-0000-0000A0130000}"/>
    <cellStyle name="Neutral 2 9" xfId="2281" xr:uid="{00000000-0005-0000-0000-0000A1130000}"/>
    <cellStyle name="Neutral 3" xfId="2282" xr:uid="{00000000-0005-0000-0000-0000A2130000}"/>
    <cellStyle name="Neutral 3 2" xfId="2283" xr:uid="{00000000-0005-0000-0000-0000A3130000}"/>
    <cellStyle name="Neutral 3 3" xfId="2284" xr:uid="{00000000-0005-0000-0000-0000A4130000}"/>
    <cellStyle name="Neutral 3 4" xfId="2285" xr:uid="{00000000-0005-0000-0000-0000A5130000}"/>
    <cellStyle name="Neutral 3 5" xfId="2286" xr:uid="{00000000-0005-0000-0000-0000A6130000}"/>
    <cellStyle name="Neutral 3 6" xfId="2287" xr:uid="{00000000-0005-0000-0000-0000A7130000}"/>
    <cellStyle name="Neutral 3 7" xfId="2288" xr:uid="{00000000-0005-0000-0000-0000A8130000}"/>
    <cellStyle name="Neutral 3 8" xfId="2289" xr:uid="{00000000-0005-0000-0000-0000A9130000}"/>
    <cellStyle name="Neutral 3 9" xfId="9496" xr:uid="{00000000-0005-0000-0000-0000AA130000}"/>
    <cellStyle name="Neutral 4" xfId="2290" xr:uid="{00000000-0005-0000-0000-0000AB130000}"/>
    <cellStyle name="Neutral 4 2" xfId="2291" xr:uid="{00000000-0005-0000-0000-0000AC130000}"/>
    <cellStyle name="Neutral 4 3" xfId="2292" xr:uid="{00000000-0005-0000-0000-0000AD130000}"/>
    <cellStyle name="Neutral 4 4" xfId="2293" xr:uid="{00000000-0005-0000-0000-0000AE130000}"/>
    <cellStyle name="Neutral 4 5" xfId="2294" xr:uid="{00000000-0005-0000-0000-0000AF130000}"/>
    <cellStyle name="Neutral 4 6" xfId="2295" xr:uid="{00000000-0005-0000-0000-0000B0130000}"/>
    <cellStyle name="Neutral 4 7" xfId="2296" xr:uid="{00000000-0005-0000-0000-0000B1130000}"/>
    <cellStyle name="Neutral 4 8" xfId="2297" xr:uid="{00000000-0005-0000-0000-0000B2130000}"/>
    <cellStyle name="Neutral 4 9" xfId="9497" xr:uid="{00000000-0005-0000-0000-0000B3130000}"/>
    <cellStyle name="Neutral 5" xfId="2298" xr:uid="{00000000-0005-0000-0000-0000B4130000}"/>
    <cellStyle name="Neutral 6" xfId="2299" xr:uid="{00000000-0005-0000-0000-0000B5130000}"/>
    <cellStyle name="Neutral 7" xfId="2300" xr:uid="{00000000-0005-0000-0000-0000B6130000}"/>
    <cellStyle name="Neutral 8" xfId="2301" xr:uid="{00000000-0005-0000-0000-0000B7130000}"/>
    <cellStyle name="Neutral 9" xfId="2302" xr:uid="{00000000-0005-0000-0000-0000B8130000}"/>
    <cellStyle name="NivelCol_" xfId="2303" xr:uid="{00000000-0005-0000-0000-0000B9130000}"/>
    <cellStyle name="no dec" xfId="2304" xr:uid="{00000000-0005-0000-0000-0000BA130000}"/>
    <cellStyle name="no dec 2" xfId="12773" xr:uid="{00000000-0005-0000-0000-0000BB130000}"/>
    <cellStyle name="no dec 3" xfId="12774" xr:uid="{00000000-0005-0000-0000-0000BC130000}"/>
    <cellStyle name="no dec 4" xfId="12775" xr:uid="{00000000-0005-0000-0000-0000BD130000}"/>
    <cellStyle name="no dec_ELE Prices" xfId="12776" xr:uid="{00000000-0005-0000-0000-0000BE130000}"/>
    <cellStyle name="No-definido" xfId="2305" xr:uid="{00000000-0005-0000-0000-0000BF130000}"/>
    <cellStyle name="No-definido 10" xfId="2306" xr:uid="{00000000-0005-0000-0000-0000C0130000}"/>
    <cellStyle name="No-definido 11" xfId="9498" xr:uid="{00000000-0005-0000-0000-0000C1130000}"/>
    <cellStyle name="No-definido 2" xfId="2307" xr:uid="{00000000-0005-0000-0000-0000C2130000}"/>
    <cellStyle name="No-definido 2 2" xfId="2308" xr:uid="{00000000-0005-0000-0000-0000C3130000}"/>
    <cellStyle name="No-definido 2 3" xfId="2309" xr:uid="{00000000-0005-0000-0000-0000C4130000}"/>
    <cellStyle name="No-definido 2 4" xfId="2310" xr:uid="{00000000-0005-0000-0000-0000C5130000}"/>
    <cellStyle name="No-definido 2 5" xfId="2311" xr:uid="{00000000-0005-0000-0000-0000C6130000}"/>
    <cellStyle name="No-definido 2 6" xfId="2312" xr:uid="{00000000-0005-0000-0000-0000C7130000}"/>
    <cellStyle name="No-definido 2 7" xfId="2313" xr:uid="{00000000-0005-0000-0000-0000C8130000}"/>
    <cellStyle name="No-definido 2 8" xfId="2314" xr:uid="{00000000-0005-0000-0000-0000C9130000}"/>
    <cellStyle name="No-definido 2 9" xfId="9499" xr:uid="{00000000-0005-0000-0000-0000CA130000}"/>
    <cellStyle name="No-definido 3" xfId="2315" xr:uid="{00000000-0005-0000-0000-0000CB130000}"/>
    <cellStyle name="No-definido 3 2" xfId="2316" xr:uid="{00000000-0005-0000-0000-0000CC130000}"/>
    <cellStyle name="No-definido 3 3" xfId="2317" xr:uid="{00000000-0005-0000-0000-0000CD130000}"/>
    <cellStyle name="No-definido 3 4" xfId="2318" xr:uid="{00000000-0005-0000-0000-0000CE130000}"/>
    <cellStyle name="No-definido 3 5" xfId="2319" xr:uid="{00000000-0005-0000-0000-0000CF130000}"/>
    <cellStyle name="No-definido 3 6" xfId="2320" xr:uid="{00000000-0005-0000-0000-0000D0130000}"/>
    <cellStyle name="No-definido 3 7" xfId="2321" xr:uid="{00000000-0005-0000-0000-0000D1130000}"/>
    <cellStyle name="No-definido 3 8" xfId="2322" xr:uid="{00000000-0005-0000-0000-0000D2130000}"/>
    <cellStyle name="No-definido 3 9" xfId="9500" xr:uid="{00000000-0005-0000-0000-0000D3130000}"/>
    <cellStyle name="No-definido 4" xfId="2323" xr:uid="{00000000-0005-0000-0000-0000D4130000}"/>
    <cellStyle name="No-definido 5" xfId="2324" xr:uid="{00000000-0005-0000-0000-0000D5130000}"/>
    <cellStyle name="No-definido 6" xfId="2325" xr:uid="{00000000-0005-0000-0000-0000D6130000}"/>
    <cellStyle name="No-definido 7" xfId="2326" xr:uid="{00000000-0005-0000-0000-0000D7130000}"/>
    <cellStyle name="No-definido 8" xfId="2327" xr:uid="{00000000-0005-0000-0000-0000D8130000}"/>
    <cellStyle name="No-definido 9" xfId="2328" xr:uid="{00000000-0005-0000-0000-0000D9130000}"/>
    <cellStyle name="No-definido_6428-2501-CIV-REQ Rev01 (Preciario)" xfId="12777" xr:uid="{00000000-0005-0000-0000-0000DA130000}"/>
    <cellStyle name="Normal" xfId="0" builtinId="0"/>
    <cellStyle name="Normal - Estilo1" xfId="2329" xr:uid="{00000000-0005-0000-0000-0000DC130000}"/>
    <cellStyle name="Normal - Estilo1 2" xfId="2330" xr:uid="{00000000-0005-0000-0000-0000DD130000}"/>
    <cellStyle name="Normal - Estilo1 3" xfId="2331" xr:uid="{00000000-0005-0000-0000-0000DE130000}"/>
    <cellStyle name="Normal - Estilo1 4" xfId="2332" xr:uid="{00000000-0005-0000-0000-0000DF130000}"/>
    <cellStyle name="Normal - Estilo1 5" xfId="2333" xr:uid="{00000000-0005-0000-0000-0000E0130000}"/>
    <cellStyle name="Normal - Estilo1 6" xfId="2334" xr:uid="{00000000-0005-0000-0000-0000E1130000}"/>
    <cellStyle name="Normal - Estilo1 7" xfId="2335" xr:uid="{00000000-0005-0000-0000-0000E2130000}"/>
    <cellStyle name="Normal - Estilo1 8" xfId="2336" xr:uid="{00000000-0005-0000-0000-0000E3130000}"/>
    <cellStyle name="Normal - Estilo1 9" xfId="9501" xr:uid="{00000000-0005-0000-0000-0000E4130000}"/>
    <cellStyle name="Normal - Estilo2" xfId="2337" xr:uid="{00000000-0005-0000-0000-0000E5130000}"/>
    <cellStyle name="Normal - Estilo2 2" xfId="2338" xr:uid="{00000000-0005-0000-0000-0000E6130000}"/>
    <cellStyle name="Normal - Estilo2 3" xfId="2339" xr:uid="{00000000-0005-0000-0000-0000E7130000}"/>
    <cellStyle name="Normal - Estilo2 4" xfId="2340" xr:uid="{00000000-0005-0000-0000-0000E8130000}"/>
    <cellStyle name="Normal - Estilo2 5" xfId="2341" xr:uid="{00000000-0005-0000-0000-0000E9130000}"/>
    <cellStyle name="Normal - Estilo2 6" xfId="2342" xr:uid="{00000000-0005-0000-0000-0000EA130000}"/>
    <cellStyle name="Normal - Estilo2 7" xfId="2343" xr:uid="{00000000-0005-0000-0000-0000EB130000}"/>
    <cellStyle name="Normal - Estilo2 8" xfId="2344" xr:uid="{00000000-0005-0000-0000-0000EC130000}"/>
    <cellStyle name="Normal - Estilo2 9" xfId="9502" xr:uid="{00000000-0005-0000-0000-0000ED130000}"/>
    <cellStyle name="Normal - Estilo3" xfId="2345" xr:uid="{00000000-0005-0000-0000-0000EE130000}"/>
    <cellStyle name="Normal - Estilo3 2" xfId="2346" xr:uid="{00000000-0005-0000-0000-0000EF130000}"/>
    <cellStyle name="Normal - Estilo3 3" xfId="2347" xr:uid="{00000000-0005-0000-0000-0000F0130000}"/>
    <cellStyle name="Normal - Estilo3 4" xfId="2348" xr:uid="{00000000-0005-0000-0000-0000F1130000}"/>
    <cellStyle name="Normal - Estilo3 5" xfId="2349" xr:uid="{00000000-0005-0000-0000-0000F2130000}"/>
    <cellStyle name="Normal - Estilo3 6" xfId="2350" xr:uid="{00000000-0005-0000-0000-0000F3130000}"/>
    <cellStyle name="Normal - Estilo3 7" xfId="2351" xr:uid="{00000000-0005-0000-0000-0000F4130000}"/>
    <cellStyle name="Normal - Estilo3 8" xfId="2352" xr:uid="{00000000-0005-0000-0000-0000F5130000}"/>
    <cellStyle name="Normal - Estilo3 9" xfId="9503" xr:uid="{00000000-0005-0000-0000-0000F6130000}"/>
    <cellStyle name="Normal - Estilo4" xfId="2353" xr:uid="{00000000-0005-0000-0000-0000F7130000}"/>
    <cellStyle name="Normal - Estilo4 2" xfId="2354" xr:uid="{00000000-0005-0000-0000-0000F8130000}"/>
    <cellStyle name="Normal - Estilo4 3" xfId="2355" xr:uid="{00000000-0005-0000-0000-0000F9130000}"/>
    <cellStyle name="Normal - Estilo4 4" xfId="2356" xr:uid="{00000000-0005-0000-0000-0000FA130000}"/>
    <cellStyle name="Normal - Estilo4 5" xfId="2357" xr:uid="{00000000-0005-0000-0000-0000FB130000}"/>
    <cellStyle name="Normal - Estilo4 6" xfId="2358" xr:uid="{00000000-0005-0000-0000-0000FC130000}"/>
    <cellStyle name="Normal - Estilo4 7" xfId="2359" xr:uid="{00000000-0005-0000-0000-0000FD130000}"/>
    <cellStyle name="Normal - Estilo4 8" xfId="2360" xr:uid="{00000000-0005-0000-0000-0000FE130000}"/>
    <cellStyle name="Normal - Estilo4 9" xfId="9504" xr:uid="{00000000-0005-0000-0000-0000FF130000}"/>
    <cellStyle name="Normal - Estilo5" xfId="2361" xr:uid="{00000000-0005-0000-0000-000000140000}"/>
    <cellStyle name="Normal - Estilo5 2" xfId="2362" xr:uid="{00000000-0005-0000-0000-000001140000}"/>
    <cellStyle name="Normal - Estilo5 3" xfId="2363" xr:uid="{00000000-0005-0000-0000-000002140000}"/>
    <cellStyle name="Normal - Estilo5 4" xfId="2364" xr:uid="{00000000-0005-0000-0000-000003140000}"/>
    <cellStyle name="Normal - Estilo5 5" xfId="2365" xr:uid="{00000000-0005-0000-0000-000004140000}"/>
    <cellStyle name="Normal - Estilo5 6" xfId="2366" xr:uid="{00000000-0005-0000-0000-000005140000}"/>
    <cellStyle name="Normal - Estilo5 7" xfId="2367" xr:uid="{00000000-0005-0000-0000-000006140000}"/>
    <cellStyle name="Normal - Estilo5 8" xfId="2368" xr:uid="{00000000-0005-0000-0000-000007140000}"/>
    <cellStyle name="Normal - Estilo5 9" xfId="9505" xr:uid="{00000000-0005-0000-0000-000008140000}"/>
    <cellStyle name="Normal - Estilo6" xfId="2369" xr:uid="{00000000-0005-0000-0000-000009140000}"/>
    <cellStyle name="Normal - Estilo6 2" xfId="2370" xr:uid="{00000000-0005-0000-0000-00000A140000}"/>
    <cellStyle name="Normal - Estilo6 3" xfId="2371" xr:uid="{00000000-0005-0000-0000-00000B140000}"/>
    <cellStyle name="Normal - Estilo6 4" xfId="2372" xr:uid="{00000000-0005-0000-0000-00000C140000}"/>
    <cellStyle name="Normal - Estilo6 5" xfId="2373" xr:uid="{00000000-0005-0000-0000-00000D140000}"/>
    <cellStyle name="Normal - Estilo6 6" xfId="2374" xr:uid="{00000000-0005-0000-0000-00000E140000}"/>
    <cellStyle name="Normal - Estilo6 7" xfId="2375" xr:uid="{00000000-0005-0000-0000-00000F140000}"/>
    <cellStyle name="Normal - Estilo6 8" xfId="2376" xr:uid="{00000000-0005-0000-0000-000010140000}"/>
    <cellStyle name="Normal - Estilo6 9" xfId="9506" xr:uid="{00000000-0005-0000-0000-000011140000}"/>
    <cellStyle name="Normal - Estilo7" xfId="2377" xr:uid="{00000000-0005-0000-0000-000012140000}"/>
    <cellStyle name="Normal - Estilo7 2" xfId="2378" xr:uid="{00000000-0005-0000-0000-000013140000}"/>
    <cellStyle name="Normal - Estilo7 3" xfId="2379" xr:uid="{00000000-0005-0000-0000-000014140000}"/>
    <cellStyle name="Normal - Estilo7 4" xfId="2380" xr:uid="{00000000-0005-0000-0000-000015140000}"/>
    <cellStyle name="Normal - Estilo7 5" xfId="2381" xr:uid="{00000000-0005-0000-0000-000016140000}"/>
    <cellStyle name="Normal - Estilo7 6" xfId="2382" xr:uid="{00000000-0005-0000-0000-000017140000}"/>
    <cellStyle name="Normal - Estilo7 7" xfId="2383" xr:uid="{00000000-0005-0000-0000-000018140000}"/>
    <cellStyle name="Normal - Estilo7 8" xfId="2384" xr:uid="{00000000-0005-0000-0000-000019140000}"/>
    <cellStyle name="Normal - Estilo7 9" xfId="9507" xr:uid="{00000000-0005-0000-0000-00001A140000}"/>
    <cellStyle name="Normal - Estilo8" xfId="2385" xr:uid="{00000000-0005-0000-0000-00001B140000}"/>
    <cellStyle name="Normal - Estilo8 2" xfId="2386" xr:uid="{00000000-0005-0000-0000-00001C140000}"/>
    <cellStyle name="Normal - Estilo8 3" xfId="2387" xr:uid="{00000000-0005-0000-0000-00001D140000}"/>
    <cellStyle name="Normal - Estilo8 4" xfId="2388" xr:uid="{00000000-0005-0000-0000-00001E140000}"/>
    <cellStyle name="Normal - Estilo8 5" xfId="2389" xr:uid="{00000000-0005-0000-0000-00001F140000}"/>
    <cellStyle name="Normal - Estilo8 6" xfId="2390" xr:uid="{00000000-0005-0000-0000-000020140000}"/>
    <cellStyle name="Normal - Estilo8 7" xfId="2391" xr:uid="{00000000-0005-0000-0000-000021140000}"/>
    <cellStyle name="Normal - Estilo8 8" xfId="2392" xr:uid="{00000000-0005-0000-0000-000022140000}"/>
    <cellStyle name="Normal - Estilo8 9" xfId="9508" xr:uid="{00000000-0005-0000-0000-000023140000}"/>
    <cellStyle name="Normal - Modelo1" xfId="2393" xr:uid="{00000000-0005-0000-0000-000024140000}"/>
    <cellStyle name="Normal - Modelo1 2" xfId="2394" xr:uid="{00000000-0005-0000-0000-000025140000}"/>
    <cellStyle name="Normal - Modelo1 3" xfId="2395" xr:uid="{00000000-0005-0000-0000-000026140000}"/>
    <cellStyle name="Normal - Modelo1 4" xfId="2396" xr:uid="{00000000-0005-0000-0000-000027140000}"/>
    <cellStyle name="Normal - Modelo1 5" xfId="2397" xr:uid="{00000000-0005-0000-0000-000028140000}"/>
    <cellStyle name="Normal - Modelo1 6" xfId="2398" xr:uid="{00000000-0005-0000-0000-000029140000}"/>
    <cellStyle name="Normal - Modelo1 7" xfId="2399" xr:uid="{00000000-0005-0000-0000-00002A140000}"/>
    <cellStyle name="Normal - Modelo1 8" xfId="2400" xr:uid="{00000000-0005-0000-0000-00002B140000}"/>
    <cellStyle name="Normal - Modelo1 9" xfId="9509" xr:uid="{00000000-0005-0000-0000-00002C140000}"/>
    <cellStyle name="Normal - Modelo2" xfId="2401" xr:uid="{00000000-0005-0000-0000-00002D140000}"/>
    <cellStyle name="Normal - Modelo2 2" xfId="2402" xr:uid="{00000000-0005-0000-0000-00002E140000}"/>
    <cellStyle name="Normal - Modelo2 3" xfId="2403" xr:uid="{00000000-0005-0000-0000-00002F140000}"/>
    <cellStyle name="Normal - Modelo2 4" xfId="2404" xr:uid="{00000000-0005-0000-0000-000030140000}"/>
    <cellStyle name="Normal - Modelo2 5" xfId="2405" xr:uid="{00000000-0005-0000-0000-000031140000}"/>
    <cellStyle name="Normal - Modelo2 6" xfId="2406" xr:uid="{00000000-0005-0000-0000-000032140000}"/>
    <cellStyle name="Normal - Modelo2 7" xfId="2407" xr:uid="{00000000-0005-0000-0000-000033140000}"/>
    <cellStyle name="Normal - Modelo2 8" xfId="2408" xr:uid="{00000000-0005-0000-0000-000034140000}"/>
    <cellStyle name="Normal - Modelo2 9" xfId="9510" xr:uid="{00000000-0005-0000-0000-000035140000}"/>
    <cellStyle name="Normal - Modelo3" xfId="2409" xr:uid="{00000000-0005-0000-0000-000036140000}"/>
    <cellStyle name="Normal - Modelo3 2" xfId="2410" xr:uid="{00000000-0005-0000-0000-000037140000}"/>
    <cellStyle name="Normal - Modelo3 3" xfId="2411" xr:uid="{00000000-0005-0000-0000-000038140000}"/>
    <cellStyle name="Normal - Modelo3 4" xfId="2412" xr:uid="{00000000-0005-0000-0000-000039140000}"/>
    <cellStyle name="Normal - Modelo3 5" xfId="2413" xr:uid="{00000000-0005-0000-0000-00003A140000}"/>
    <cellStyle name="Normal - Modelo3 6" xfId="2414" xr:uid="{00000000-0005-0000-0000-00003B140000}"/>
    <cellStyle name="Normal - Modelo3 7" xfId="2415" xr:uid="{00000000-0005-0000-0000-00003C140000}"/>
    <cellStyle name="Normal - Modelo3 8" xfId="2416" xr:uid="{00000000-0005-0000-0000-00003D140000}"/>
    <cellStyle name="Normal - Modelo3 9" xfId="9511" xr:uid="{00000000-0005-0000-0000-00003E140000}"/>
    <cellStyle name="Normal - Modelo4" xfId="2417" xr:uid="{00000000-0005-0000-0000-00003F140000}"/>
    <cellStyle name="Normal - Modelo4 2" xfId="2418" xr:uid="{00000000-0005-0000-0000-000040140000}"/>
    <cellStyle name="Normal - Modelo4 3" xfId="2419" xr:uid="{00000000-0005-0000-0000-000041140000}"/>
    <cellStyle name="Normal - Modelo4 4" xfId="2420" xr:uid="{00000000-0005-0000-0000-000042140000}"/>
    <cellStyle name="Normal - Modelo4 5" xfId="2421" xr:uid="{00000000-0005-0000-0000-000043140000}"/>
    <cellStyle name="Normal - Modelo4 6" xfId="2422" xr:uid="{00000000-0005-0000-0000-000044140000}"/>
    <cellStyle name="Normal - Modelo4 7" xfId="2423" xr:uid="{00000000-0005-0000-0000-000045140000}"/>
    <cellStyle name="Normal - Modelo4 8" xfId="2424" xr:uid="{00000000-0005-0000-0000-000046140000}"/>
    <cellStyle name="Normal - Modelo4 9" xfId="9512" xr:uid="{00000000-0005-0000-0000-000047140000}"/>
    <cellStyle name="Normal - Modelo5" xfId="2425" xr:uid="{00000000-0005-0000-0000-000048140000}"/>
    <cellStyle name="Normal - Modelo5 2" xfId="2426" xr:uid="{00000000-0005-0000-0000-000049140000}"/>
    <cellStyle name="Normal - Modelo5 3" xfId="2427" xr:uid="{00000000-0005-0000-0000-00004A140000}"/>
    <cellStyle name="Normal - Modelo5 4" xfId="2428" xr:uid="{00000000-0005-0000-0000-00004B140000}"/>
    <cellStyle name="Normal - Modelo5 5" xfId="2429" xr:uid="{00000000-0005-0000-0000-00004C140000}"/>
    <cellStyle name="Normal - Modelo5 6" xfId="2430" xr:uid="{00000000-0005-0000-0000-00004D140000}"/>
    <cellStyle name="Normal - Modelo5 7" xfId="2431" xr:uid="{00000000-0005-0000-0000-00004E140000}"/>
    <cellStyle name="Normal - Modelo5 8" xfId="2432" xr:uid="{00000000-0005-0000-0000-00004F140000}"/>
    <cellStyle name="Normal - Modelo5 9" xfId="9513" xr:uid="{00000000-0005-0000-0000-000050140000}"/>
    <cellStyle name="Normal - Modelo6" xfId="2433" xr:uid="{00000000-0005-0000-0000-000051140000}"/>
    <cellStyle name="Normal - Modelo6 2" xfId="2434" xr:uid="{00000000-0005-0000-0000-000052140000}"/>
    <cellStyle name="Normal - Modelo6 3" xfId="2435" xr:uid="{00000000-0005-0000-0000-000053140000}"/>
    <cellStyle name="Normal - Modelo6 4" xfId="2436" xr:uid="{00000000-0005-0000-0000-000054140000}"/>
    <cellStyle name="Normal - Modelo6 5" xfId="2437" xr:uid="{00000000-0005-0000-0000-000055140000}"/>
    <cellStyle name="Normal - Modelo6 6" xfId="2438" xr:uid="{00000000-0005-0000-0000-000056140000}"/>
    <cellStyle name="Normal - Modelo6 7" xfId="2439" xr:uid="{00000000-0005-0000-0000-000057140000}"/>
    <cellStyle name="Normal - Modelo6 8" xfId="2440" xr:uid="{00000000-0005-0000-0000-000058140000}"/>
    <cellStyle name="Normal - Modelo6 9" xfId="9514" xr:uid="{00000000-0005-0000-0000-000059140000}"/>
    <cellStyle name="Normal - Modelo7" xfId="2441" xr:uid="{00000000-0005-0000-0000-00005A140000}"/>
    <cellStyle name="Normal - Modelo7 2" xfId="2442" xr:uid="{00000000-0005-0000-0000-00005B140000}"/>
    <cellStyle name="Normal - Modelo7 3" xfId="2443" xr:uid="{00000000-0005-0000-0000-00005C140000}"/>
    <cellStyle name="Normal - Modelo7 4" xfId="2444" xr:uid="{00000000-0005-0000-0000-00005D140000}"/>
    <cellStyle name="Normal - Modelo7 5" xfId="2445" xr:uid="{00000000-0005-0000-0000-00005E140000}"/>
    <cellStyle name="Normal - Modelo7 6" xfId="2446" xr:uid="{00000000-0005-0000-0000-00005F140000}"/>
    <cellStyle name="Normal - Modelo7 7" xfId="2447" xr:uid="{00000000-0005-0000-0000-000060140000}"/>
    <cellStyle name="Normal - Modelo7 8" xfId="2448" xr:uid="{00000000-0005-0000-0000-000061140000}"/>
    <cellStyle name="Normal - Modelo7 9" xfId="9515" xr:uid="{00000000-0005-0000-0000-000062140000}"/>
    <cellStyle name="Normal - Modelo8" xfId="2449" xr:uid="{00000000-0005-0000-0000-000063140000}"/>
    <cellStyle name="Normal - Modelo8 2" xfId="2450" xr:uid="{00000000-0005-0000-0000-000064140000}"/>
    <cellStyle name="Normal - Modelo8 3" xfId="2451" xr:uid="{00000000-0005-0000-0000-000065140000}"/>
    <cellStyle name="Normal - Modelo8 4" xfId="2452" xr:uid="{00000000-0005-0000-0000-000066140000}"/>
    <cellStyle name="Normal - Modelo8 5" xfId="2453" xr:uid="{00000000-0005-0000-0000-000067140000}"/>
    <cellStyle name="Normal - Modelo8 6" xfId="2454" xr:uid="{00000000-0005-0000-0000-000068140000}"/>
    <cellStyle name="Normal - Modelo8 7" xfId="2455" xr:uid="{00000000-0005-0000-0000-000069140000}"/>
    <cellStyle name="Normal - Modelo8 8" xfId="2456" xr:uid="{00000000-0005-0000-0000-00006A140000}"/>
    <cellStyle name="Normal - Modelo8 9" xfId="9516" xr:uid="{00000000-0005-0000-0000-00006B140000}"/>
    <cellStyle name="Normal - Style1" xfId="2457" xr:uid="{00000000-0005-0000-0000-00006C140000}"/>
    <cellStyle name="Normal - Style1 2" xfId="2458" xr:uid="{00000000-0005-0000-0000-00006D140000}"/>
    <cellStyle name="Normal - Style1 2 2" xfId="12778" xr:uid="{00000000-0005-0000-0000-00006E140000}"/>
    <cellStyle name="Normal - Style1 3" xfId="9517" xr:uid="{00000000-0005-0000-0000-00006F140000}"/>
    <cellStyle name="Normal - Style1 3 2" xfId="12779" xr:uid="{00000000-0005-0000-0000-000070140000}"/>
    <cellStyle name="Normal - Style1 4" xfId="12780" xr:uid="{00000000-0005-0000-0000-000071140000}"/>
    <cellStyle name="Normal - Style1 4 2" xfId="12781" xr:uid="{00000000-0005-0000-0000-000072140000}"/>
    <cellStyle name="Normal - Style1_13. Total" xfId="2459" xr:uid="{00000000-0005-0000-0000-000073140000}"/>
    <cellStyle name="Normal - Style2" xfId="2460" xr:uid="{00000000-0005-0000-0000-000074140000}"/>
    <cellStyle name="Normal - Style2 2" xfId="12782" xr:uid="{00000000-0005-0000-0000-000075140000}"/>
    <cellStyle name="Normal - Style2 2 2" xfId="12783" xr:uid="{00000000-0005-0000-0000-000076140000}"/>
    <cellStyle name="Normal - Style2 3" xfId="12784" xr:uid="{00000000-0005-0000-0000-000077140000}"/>
    <cellStyle name="Normal - Style2 3 2" xfId="12785" xr:uid="{00000000-0005-0000-0000-000078140000}"/>
    <cellStyle name="Normal - Style2 4" xfId="12786" xr:uid="{00000000-0005-0000-0000-000079140000}"/>
    <cellStyle name="Normal - Style2 4 2" xfId="12787" xr:uid="{00000000-0005-0000-0000-00007A140000}"/>
    <cellStyle name="Normal - Style2_ELE Prices" xfId="12788" xr:uid="{00000000-0005-0000-0000-00007B140000}"/>
    <cellStyle name="Normal - Style3" xfId="12789" xr:uid="{00000000-0005-0000-0000-00007C140000}"/>
    <cellStyle name="Normal - Style3 2" xfId="12790" xr:uid="{00000000-0005-0000-0000-00007D140000}"/>
    <cellStyle name="Normal - Style3 2 2" xfId="12791" xr:uid="{00000000-0005-0000-0000-00007E140000}"/>
    <cellStyle name="Normal - Style3 3" xfId="12792" xr:uid="{00000000-0005-0000-0000-00007F140000}"/>
    <cellStyle name="Normal - Style3 3 2" xfId="12793" xr:uid="{00000000-0005-0000-0000-000080140000}"/>
    <cellStyle name="Normal - Style3 4" xfId="12794" xr:uid="{00000000-0005-0000-0000-000081140000}"/>
    <cellStyle name="Normal - Style3 4 2" xfId="12795" xr:uid="{00000000-0005-0000-0000-000082140000}"/>
    <cellStyle name="Normal - Style3_ELE Prices" xfId="12796" xr:uid="{00000000-0005-0000-0000-000083140000}"/>
    <cellStyle name="Normal 10" xfId="14" xr:uid="{00000000-0005-0000-0000-000084140000}"/>
    <cellStyle name="Normal 10 10" xfId="2461" xr:uid="{00000000-0005-0000-0000-000085140000}"/>
    <cellStyle name="Normal 10 10 2" xfId="6722" xr:uid="{00000000-0005-0000-0000-000086140000}"/>
    <cellStyle name="Normal 10 10 3" xfId="9518" xr:uid="{00000000-0005-0000-0000-000087140000}"/>
    <cellStyle name="Normal 10 11" xfId="2462" xr:uid="{00000000-0005-0000-0000-000088140000}"/>
    <cellStyle name="Normal 10 11 2" xfId="6723" xr:uid="{00000000-0005-0000-0000-000089140000}"/>
    <cellStyle name="Normal 10 11 3" xfId="9519" xr:uid="{00000000-0005-0000-0000-00008A140000}"/>
    <cellStyle name="Normal 10 12" xfId="6724" xr:uid="{00000000-0005-0000-0000-00008B140000}"/>
    <cellStyle name="Normal 10 12 2" xfId="9520" xr:uid="{00000000-0005-0000-0000-00008C140000}"/>
    <cellStyle name="Normal 10 13" xfId="9521" xr:uid="{00000000-0005-0000-0000-00008D140000}"/>
    <cellStyle name="Normal 10 13 2" xfId="13593" xr:uid="{00000000-0005-0000-0000-00008E140000}"/>
    <cellStyle name="Normal 10 14" xfId="9522" xr:uid="{00000000-0005-0000-0000-00008F140000}"/>
    <cellStyle name="Normal 10 15" xfId="9523" xr:uid="{00000000-0005-0000-0000-000090140000}"/>
    <cellStyle name="Normal 10 16" xfId="9524" xr:uid="{00000000-0005-0000-0000-000091140000}"/>
    <cellStyle name="Normal 10 2" xfId="2463" xr:uid="{00000000-0005-0000-0000-000092140000}"/>
    <cellStyle name="Normal 10 2 2" xfId="2464" xr:uid="{00000000-0005-0000-0000-000093140000}"/>
    <cellStyle name="Normal 10 2 2 2" xfId="6725" xr:uid="{00000000-0005-0000-0000-000094140000}"/>
    <cellStyle name="Normal 10 2 3" xfId="2465" xr:uid="{00000000-0005-0000-0000-000095140000}"/>
    <cellStyle name="Normal 10 2 3 2" xfId="6726" xr:uid="{00000000-0005-0000-0000-000096140000}"/>
    <cellStyle name="Normal 10 2 4" xfId="2466" xr:uid="{00000000-0005-0000-0000-000097140000}"/>
    <cellStyle name="Normal 10 2 4 2" xfId="6727" xr:uid="{00000000-0005-0000-0000-000098140000}"/>
    <cellStyle name="Normal 10 2 5" xfId="6728" xr:uid="{00000000-0005-0000-0000-000099140000}"/>
    <cellStyle name="Normal 10 2 6" xfId="9525" xr:uid="{00000000-0005-0000-0000-00009A140000}"/>
    <cellStyle name="Normal 10 3" xfId="2467" xr:uid="{00000000-0005-0000-0000-00009B140000}"/>
    <cellStyle name="Normal 10 3 2" xfId="6729" xr:uid="{00000000-0005-0000-0000-00009C140000}"/>
    <cellStyle name="Normal 10 3 3" xfId="9526" xr:uid="{00000000-0005-0000-0000-00009D140000}"/>
    <cellStyle name="Normal 10 4" xfId="2468" xr:uid="{00000000-0005-0000-0000-00009E140000}"/>
    <cellStyle name="Normal 10 4 2" xfId="6730" xr:uid="{00000000-0005-0000-0000-00009F140000}"/>
    <cellStyle name="Normal 10 4 3" xfId="9527" xr:uid="{00000000-0005-0000-0000-0000A0140000}"/>
    <cellStyle name="Normal 10 5" xfId="2469" xr:uid="{00000000-0005-0000-0000-0000A1140000}"/>
    <cellStyle name="Normal 10 5 2" xfId="6731" xr:uid="{00000000-0005-0000-0000-0000A2140000}"/>
    <cellStyle name="Normal 10 5 3" xfId="9528" xr:uid="{00000000-0005-0000-0000-0000A3140000}"/>
    <cellStyle name="Normal 10 6" xfId="2470" xr:uid="{00000000-0005-0000-0000-0000A4140000}"/>
    <cellStyle name="Normal 10 6 2" xfId="6732" xr:uid="{00000000-0005-0000-0000-0000A5140000}"/>
    <cellStyle name="Normal 10 6 3" xfId="9529" xr:uid="{00000000-0005-0000-0000-0000A6140000}"/>
    <cellStyle name="Normal 10 7" xfId="2471" xr:uid="{00000000-0005-0000-0000-0000A7140000}"/>
    <cellStyle name="Normal 10 7 2" xfId="6733" xr:uid="{00000000-0005-0000-0000-0000A8140000}"/>
    <cellStyle name="Normal 10 7 3" xfId="9530" xr:uid="{00000000-0005-0000-0000-0000A9140000}"/>
    <cellStyle name="Normal 10 8" xfId="2472" xr:uid="{00000000-0005-0000-0000-0000AA140000}"/>
    <cellStyle name="Normal 10 8 2" xfId="6734" xr:uid="{00000000-0005-0000-0000-0000AB140000}"/>
    <cellStyle name="Normal 10 8 3" xfId="9531" xr:uid="{00000000-0005-0000-0000-0000AC140000}"/>
    <cellStyle name="Normal 10 9" xfId="2473" xr:uid="{00000000-0005-0000-0000-0000AD140000}"/>
    <cellStyle name="Normal 10 9 2" xfId="6735" xr:uid="{00000000-0005-0000-0000-0000AE140000}"/>
    <cellStyle name="Normal 10 9 3" xfId="9532" xr:uid="{00000000-0005-0000-0000-0000AF140000}"/>
    <cellStyle name="Normal 100" xfId="2474" xr:uid="{00000000-0005-0000-0000-0000B0140000}"/>
    <cellStyle name="Normal 100 2" xfId="2475" xr:uid="{00000000-0005-0000-0000-0000B1140000}"/>
    <cellStyle name="Normal 100 2 2" xfId="6736" xr:uid="{00000000-0005-0000-0000-0000B2140000}"/>
    <cellStyle name="Normal 100 3" xfId="6737" xr:uid="{00000000-0005-0000-0000-0000B3140000}"/>
    <cellStyle name="Normal 100 4" xfId="9533" xr:uid="{00000000-0005-0000-0000-0000B4140000}"/>
    <cellStyle name="Normal 101" xfId="2476" xr:uid="{00000000-0005-0000-0000-0000B5140000}"/>
    <cellStyle name="Normal 101 2" xfId="2477" xr:uid="{00000000-0005-0000-0000-0000B6140000}"/>
    <cellStyle name="Normal 101 2 2" xfId="6738" xr:uid="{00000000-0005-0000-0000-0000B7140000}"/>
    <cellStyle name="Normal 101 3" xfId="6739" xr:uid="{00000000-0005-0000-0000-0000B8140000}"/>
    <cellStyle name="Normal 101 4" xfId="9534" xr:uid="{00000000-0005-0000-0000-0000B9140000}"/>
    <cellStyle name="Normal 102" xfId="2478" xr:uid="{00000000-0005-0000-0000-0000BA140000}"/>
    <cellStyle name="Normal 102 2" xfId="2479" xr:uid="{00000000-0005-0000-0000-0000BB140000}"/>
    <cellStyle name="Normal 102 2 2" xfId="6740" xr:uid="{00000000-0005-0000-0000-0000BC140000}"/>
    <cellStyle name="Normal 102 3" xfId="6741" xr:uid="{00000000-0005-0000-0000-0000BD140000}"/>
    <cellStyle name="Normal 102 4" xfId="9535" xr:uid="{00000000-0005-0000-0000-0000BE140000}"/>
    <cellStyle name="Normal 103" xfId="2480" xr:uid="{00000000-0005-0000-0000-0000BF140000}"/>
    <cellStyle name="Normal 103 2" xfId="2481" xr:uid="{00000000-0005-0000-0000-0000C0140000}"/>
    <cellStyle name="Normal 103 2 2" xfId="2482" xr:uid="{00000000-0005-0000-0000-0000C1140000}"/>
    <cellStyle name="Normal 103 2 2 2" xfId="6742" xr:uid="{00000000-0005-0000-0000-0000C2140000}"/>
    <cellStyle name="Normal 103 2 3" xfId="6743" xr:uid="{00000000-0005-0000-0000-0000C3140000}"/>
    <cellStyle name="Normal 103 3" xfId="2483" xr:uid="{00000000-0005-0000-0000-0000C4140000}"/>
    <cellStyle name="Normal 103 3 2" xfId="6744" xr:uid="{00000000-0005-0000-0000-0000C5140000}"/>
    <cellStyle name="Normal 103 4" xfId="6745" xr:uid="{00000000-0005-0000-0000-0000C6140000}"/>
    <cellStyle name="Normal 103 5" xfId="9536" xr:uid="{00000000-0005-0000-0000-0000C7140000}"/>
    <cellStyle name="Normal 104" xfId="2484" xr:uid="{00000000-0005-0000-0000-0000C8140000}"/>
    <cellStyle name="Normal 104 2" xfId="2485" xr:uid="{00000000-0005-0000-0000-0000C9140000}"/>
    <cellStyle name="Normal 104 2 2" xfId="6746" xr:uid="{00000000-0005-0000-0000-0000CA140000}"/>
    <cellStyle name="Normal 104 3" xfId="6747" xr:uid="{00000000-0005-0000-0000-0000CB140000}"/>
    <cellStyle name="Normal 104 4" xfId="9537" xr:uid="{00000000-0005-0000-0000-0000CC140000}"/>
    <cellStyle name="Normal 105" xfId="2486" xr:uid="{00000000-0005-0000-0000-0000CD140000}"/>
    <cellStyle name="Normal 105 2" xfId="2487" xr:uid="{00000000-0005-0000-0000-0000CE140000}"/>
    <cellStyle name="Normal 105 2 2" xfId="6748" xr:uid="{00000000-0005-0000-0000-0000CF140000}"/>
    <cellStyle name="Normal 105 3" xfId="6749" xr:uid="{00000000-0005-0000-0000-0000D0140000}"/>
    <cellStyle name="Normal 105 4" xfId="9538" xr:uid="{00000000-0005-0000-0000-0000D1140000}"/>
    <cellStyle name="Normal 106" xfId="2488" xr:uid="{00000000-0005-0000-0000-0000D2140000}"/>
    <cellStyle name="Normal 106 2" xfId="2489" xr:uid="{00000000-0005-0000-0000-0000D3140000}"/>
    <cellStyle name="Normal 106 2 2" xfId="6750" xr:uid="{00000000-0005-0000-0000-0000D4140000}"/>
    <cellStyle name="Normal 106 3" xfId="6751" xr:uid="{00000000-0005-0000-0000-0000D5140000}"/>
    <cellStyle name="Normal 106 4" xfId="9539" xr:uid="{00000000-0005-0000-0000-0000D6140000}"/>
    <cellStyle name="Normal 107" xfId="2490" xr:uid="{00000000-0005-0000-0000-0000D7140000}"/>
    <cellStyle name="Normal 107 2" xfId="2491" xr:uid="{00000000-0005-0000-0000-0000D8140000}"/>
    <cellStyle name="Normal 107 2 2" xfId="6752" xr:uid="{00000000-0005-0000-0000-0000D9140000}"/>
    <cellStyle name="Normal 107 3" xfId="6753" xr:uid="{00000000-0005-0000-0000-0000DA140000}"/>
    <cellStyle name="Normal 107 4" xfId="9540" xr:uid="{00000000-0005-0000-0000-0000DB140000}"/>
    <cellStyle name="Normal 108" xfId="2492" xr:uid="{00000000-0005-0000-0000-0000DC140000}"/>
    <cellStyle name="Normal 108 2" xfId="2493" xr:uid="{00000000-0005-0000-0000-0000DD140000}"/>
    <cellStyle name="Normal 108 2 2" xfId="6754" xr:uid="{00000000-0005-0000-0000-0000DE140000}"/>
    <cellStyle name="Normal 108 3" xfId="6755" xr:uid="{00000000-0005-0000-0000-0000DF140000}"/>
    <cellStyle name="Normal 108 4" xfId="9541" xr:uid="{00000000-0005-0000-0000-0000E0140000}"/>
    <cellStyle name="Normal 109" xfId="2494" xr:uid="{00000000-0005-0000-0000-0000E1140000}"/>
    <cellStyle name="Normal 109 2" xfId="2495" xr:uid="{00000000-0005-0000-0000-0000E2140000}"/>
    <cellStyle name="Normal 109 2 2" xfId="6756" xr:uid="{00000000-0005-0000-0000-0000E3140000}"/>
    <cellStyle name="Normal 109 3" xfId="6757" xr:uid="{00000000-0005-0000-0000-0000E4140000}"/>
    <cellStyle name="Normal 109 4" xfId="9542" xr:uid="{00000000-0005-0000-0000-0000E5140000}"/>
    <cellStyle name="Normal 11" xfId="2496" xr:uid="{00000000-0005-0000-0000-0000E6140000}"/>
    <cellStyle name="Normal 11 10" xfId="2497" xr:uid="{00000000-0005-0000-0000-0000E7140000}"/>
    <cellStyle name="Normal 11 10 2" xfId="6758" xr:uid="{00000000-0005-0000-0000-0000E8140000}"/>
    <cellStyle name="Normal 11 10 3" xfId="9543" xr:uid="{00000000-0005-0000-0000-0000E9140000}"/>
    <cellStyle name="Normal 11 11" xfId="2498" xr:uid="{00000000-0005-0000-0000-0000EA140000}"/>
    <cellStyle name="Normal 11 11 2" xfId="6759" xr:uid="{00000000-0005-0000-0000-0000EB140000}"/>
    <cellStyle name="Normal 11 11 3" xfId="9544" xr:uid="{00000000-0005-0000-0000-0000EC140000}"/>
    <cellStyle name="Normal 11 12" xfId="9545" xr:uid="{00000000-0005-0000-0000-0000ED140000}"/>
    <cellStyle name="Normal 11 13" xfId="9546" xr:uid="{00000000-0005-0000-0000-0000EE140000}"/>
    <cellStyle name="Normal 11 14" xfId="9547" xr:uid="{00000000-0005-0000-0000-0000EF140000}"/>
    <cellStyle name="Normal 11 15" xfId="9548" xr:uid="{00000000-0005-0000-0000-0000F0140000}"/>
    <cellStyle name="Normal 11 16" xfId="9549" xr:uid="{00000000-0005-0000-0000-0000F1140000}"/>
    <cellStyle name="Normal 11 17" xfId="12080" xr:uid="{00000000-0005-0000-0000-0000F2140000}"/>
    <cellStyle name="Normal 11 2" xfId="2499" xr:uid="{00000000-0005-0000-0000-0000F3140000}"/>
    <cellStyle name="Normal 11 2 2" xfId="6065" xr:uid="{00000000-0005-0000-0000-0000F4140000}"/>
    <cellStyle name="Normal 11 2 3" xfId="9550" xr:uid="{00000000-0005-0000-0000-0000F5140000}"/>
    <cellStyle name="Normal 11 3" xfId="2500" xr:uid="{00000000-0005-0000-0000-0000F6140000}"/>
    <cellStyle name="Normal 11 3 2" xfId="6760" xr:uid="{00000000-0005-0000-0000-0000F7140000}"/>
    <cellStyle name="Normal 11 3 3" xfId="9551" xr:uid="{00000000-0005-0000-0000-0000F8140000}"/>
    <cellStyle name="Normal 11 4" xfId="2501" xr:uid="{00000000-0005-0000-0000-0000F9140000}"/>
    <cellStyle name="Normal 11 4 2" xfId="6761" xr:uid="{00000000-0005-0000-0000-0000FA140000}"/>
    <cellStyle name="Normal 11 4 3" xfId="9552" xr:uid="{00000000-0005-0000-0000-0000FB140000}"/>
    <cellStyle name="Normal 11 5" xfId="2502" xr:uid="{00000000-0005-0000-0000-0000FC140000}"/>
    <cellStyle name="Normal 11 5 2" xfId="6762" xr:uid="{00000000-0005-0000-0000-0000FD140000}"/>
    <cellStyle name="Normal 11 5 3" xfId="9553" xr:uid="{00000000-0005-0000-0000-0000FE140000}"/>
    <cellStyle name="Normal 11 6" xfId="2503" xr:uid="{00000000-0005-0000-0000-0000FF140000}"/>
    <cellStyle name="Normal 11 6 2" xfId="6763" xr:uid="{00000000-0005-0000-0000-000000150000}"/>
    <cellStyle name="Normal 11 6 3" xfId="9554" xr:uid="{00000000-0005-0000-0000-000001150000}"/>
    <cellStyle name="Normal 11 7" xfId="2504" xr:uid="{00000000-0005-0000-0000-000002150000}"/>
    <cellStyle name="Normal 11 7 2" xfId="6764" xr:uid="{00000000-0005-0000-0000-000003150000}"/>
    <cellStyle name="Normal 11 7 3" xfId="9555" xr:uid="{00000000-0005-0000-0000-000004150000}"/>
    <cellStyle name="Normal 11 8" xfId="2505" xr:uid="{00000000-0005-0000-0000-000005150000}"/>
    <cellStyle name="Normal 11 8 2" xfId="6765" xr:uid="{00000000-0005-0000-0000-000006150000}"/>
    <cellStyle name="Normal 11 8 3" xfId="9556" xr:uid="{00000000-0005-0000-0000-000007150000}"/>
    <cellStyle name="Normal 11 9" xfId="2506" xr:uid="{00000000-0005-0000-0000-000008150000}"/>
    <cellStyle name="Normal 11 9 2" xfId="6766" xr:uid="{00000000-0005-0000-0000-000009150000}"/>
    <cellStyle name="Normal 11 9 3" xfId="9557" xr:uid="{00000000-0005-0000-0000-00000A150000}"/>
    <cellStyle name="Normal 110" xfId="2507" xr:uid="{00000000-0005-0000-0000-00000B150000}"/>
    <cellStyle name="Normal 110 2" xfId="2508" xr:uid="{00000000-0005-0000-0000-00000C150000}"/>
    <cellStyle name="Normal 110 2 2" xfId="6767" xr:uid="{00000000-0005-0000-0000-00000D150000}"/>
    <cellStyle name="Normal 110 3" xfId="6768" xr:uid="{00000000-0005-0000-0000-00000E150000}"/>
    <cellStyle name="Normal 110 4" xfId="9558" xr:uid="{00000000-0005-0000-0000-00000F150000}"/>
    <cellStyle name="Normal 111" xfId="2509" xr:uid="{00000000-0005-0000-0000-000010150000}"/>
    <cellStyle name="Normal 111 2" xfId="2510" xr:uid="{00000000-0005-0000-0000-000011150000}"/>
    <cellStyle name="Normal 111 2 2" xfId="6769" xr:uid="{00000000-0005-0000-0000-000012150000}"/>
    <cellStyle name="Normal 111 3" xfId="6770" xr:uid="{00000000-0005-0000-0000-000013150000}"/>
    <cellStyle name="Normal 111 4" xfId="9559" xr:uid="{00000000-0005-0000-0000-000014150000}"/>
    <cellStyle name="Normal 112" xfId="2511" xr:uid="{00000000-0005-0000-0000-000015150000}"/>
    <cellStyle name="Normal 112 2" xfId="2512" xr:uid="{00000000-0005-0000-0000-000016150000}"/>
    <cellStyle name="Normal 112 2 2" xfId="6771" xr:uid="{00000000-0005-0000-0000-000017150000}"/>
    <cellStyle name="Normal 112 3" xfId="6772" xr:uid="{00000000-0005-0000-0000-000018150000}"/>
    <cellStyle name="Normal 112 4" xfId="9560" xr:uid="{00000000-0005-0000-0000-000019150000}"/>
    <cellStyle name="Normal 113" xfId="2513" xr:uid="{00000000-0005-0000-0000-00001A150000}"/>
    <cellStyle name="Normal 113 2" xfId="2514" xr:uid="{00000000-0005-0000-0000-00001B150000}"/>
    <cellStyle name="Normal 113 2 2" xfId="6773" xr:uid="{00000000-0005-0000-0000-00001C150000}"/>
    <cellStyle name="Normal 113 3" xfId="6774" xr:uid="{00000000-0005-0000-0000-00001D150000}"/>
    <cellStyle name="Normal 113 4" xfId="9561" xr:uid="{00000000-0005-0000-0000-00001E150000}"/>
    <cellStyle name="Normal 114" xfId="2515" xr:uid="{00000000-0005-0000-0000-00001F150000}"/>
    <cellStyle name="Normal 114 2" xfId="2516" xr:uid="{00000000-0005-0000-0000-000020150000}"/>
    <cellStyle name="Normal 114 2 2" xfId="6775" xr:uid="{00000000-0005-0000-0000-000021150000}"/>
    <cellStyle name="Normal 114 3" xfId="6776" xr:uid="{00000000-0005-0000-0000-000022150000}"/>
    <cellStyle name="Normal 114 4" xfId="9562" xr:uid="{00000000-0005-0000-0000-000023150000}"/>
    <cellStyle name="Normal 115" xfId="2517" xr:uid="{00000000-0005-0000-0000-000024150000}"/>
    <cellStyle name="Normal 115 2" xfId="2518" xr:uid="{00000000-0005-0000-0000-000025150000}"/>
    <cellStyle name="Normal 115 2 2" xfId="6777" xr:uid="{00000000-0005-0000-0000-000026150000}"/>
    <cellStyle name="Normal 115 3" xfId="6778" xr:uid="{00000000-0005-0000-0000-000027150000}"/>
    <cellStyle name="Normal 115 4" xfId="9563" xr:uid="{00000000-0005-0000-0000-000028150000}"/>
    <cellStyle name="Normal 116" xfId="2519" xr:uid="{00000000-0005-0000-0000-000029150000}"/>
    <cellStyle name="Normal 116 2" xfId="2520" xr:uid="{00000000-0005-0000-0000-00002A150000}"/>
    <cellStyle name="Normal 116 2 2" xfId="6779" xr:uid="{00000000-0005-0000-0000-00002B150000}"/>
    <cellStyle name="Normal 116 3" xfId="6780" xr:uid="{00000000-0005-0000-0000-00002C150000}"/>
    <cellStyle name="Normal 116 4" xfId="9564" xr:uid="{00000000-0005-0000-0000-00002D150000}"/>
    <cellStyle name="Normal 117" xfId="2521" xr:uid="{00000000-0005-0000-0000-00002E150000}"/>
    <cellStyle name="Normal 117 2" xfId="2522" xr:uid="{00000000-0005-0000-0000-00002F150000}"/>
    <cellStyle name="Normal 117 2 2" xfId="6781" xr:uid="{00000000-0005-0000-0000-000030150000}"/>
    <cellStyle name="Normal 117 3" xfId="6782" xr:uid="{00000000-0005-0000-0000-000031150000}"/>
    <cellStyle name="Normal 117 4" xfId="9565" xr:uid="{00000000-0005-0000-0000-000032150000}"/>
    <cellStyle name="Normal 118" xfId="2523" xr:uid="{00000000-0005-0000-0000-000033150000}"/>
    <cellStyle name="Normal 118 2" xfId="2524" xr:uid="{00000000-0005-0000-0000-000034150000}"/>
    <cellStyle name="Normal 118 2 2" xfId="9566" xr:uid="{00000000-0005-0000-0000-000035150000}"/>
    <cellStyle name="Normal 118 3" xfId="2525" xr:uid="{00000000-0005-0000-0000-000036150000}"/>
    <cellStyle name="Normal 118 3 2" xfId="2526" xr:uid="{00000000-0005-0000-0000-000037150000}"/>
    <cellStyle name="Normal 118 3 2 2" xfId="6783" xr:uid="{00000000-0005-0000-0000-000038150000}"/>
    <cellStyle name="Normal 118 3 3" xfId="6784" xr:uid="{00000000-0005-0000-0000-000039150000}"/>
    <cellStyle name="Normal 118 4" xfId="2527" xr:uid="{00000000-0005-0000-0000-00003A150000}"/>
    <cellStyle name="Normal 118 4 2" xfId="6785" xr:uid="{00000000-0005-0000-0000-00003B150000}"/>
    <cellStyle name="Normal 118 5" xfId="2528" xr:uid="{00000000-0005-0000-0000-00003C150000}"/>
    <cellStyle name="Normal 118 5 2" xfId="6786" xr:uid="{00000000-0005-0000-0000-00003D150000}"/>
    <cellStyle name="Normal 118 6" xfId="2529" xr:uid="{00000000-0005-0000-0000-00003E150000}"/>
    <cellStyle name="Normal 118 6 2" xfId="6787" xr:uid="{00000000-0005-0000-0000-00003F150000}"/>
    <cellStyle name="Normal 118 7" xfId="2530" xr:uid="{00000000-0005-0000-0000-000040150000}"/>
    <cellStyle name="Normal 118 7 2" xfId="6788" xr:uid="{00000000-0005-0000-0000-000041150000}"/>
    <cellStyle name="Normal 118 8" xfId="6789" xr:uid="{00000000-0005-0000-0000-000042150000}"/>
    <cellStyle name="Normal 118 9" xfId="9567" xr:uid="{00000000-0005-0000-0000-000043150000}"/>
    <cellStyle name="Normal 119" xfId="2531" xr:uid="{00000000-0005-0000-0000-000044150000}"/>
    <cellStyle name="Normal 119 2" xfId="2532" xr:uid="{00000000-0005-0000-0000-000045150000}"/>
    <cellStyle name="Normal 119 2 2" xfId="2533" xr:uid="{00000000-0005-0000-0000-000046150000}"/>
    <cellStyle name="Normal 119 2 2 2" xfId="6790" xr:uid="{00000000-0005-0000-0000-000047150000}"/>
    <cellStyle name="Normal 119 2 3" xfId="6791" xr:uid="{00000000-0005-0000-0000-000048150000}"/>
    <cellStyle name="Normal 119 3" xfId="2534" xr:uid="{00000000-0005-0000-0000-000049150000}"/>
    <cellStyle name="Normal 119 3 2" xfId="6792" xr:uid="{00000000-0005-0000-0000-00004A150000}"/>
    <cellStyle name="Normal 119 4" xfId="6793" xr:uid="{00000000-0005-0000-0000-00004B150000}"/>
    <cellStyle name="Normal 119 5" xfId="9568" xr:uid="{00000000-0005-0000-0000-00004C150000}"/>
    <cellStyle name="Normal 12" xfId="2535" xr:uid="{00000000-0005-0000-0000-00004D150000}"/>
    <cellStyle name="Normal 12 10" xfId="2536" xr:uid="{00000000-0005-0000-0000-00004E150000}"/>
    <cellStyle name="Normal 12 10 2" xfId="2537" xr:uid="{00000000-0005-0000-0000-00004F150000}"/>
    <cellStyle name="Normal 12 10 3" xfId="6794" xr:uid="{00000000-0005-0000-0000-000050150000}"/>
    <cellStyle name="Normal 12 10 4" xfId="9569" xr:uid="{00000000-0005-0000-0000-000051150000}"/>
    <cellStyle name="Normal 12 11" xfId="2538" xr:uid="{00000000-0005-0000-0000-000052150000}"/>
    <cellStyle name="Normal 12 11 2" xfId="6795" xr:uid="{00000000-0005-0000-0000-000053150000}"/>
    <cellStyle name="Normal 12 11 3" xfId="9570" xr:uid="{00000000-0005-0000-0000-000054150000}"/>
    <cellStyle name="Normal 12 12" xfId="2539" xr:uid="{00000000-0005-0000-0000-000055150000}"/>
    <cellStyle name="Normal 12 12 2" xfId="6796" xr:uid="{00000000-0005-0000-0000-000056150000}"/>
    <cellStyle name="Normal 12 12 3" xfId="9571" xr:uid="{00000000-0005-0000-0000-000057150000}"/>
    <cellStyle name="Normal 12 13" xfId="6797" xr:uid="{00000000-0005-0000-0000-000058150000}"/>
    <cellStyle name="Normal 12 13 2" xfId="9572" xr:uid="{00000000-0005-0000-0000-000059150000}"/>
    <cellStyle name="Normal 12 14" xfId="9573" xr:uid="{00000000-0005-0000-0000-00005A150000}"/>
    <cellStyle name="Normal 12 15" xfId="9574" xr:uid="{00000000-0005-0000-0000-00005B150000}"/>
    <cellStyle name="Normal 12 16" xfId="9575" xr:uid="{00000000-0005-0000-0000-00005C150000}"/>
    <cellStyle name="Normal 12 2" xfId="2540" xr:uid="{00000000-0005-0000-0000-00005D150000}"/>
    <cellStyle name="Normal 12 2 2" xfId="2541" xr:uid="{00000000-0005-0000-0000-00005E150000}"/>
    <cellStyle name="Normal 12 2 3" xfId="6798" xr:uid="{00000000-0005-0000-0000-00005F150000}"/>
    <cellStyle name="Normal 12 2 4" xfId="9576" xr:uid="{00000000-0005-0000-0000-000060150000}"/>
    <cellStyle name="Normal 12 3" xfId="2542" xr:uid="{00000000-0005-0000-0000-000061150000}"/>
    <cellStyle name="Normal 12 3 2" xfId="2543" xr:uid="{00000000-0005-0000-0000-000062150000}"/>
    <cellStyle name="Normal 12 3 3" xfId="6799" xr:uid="{00000000-0005-0000-0000-000063150000}"/>
    <cellStyle name="Normal 12 3 4" xfId="9577" xr:uid="{00000000-0005-0000-0000-000064150000}"/>
    <cellStyle name="Normal 12 4" xfId="2544" xr:uid="{00000000-0005-0000-0000-000065150000}"/>
    <cellStyle name="Normal 12 4 2" xfId="2545" xr:uid="{00000000-0005-0000-0000-000066150000}"/>
    <cellStyle name="Normal 12 4 3" xfId="6800" xr:uid="{00000000-0005-0000-0000-000067150000}"/>
    <cellStyle name="Normal 12 4 4" xfId="9578" xr:uid="{00000000-0005-0000-0000-000068150000}"/>
    <cellStyle name="Normal 12 5" xfId="2546" xr:uid="{00000000-0005-0000-0000-000069150000}"/>
    <cellStyle name="Normal 12 5 2" xfId="2547" xr:uid="{00000000-0005-0000-0000-00006A150000}"/>
    <cellStyle name="Normal 12 5 3" xfId="6801" xr:uid="{00000000-0005-0000-0000-00006B150000}"/>
    <cellStyle name="Normal 12 5 4" xfId="9579" xr:uid="{00000000-0005-0000-0000-00006C150000}"/>
    <cellStyle name="Normal 12 6" xfId="2548" xr:uid="{00000000-0005-0000-0000-00006D150000}"/>
    <cellStyle name="Normal 12 6 2" xfId="2549" xr:uid="{00000000-0005-0000-0000-00006E150000}"/>
    <cellStyle name="Normal 12 6 3" xfId="6802" xr:uid="{00000000-0005-0000-0000-00006F150000}"/>
    <cellStyle name="Normal 12 6 4" xfId="9580" xr:uid="{00000000-0005-0000-0000-000070150000}"/>
    <cellStyle name="Normal 12 7" xfId="2550" xr:uid="{00000000-0005-0000-0000-000071150000}"/>
    <cellStyle name="Normal 12 7 2" xfId="2551" xr:uid="{00000000-0005-0000-0000-000072150000}"/>
    <cellStyle name="Normal 12 7 3" xfId="6803" xr:uid="{00000000-0005-0000-0000-000073150000}"/>
    <cellStyle name="Normal 12 7 4" xfId="9581" xr:uid="{00000000-0005-0000-0000-000074150000}"/>
    <cellStyle name="Normal 12 8" xfId="2552" xr:uid="{00000000-0005-0000-0000-000075150000}"/>
    <cellStyle name="Normal 12 8 2" xfId="2553" xr:uid="{00000000-0005-0000-0000-000076150000}"/>
    <cellStyle name="Normal 12 8 3" xfId="6804" xr:uid="{00000000-0005-0000-0000-000077150000}"/>
    <cellStyle name="Normal 12 8 4" xfId="9582" xr:uid="{00000000-0005-0000-0000-000078150000}"/>
    <cellStyle name="Normal 12 9" xfId="2554" xr:uid="{00000000-0005-0000-0000-000079150000}"/>
    <cellStyle name="Normal 12 9 2" xfId="2555" xr:uid="{00000000-0005-0000-0000-00007A150000}"/>
    <cellStyle name="Normal 12 9 3" xfId="6805" xr:uid="{00000000-0005-0000-0000-00007B150000}"/>
    <cellStyle name="Normal 12 9 4" xfId="9583" xr:uid="{00000000-0005-0000-0000-00007C150000}"/>
    <cellStyle name="Normal 12_13. Total" xfId="2556" xr:uid="{00000000-0005-0000-0000-00007D150000}"/>
    <cellStyle name="Normal 120" xfId="2557" xr:uid="{00000000-0005-0000-0000-00007E150000}"/>
    <cellStyle name="Normal 120 2" xfId="2558" xr:uid="{00000000-0005-0000-0000-00007F150000}"/>
    <cellStyle name="Normal 120 2 2" xfId="2559" xr:uid="{00000000-0005-0000-0000-000080150000}"/>
    <cellStyle name="Normal 120 2 2 2" xfId="6806" xr:uid="{00000000-0005-0000-0000-000081150000}"/>
    <cellStyle name="Normal 120 2 3" xfId="6807" xr:uid="{00000000-0005-0000-0000-000082150000}"/>
    <cellStyle name="Normal 120 3" xfId="2560" xr:uid="{00000000-0005-0000-0000-000083150000}"/>
    <cellStyle name="Normal 120 3 2" xfId="6808" xr:uid="{00000000-0005-0000-0000-000084150000}"/>
    <cellStyle name="Normal 120 4" xfId="6809" xr:uid="{00000000-0005-0000-0000-000085150000}"/>
    <cellStyle name="Normal 120 5" xfId="9584" xr:uid="{00000000-0005-0000-0000-000086150000}"/>
    <cellStyle name="Normal 121" xfId="2561" xr:uid="{00000000-0005-0000-0000-000087150000}"/>
    <cellStyle name="Normal 121 2" xfId="2562" xr:uid="{00000000-0005-0000-0000-000088150000}"/>
    <cellStyle name="Normal 121 2 2" xfId="2563" xr:uid="{00000000-0005-0000-0000-000089150000}"/>
    <cellStyle name="Normal 121 2 2 2" xfId="6810" xr:uid="{00000000-0005-0000-0000-00008A150000}"/>
    <cellStyle name="Normal 121 2 3" xfId="6811" xr:uid="{00000000-0005-0000-0000-00008B150000}"/>
    <cellStyle name="Normal 121 3" xfId="2564" xr:uid="{00000000-0005-0000-0000-00008C150000}"/>
    <cellStyle name="Normal 121 3 2" xfId="6812" xr:uid="{00000000-0005-0000-0000-00008D150000}"/>
    <cellStyle name="Normal 121 4" xfId="6813" xr:uid="{00000000-0005-0000-0000-00008E150000}"/>
    <cellStyle name="Normal 121 5" xfId="9585" xr:uid="{00000000-0005-0000-0000-00008F150000}"/>
    <cellStyle name="Normal 122" xfId="2565" xr:uid="{00000000-0005-0000-0000-000090150000}"/>
    <cellStyle name="Normal 122 2" xfId="2566" xr:uid="{00000000-0005-0000-0000-000091150000}"/>
    <cellStyle name="Normal 122 2 2" xfId="6814" xr:uid="{00000000-0005-0000-0000-000092150000}"/>
    <cellStyle name="Normal 122 3" xfId="6815" xr:uid="{00000000-0005-0000-0000-000093150000}"/>
    <cellStyle name="Normal 122 4" xfId="9586" xr:uid="{00000000-0005-0000-0000-000094150000}"/>
    <cellStyle name="Normal 123" xfId="2567" xr:uid="{00000000-0005-0000-0000-000095150000}"/>
    <cellStyle name="Normal 123 2" xfId="2568" xr:uid="{00000000-0005-0000-0000-000096150000}"/>
    <cellStyle name="Normal 123 2 2" xfId="2569" xr:uid="{00000000-0005-0000-0000-000097150000}"/>
    <cellStyle name="Normal 123 2 2 2" xfId="6816" xr:uid="{00000000-0005-0000-0000-000098150000}"/>
    <cellStyle name="Normal 123 2 3" xfId="6817" xr:uid="{00000000-0005-0000-0000-000099150000}"/>
    <cellStyle name="Normal 123 3" xfId="2570" xr:uid="{00000000-0005-0000-0000-00009A150000}"/>
    <cellStyle name="Normal 123 3 2" xfId="6818" xr:uid="{00000000-0005-0000-0000-00009B150000}"/>
    <cellStyle name="Normal 123 4" xfId="6819" xr:uid="{00000000-0005-0000-0000-00009C150000}"/>
    <cellStyle name="Normal 123 5" xfId="9587" xr:uid="{00000000-0005-0000-0000-00009D150000}"/>
    <cellStyle name="Normal 124" xfId="2571" xr:uid="{00000000-0005-0000-0000-00009E150000}"/>
    <cellStyle name="Normal 124 2" xfId="2572" xr:uid="{00000000-0005-0000-0000-00009F150000}"/>
    <cellStyle name="Normal 124 2 2" xfId="6820" xr:uid="{00000000-0005-0000-0000-0000A0150000}"/>
    <cellStyle name="Normal 124 3" xfId="6821" xr:uid="{00000000-0005-0000-0000-0000A1150000}"/>
    <cellStyle name="Normal 124 4" xfId="9588" xr:uid="{00000000-0005-0000-0000-0000A2150000}"/>
    <cellStyle name="Normal 125" xfId="2573" xr:uid="{00000000-0005-0000-0000-0000A3150000}"/>
    <cellStyle name="Normal 125 2" xfId="2574" xr:uid="{00000000-0005-0000-0000-0000A4150000}"/>
    <cellStyle name="Normal 125 2 2" xfId="6822" xr:uid="{00000000-0005-0000-0000-0000A5150000}"/>
    <cellStyle name="Normal 125 3" xfId="6823" xr:uid="{00000000-0005-0000-0000-0000A6150000}"/>
    <cellStyle name="Normal 125 4" xfId="9589" xr:uid="{00000000-0005-0000-0000-0000A7150000}"/>
    <cellStyle name="Normal 126" xfId="2575" xr:uid="{00000000-0005-0000-0000-0000A8150000}"/>
    <cellStyle name="Normal 126 2" xfId="2576" xr:uid="{00000000-0005-0000-0000-0000A9150000}"/>
    <cellStyle name="Normal 126 2 2" xfId="6824" xr:uid="{00000000-0005-0000-0000-0000AA150000}"/>
    <cellStyle name="Normal 126 3" xfId="6825" xr:uid="{00000000-0005-0000-0000-0000AB150000}"/>
    <cellStyle name="Normal 126 4" xfId="9590" xr:uid="{00000000-0005-0000-0000-0000AC150000}"/>
    <cellStyle name="Normal 127" xfId="2577" xr:uid="{00000000-0005-0000-0000-0000AD150000}"/>
    <cellStyle name="Normal 127 2" xfId="2578" xr:uid="{00000000-0005-0000-0000-0000AE150000}"/>
    <cellStyle name="Normal 127 2 2" xfId="6826" xr:uid="{00000000-0005-0000-0000-0000AF150000}"/>
    <cellStyle name="Normal 127 3" xfId="6827" xr:uid="{00000000-0005-0000-0000-0000B0150000}"/>
    <cellStyle name="Normal 127 4" xfId="9591" xr:uid="{00000000-0005-0000-0000-0000B1150000}"/>
    <cellStyle name="Normal 128" xfId="2579" xr:uid="{00000000-0005-0000-0000-0000B2150000}"/>
    <cellStyle name="Normal 128 2" xfId="2580" xr:uid="{00000000-0005-0000-0000-0000B3150000}"/>
    <cellStyle name="Normal 128 2 2" xfId="6828" xr:uid="{00000000-0005-0000-0000-0000B4150000}"/>
    <cellStyle name="Normal 128 3" xfId="6829" xr:uid="{00000000-0005-0000-0000-0000B5150000}"/>
    <cellStyle name="Normal 128 4" xfId="9592" xr:uid="{00000000-0005-0000-0000-0000B6150000}"/>
    <cellStyle name="Normal 129" xfId="2581" xr:uid="{00000000-0005-0000-0000-0000B7150000}"/>
    <cellStyle name="Normal 129 2" xfId="2582" xr:uid="{00000000-0005-0000-0000-0000B8150000}"/>
    <cellStyle name="Normal 129 2 2" xfId="6830" xr:uid="{00000000-0005-0000-0000-0000B9150000}"/>
    <cellStyle name="Normal 129 3" xfId="6831" xr:uid="{00000000-0005-0000-0000-0000BA150000}"/>
    <cellStyle name="Normal 129 4" xfId="9593" xr:uid="{00000000-0005-0000-0000-0000BB150000}"/>
    <cellStyle name="Normal 13" xfId="2583" xr:uid="{00000000-0005-0000-0000-0000BC150000}"/>
    <cellStyle name="Normal 13 10" xfId="2584" xr:uid="{00000000-0005-0000-0000-0000BD150000}"/>
    <cellStyle name="Normal 13 10 2" xfId="6832" xr:uid="{00000000-0005-0000-0000-0000BE150000}"/>
    <cellStyle name="Normal 13 10 3" xfId="9594" xr:uid="{00000000-0005-0000-0000-0000BF150000}"/>
    <cellStyle name="Normal 13 11" xfId="2585" xr:uid="{00000000-0005-0000-0000-0000C0150000}"/>
    <cellStyle name="Normal 13 11 2" xfId="6833" xr:uid="{00000000-0005-0000-0000-0000C1150000}"/>
    <cellStyle name="Normal 13 11 3" xfId="9595" xr:uid="{00000000-0005-0000-0000-0000C2150000}"/>
    <cellStyle name="Normal 13 12" xfId="2586" xr:uid="{00000000-0005-0000-0000-0000C3150000}"/>
    <cellStyle name="Normal 13 12 2" xfId="9596" xr:uid="{00000000-0005-0000-0000-0000C4150000}"/>
    <cellStyle name="Normal 13 13" xfId="2587" xr:uid="{00000000-0005-0000-0000-0000C5150000}"/>
    <cellStyle name="Normal 13 13 2" xfId="6834" xr:uid="{00000000-0005-0000-0000-0000C6150000}"/>
    <cellStyle name="Normal 13 13 3" xfId="9597" xr:uid="{00000000-0005-0000-0000-0000C7150000}"/>
    <cellStyle name="Normal 13 14" xfId="6835" xr:uid="{00000000-0005-0000-0000-0000C8150000}"/>
    <cellStyle name="Normal 13 14 2" xfId="9598" xr:uid="{00000000-0005-0000-0000-0000C9150000}"/>
    <cellStyle name="Normal 13 15" xfId="9599" xr:uid="{00000000-0005-0000-0000-0000CA150000}"/>
    <cellStyle name="Normal 13 16" xfId="9600" xr:uid="{00000000-0005-0000-0000-0000CB150000}"/>
    <cellStyle name="Normal 13 2" xfId="2588" xr:uid="{00000000-0005-0000-0000-0000CC150000}"/>
    <cellStyle name="Normal 13 2 2" xfId="6066" xr:uid="{00000000-0005-0000-0000-0000CD150000}"/>
    <cellStyle name="Normal 13 2 3" xfId="9601" xr:uid="{00000000-0005-0000-0000-0000CE150000}"/>
    <cellStyle name="Normal 13 3" xfId="2589" xr:uid="{00000000-0005-0000-0000-0000CF150000}"/>
    <cellStyle name="Normal 13 3 2" xfId="6836" xr:uid="{00000000-0005-0000-0000-0000D0150000}"/>
    <cellStyle name="Normal 13 3 3" xfId="9602" xr:uid="{00000000-0005-0000-0000-0000D1150000}"/>
    <cellStyle name="Normal 13 4" xfId="2590" xr:uid="{00000000-0005-0000-0000-0000D2150000}"/>
    <cellStyle name="Normal 13 4 2" xfId="6837" xr:uid="{00000000-0005-0000-0000-0000D3150000}"/>
    <cellStyle name="Normal 13 4 2 2" xfId="12797" xr:uid="{00000000-0005-0000-0000-0000D4150000}"/>
    <cellStyle name="Normal 13 4 3" xfId="9603" xr:uid="{00000000-0005-0000-0000-0000D5150000}"/>
    <cellStyle name="Normal 13 5" xfId="2591" xr:uid="{00000000-0005-0000-0000-0000D6150000}"/>
    <cellStyle name="Normal 13 5 2" xfId="6838" xr:uid="{00000000-0005-0000-0000-0000D7150000}"/>
    <cellStyle name="Normal 13 5 3" xfId="9604" xr:uid="{00000000-0005-0000-0000-0000D8150000}"/>
    <cellStyle name="Normal 13 6" xfId="2592" xr:uid="{00000000-0005-0000-0000-0000D9150000}"/>
    <cellStyle name="Normal 13 6 2" xfId="6839" xr:uid="{00000000-0005-0000-0000-0000DA150000}"/>
    <cellStyle name="Normal 13 6 3" xfId="9605" xr:uid="{00000000-0005-0000-0000-0000DB150000}"/>
    <cellStyle name="Normal 13 7" xfId="2593" xr:uid="{00000000-0005-0000-0000-0000DC150000}"/>
    <cellStyle name="Normal 13 7 2" xfId="6840" xr:uid="{00000000-0005-0000-0000-0000DD150000}"/>
    <cellStyle name="Normal 13 7 3" xfId="9606" xr:uid="{00000000-0005-0000-0000-0000DE150000}"/>
    <cellStyle name="Normal 13 8" xfId="2594" xr:uid="{00000000-0005-0000-0000-0000DF150000}"/>
    <cellStyle name="Normal 13 8 2" xfId="6841" xr:uid="{00000000-0005-0000-0000-0000E0150000}"/>
    <cellStyle name="Normal 13 8 3" xfId="9607" xr:uid="{00000000-0005-0000-0000-0000E1150000}"/>
    <cellStyle name="Normal 13 9" xfId="2595" xr:uid="{00000000-0005-0000-0000-0000E2150000}"/>
    <cellStyle name="Normal 13 9 2" xfId="6842" xr:uid="{00000000-0005-0000-0000-0000E3150000}"/>
    <cellStyle name="Normal 13 9 3" xfId="9608" xr:uid="{00000000-0005-0000-0000-0000E4150000}"/>
    <cellStyle name="Normal 130" xfId="2596" xr:uid="{00000000-0005-0000-0000-0000E5150000}"/>
    <cellStyle name="Normal 130 2" xfId="2597" xr:uid="{00000000-0005-0000-0000-0000E6150000}"/>
    <cellStyle name="Normal 130 2 2" xfId="6843" xr:uid="{00000000-0005-0000-0000-0000E7150000}"/>
    <cellStyle name="Normal 130 3" xfId="6844" xr:uid="{00000000-0005-0000-0000-0000E8150000}"/>
    <cellStyle name="Normal 130 4" xfId="9609" xr:uid="{00000000-0005-0000-0000-0000E9150000}"/>
    <cellStyle name="Normal 131" xfId="2598" xr:uid="{00000000-0005-0000-0000-0000EA150000}"/>
    <cellStyle name="Normal 131 2" xfId="2599" xr:uid="{00000000-0005-0000-0000-0000EB150000}"/>
    <cellStyle name="Normal 131 2 2" xfId="6845" xr:uid="{00000000-0005-0000-0000-0000EC150000}"/>
    <cellStyle name="Normal 131 3" xfId="6846" xr:uid="{00000000-0005-0000-0000-0000ED150000}"/>
    <cellStyle name="Normal 131 4" xfId="9610" xr:uid="{00000000-0005-0000-0000-0000EE150000}"/>
    <cellStyle name="Normal 132" xfId="2600" xr:uid="{00000000-0005-0000-0000-0000EF150000}"/>
    <cellStyle name="Normal 132 2" xfId="2601" xr:uid="{00000000-0005-0000-0000-0000F0150000}"/>
    <cellStyle name="Normal 132 2 2" xfId="6847" xr:uid="{00000000-0005-0000-0000-0000F1150000}"/>
    <cellStyle name="Normal 132 3" xfId="6848" xr:uid="{00000000-0005-0000-0000-0000F2150000}"/>
    <cellStyle name="Normal 132 4" xfId="9611" xr:uid="{00000000-0005-0000-0000-0000F3150000}"/>
    <cellStyle name="Normal 133" xfId="2602" xr:uid="{00000000-0005-0000-0000-0000F4150000}"/>
    <cellStyle name="Normal 133 2" xfId="2603" xr:uid="{00000000-0005-0000-0000-0000F5150000}"/>
    <cellStyle name="Normal 133 2 2" xfId="6849" xr:uid="{00000000-0005-0000-0000-0000F6150000}"/>
    <cellStyle name="Normal 133 3" xfId="6850" xr:uid="{00000000-0005-0000-0000-0000F7150000}"/>
    <cellStyle name="Normal 133 4" xfId="9612" xr:uid="{00000000-0005-0000-0000-0000F8150000}"/>
    <cellStyle name="Normal 134" xfId="2604" xr:uid="{00000000-0005-0000-0000-0000F9150000}"/>
    <cellStyle name="Normal 134 2" xfId="2605" xr:uid="{00000000-0005-0000-0000-0000FA150000}"/>
    <cellStyle name="Normal 134 2 2" xfId="6851" xr:uid="{00000000-0005-0000-0000-0000FB150000}"/>
    <cellStyle name="Normal 134 3" xfId="6852" xr:uid="{00000000-0005-0000-0000-0000FC150000}"/>
    <cellStyle name="Normal 134 4" xfId="9613" xr:uid="{00000000-0005-0000-0000-0000FD150000}"/>
    <cellStyle name="Normal 135" xfId="2606" xr:uid="{00000000-0005-0000-0000-0000FE150000}"/>
    <cellStyle name="Normal 135 2" xfId="2607" xr:uid="{00000000-0005-0000-0000-0000FF150000}"/>
    <cellStyle name="Normal 135 2 2" xfId="6853" xr:uid="{00000000-0005-0000-0000-000000160000}"/>
    <cellStyle name="Normal 135 3" xfId="6854" xr:uid="{00000000-0005-0000-0000-000001160000}"/>
    <cellStyle name="Normal 135 4" xfId="9614" xr:uid="{00000000-0005-0000-0000-000002160000}"/>
    <cellStyle name="Normal 136" xfId="2608" xr:uid="{00000000-0005-0000-0000-000003160000}"/>
    <cellStyle name="Normal 136 2" xfId="2609" xr:uid="{00000000-0005-0000-0000-000004160000}"/>
    <cellStyle name="Normal 136 2 2" xfId="6855" xr:uid="{00000000-0005-0000-0000-000005160000}"/>
    <cellStyle name="Normal 136 3" xfId="6856" xr:uid="{00000000-0005-0000-0000-000006160000}"/>
    <cellStyle name="Normal 136 4" xfId="9615" xr:uid="{00000000-0005-0000-0000-000007160000}"/>
    <cellStyle name="Normal 137" xfId="2610" xr:uid="{00000000-0005-0000-0000-000008160000}"/>
    <cellStyle name="Normal 137 2" xfId="2611" xr:uid="{00000000-0005-0000-0000-000009160000}"/>
    <cellStyle name="Normal 137 2 2" xfId="6857" xr:uid="{00000000-0005-0000-0000-00000A160000}"/>
    <cellStyle name="Normal 137 3" xfId="6858" xr:uid="{00000000-0005-0000-0000-00000B160000}"/>
    <cellStyle name="Normal 137 4" xfId="9616" xr:uid="{00000000-0005-0000-0000-00000C160000}"/>
    <cellStyle name="Normal 138" xfId="2612" xr:uid="{00000000-0005-0000-0000-00000D160000}"/>
    <cellStyle name="Normal 138 2" xfId="2613" xr:uid="{00000000-0005-0000-0000-00000E160000}"/>
    <cellStyle name="Normal 138 2 2" xfId="6859" xr:uid="{00000000-0005-0000-0000-00000F160000}"/>
    <cellStyle name="Normal 138 3" xfId="6860" xr:uid="{00000000-0005-0000-0000-000010160000}"/>
    <cellStyle name="Normal 138 4" xfId="9617" xr:uid="{00000000-0005-0000-0000-000011160000}"/>
    <cellStyle name="Normal 139" xfId="2614" xr:uid="{00000000-0005-0000-0000-000012160000}"/>
    <cellStyle name="Normal 139 2" xfId="2615" xr:uid="{00000000-0005-0000-0000-000013160000}"/>
    <cellStyle name="Normal 139 2 2" xfId="6861" xr:uid="{00000000-0005-0000-0000-000014160000}"/>
    <cellStyle name="Normal 139 3" xfId="6862" xr:uid="{00000000-0005-0000-0000-000015160000}"/>
    <cellStyle name="Normal 139 4" xfId="9618" xr:uid="{00000000-0005-0000-0000-000016160000}"/>
    <cellStyle name="Normal 14" xfId="2616" xr:uid="{00000000-0005-0000-0000-000017160000}"/>
    <cellStyle name="Normal 14 10" xfId="2617" xr:uid="{00000000-0005-0000-0000-000018160000}"/>
    <cellStyle name="Normal 14 10 2" xfId="6863" xr:uid="{00000000-0005-0000-0000-000019160000}"/>
    <cellStyle name="Normal 14 10 3" xfId="9619" xr:uid="{00000000-0005-0000-0000-00001A160000}"/>
    <cellStyle name="Normal 14 11" xfId="2618" xr:uid="{00000000-0005-0000-0000-00001B160000}"/>
    <cellStyle name="Normal 14 11 2" xfId="6864" xr:uid="{00000000-0005-0000-0000-00001C160000}"/>
    <cellStyle name="Normal 14 11 3" xfId="9620" xr:uid="{00000000-0005-0000-0000-00001D160000}"/>
    <cellStyle name="Normal 14 12" xfId="6865" xr:uid="{00000000-0005-0000-0000-00001E160000}"/>
    <cellStyle name="Normal 14 12 2" xfId="9621" xr:uid="{00000000-0005-0000-0000-00001F160000}"/>
    <cellStyle name="Normal 14 13" xfId="9622" xr:uid="{00000000-0005-0000-0000-000020160000}"/>
    <cellStyle name="Normal 14 14" xfId="9623" xr:uid="{00000000-0005-0000-0000-000021160000}"/>
    <cellStyle name="Normal 14 15" xfId="9624" xr:uid="{00000000-0005-0000-0000-000022160000}"/>
    <cellStyle name="Normal 14 16" xfId="9625" xr:uid="{00000000-0005-0000-0000-000023160000}"/>
    <cellStyle name="Normal 14 17" xfId="13594" xr:uid="{00000000-0005-0000-0000-000024160000}"/>
    <cellStyle name="Normal 14 2" xfId="2619" xr:uid="{00000000-0005-0000-0000-000025160000}"/>
    <cellStyle name="Normal 14 2 2" xfId="6866" xr:uid="{00000000-0005-0000-0000-000026160000}"/>
    <cellStyle name="Normal 14 2 3" xfId="9626" xr:uid="{00000000-0005-0000-0000-000027160000}"/>
    <cellStyle name="Normal 14 29" xfId="9627" xr:uid="{00000000-0005-0000-0000-000028160000}"/>
    <cellStyle name="Normal 14 3" xfId="2620" xr:uid="{00000000-0005-0000-0000-000029160000}"/>
    <cellStyle name="Normal 14 3 2" xfId="6867" xr:uid="{00000000-0005-0000-0000-00002A160000}"/>
    <cellStyle name="Normal 14 3 3" xfId="9628" xr:uid="{00000000-0005-0000-0000-00002B160000}"/>
    <cellStyle name="Normal 14 4" xfId="2621" xr:uid="{00000000-0005-0000-0000-00002C160000}"/>
    <cellStyle name="Normal 14 4 2" xfId="6868" xr:uid="{00000000-0005-0000-0000-00002D160000}"/>
    <cellStyle name="Normal 14 4 2 2" xfId="12798" xr:uid="{00000000-0005-0000-0000-00002E160000}"/>
    <cellStyle name="Normal 14 4 3" xfId="9629" xr:uid="{00000000-0005-0000-0000-00002F160000}"/>
    <cellStyle name="Normal 14 5" xfId="2622" xr:uid="{00000000-0005-0000-0000-000030160000}"/>
    <cellStyle name="Normal 14 5 2" xfId="6869" xr:uid="{00000000-0005-0000-0000-000031160000}"/>
    <cellStyle name="Normal 14 5 3" xfId="9630" xr:uid="{00000000-0005-0000-0000-000032160000}"/>
    <cellStyle name="Normal 14 6" xfId="2623" xr:uid="{00000000-0005-0000-0000-000033160000}"/>
    <cellStyle name="Normal 14 6 2" xfId="6870" xr:uid="{00000000-0005-0000-0000-000034160000}"/>
    <cellStyle name="Normal 14 6 3" xfId="9631" xr:uid="{00000000-0005-0000-0000-000035160000}"/>
    <cellStyle name="Normal 14 7" xfId="2624" xr:uid="{00000000-0005-0000-0000-000036160000}"/>
    <cellStyle name="Normal 14 7 2" xfId="6871" xr:uid="{00000000-0005-0000-0000-000037160000}"/>
    <cellStyle name="Normal 14 7 3" xfId="9632" xr:uid="{00000000-0005-0000-0000-000038160000}"/>
    <cellStyle name="Normal 14 8" xfId="2625" xr:uid="{00000000-0005-0000-0000-000039160000}"/>
    <cellStyle name="Normal 14 8 2" xfId="6872" xr:uid="{00000000-0005-0000-0000-00003A160000}"/>
    <cellStyle name="Normal 14 8 3" xfId="9633" xr:uid="{00000000-0005-0000-0000-00003B160000}"/>
    <cellStyle name="Normal 14 9" xfId="2626" xr:uid="{00000000-0005-0000-0000-00003C160000}"/>
    <cellStyle name="Normal 14 9 2" xfId="6873" xr:uid="{00000000-0005-0000-0000-00003D160000}"/>
    <cellStyle name="Normal 14 9 3" xfId="9634" xr:uid="{00000000-0005-0000-0000-00003E160000}"/>
    <cellStyle name="Normal 140" xfId="2627" xr:uid="{00000000-0005-0000-0000-00003F160000}"/>
    <cellStyle name="Normal 140 2" xfId="2628" xr:uid="{00000000-0005-0000-0000-000040160000}"/>
    <cellStyle name="Normal 140 2 2" xfId="6874" xr:uid="{00000000-0005-0000-0000-000041160000}"/>
    <cellStyle name="Normal 140 3" xfId="6875" xr:uid="{00000000-0005-0000-0000-000042160000}"/>
    <cellStyle name="Normal 140 4" xfId="9635" xr:uid="{00000000-0005-0000-0000-000043160000}"/>
    <cellStyle name="Normal 141" xfId="2629" xr:uid="{00000000-0005-0000-0000-000044160000}"/>
    <cellStyle name="Normal 141 2" xfId="2630" xr:uid="{00000000-0005-0000-0000-000045160000}"/>
    <cellStyle name="Normal 141 2 2" xfId="6876" xr:uid="{00000000-0005-0000-0000-000046160000}"/>
    <cellStyle name="Normal 141 3" xfId="6877" xr:uid="{00000000-0005-0000-0000-000047160000}"/>
    <cellStyle name="Normal 141 4" xfId="9636" xr:uid="{00000000-0005-0000-0000-000048160000}"/>
    <cellStyle name="Normal 142" xfId="2631" xr:uid="{00000000-0005-0000-0000-000049160000}"/>
    <cellStyle name="Normal 142 2" xfId="2632" xr:uid="{00000000-0005-0000-0000-00004A160000}"/>
    <cellStyle name="Normal 142 3" xfId="2633" xr:uid="{00000000-0005-0000-0000-00004B160000}"/>
    <cellStyle name="Normal 142 3 2" xfId="6878" xr:uid="{00000000-0005-0000-0000-00004C160000}"/>
    <cellStyle name="Normal 142 4" xfId="6879" xr:uid="{00000000-0005-0000-0000-00004D160000}"/>
    <cellStyle name="Normal 142 5" xfId="9637" xr:uid="{00000000-0005-0000-0000-00004E160000}"/>
    <cellStyle name="Normal 143" xfId="2634" xr:uid="{00000000-0005-0000-0000-00004F160000}"/>
    <cellStyle name="Normal 143 2" xfId="2635" xr:uid="{00000000-0005-0000-0000-000050160000}"/>
    <cellStyle name="Normal 143 2 2" xfId="6880" xr:uid="{00000000-0005-0000-0000-000051160000}"/>
    <cellStyle name="Normal 143 3" xfId="6881" xr:uid="{00000000-0005-0000-0000-000052160000}"/>
    <cellStyle name="Normal 143 4" xfId="9638" xr:uid="{00000000-0005-0000-0000-000053160000}"/>
    <cellStyle name="Normal 144" xfId="2636" xr:uid="{00000000-0005-0000-0000-000054160000}"/>
    <cellStyle name="Normal 144 2" xfId="2637" xr:uid="{00000000-0005-0000-0000-000055160000}"/>
    <cellStyle name="Normal 144 2 2" xfId="6882" xr:uid="{00000000-0005-0000-0000-000056160000}"/>
    <cellStyle name="Normal 144 3" xfId="6883" xr:uid="{00000000-0005-0000-0000-000057160000}"/>
    <cellStyle name="Normal 144 4" xfId="9639" xr:uid="{00000000-0005-0000-0000-000058160000}"/>
    <cellStyle name="Normal 145" xfId="2638" xr:uid="{00000000-0005-0000-0000-000059160000}"/>
    <cellStyle name="Normal 145 2" xfId="2639" xr:uid="{00000000-0005-0000-0000-00005A160000}"/>
    <cellStyle name="Normal 145 2 2" xfId="6884" xr:uid="{00000000-0005-0000-0000-00005B160000}"/>
    <cellStyle name="Normal 145 3" xfId="6885" xr:uid="{00000000-0005-0000-0000-00005C160000}"/>
    <cellStyle name="Normal 145 4" xfId="9640" xr:uid="{00000000-0005-0000-0000-00005D160000}"/>
    <cellStyle name="Normal 146" xfId="2640" xr:uid="{00000000-0005-0000-0000-00005E160000}"/>
    <cellStyle name="Normal 146 2" xfId="2641" xr:uid="{00000000-0005-0000-0000-00005F160000}"/>
    <cellStyle name="Normal 146 2 2" xfId="6886" xr:uid="{00000000-0005-0000-0000-000060160000}"/>
    <cellStyle name="Normal 146 3" xfId="6887" xr:uid="{00000000-0005-0000-0000-000061160000}"/>
    <cellStyle name="Normal 146 4" xfId="9641" xr:uid="{00000000-0005-0000-0000-000062160000}"/>
    <cellStyle name="Normal 147" xfId="2642" xr:uid="{00000000-0005-0000-0000-000063160000}"/>
    <cellStyle name="Normal 147 2" xfId="2643" xr:uid="{00000000-0005-0000-0000-000064160000}"/>
    <cellStyle name="Normal 147 2 2" xfId="6888" xr:uid="{00000000-0005-0000-0000-000065160000}"/>
    <cellStyle name="Normal 147 3" xfId="6889" xr:uid="{00000000-0005-0000-0000-000066160000}"/>
    <cellStyle name="Normal 147 4" xfId="9642" xr:uid="{00000000-0005-0000-0000-000067160000}"/>
    <cellStyle name="Normal 148" xfId="2644" xr:uid="{00000000-0005-0000-0000-000068160000}"/>
    <cellStyle name="Normal 148 2" xfId="2645" xr:uid="{00000000-0005-0000-0000-000069160000}"/>
    <cellStyle name="Normal 148 2 2" xfId="6890" xr:uid="{00000000-0005-0000-0000-00006A160000}"/>
    <cellStyle name="Normal 148 3" xfId="6891" xr:uid="{00000000-0005-0000-0000-00006B160000}"/>
    <cellStyle name="Normal 148 4" xfId="9643" xr:uid="{00000000-0005-0000-0000-00006C160000}"/>
    <cellStyle name="Normal 149" xfId="2646" xr:uid="{00000000-0005-0000-0000-00006D160000}"/>
    <cellStyle name="Normal 149 2" xfId="2647" xr:uid="{00000000-0005-0000-0000-00006E160000}"/>
    <cellStyle name="Normal 149 2 2" xfId="6892" xr:uid="{00000000-0005-0000-0000-00006F160000}"/>
    <cellStyle name="Normal 149 3" xfId="6893" xr:uid="{00000000-0005-0000-0000-000070160000}"/>
    <cellStyle name="Normal 149 4" xfId="9644" xr:uid="{00000000-0005-0000-0000-000071160000}"/>
    <cellStyle name="Normal 15" xfId="2648" xr:uid="{00000000-0005-0000-0000-000072160000}"/>
    <cellStyle name="Normal 15 10" xfId="2649" xr:uid="{00000000-0005-0000-0000-000073160000}"/>
    <cellStyle name="Normal 15 10 2" xfId="6894" xr:uid="{00000000-0005-0000-0000-000074160000}"/>
    <cellStyle name="Normal 15 10 3" xfId="9645" xr:uid="{00000000-0005-0000-0000-000075160000}"/>
    <cellStyle name="Normal 15 11" xfId="2650" xr:uid="{00000000-0005-0000-0000-000076160000}"/>
    <cellStyle name="Normal 15 11 2" xfId="6895" xr:uid="{00000000-0005-0000-0000-000077160000}"/>
    <cellStyle name="Normal 15 11 3" xfId="9646" xr:uid="{00000000-0005-0000-0000-000078160000}"/>
    <cellStyle name="Normal 15 12" xfId="6896" xr:uid="{00000000-0005-0000-0000-000079160000}"/>
    <cellStyle name="Normal 15 12 2" xfId="9647" xr:uid="{00000000-0005-0000-0000-00007A160000}"/>
    <cellStyle name="Normal 15 13" xfId="9648" xr:uid="{00000000-0005-0000-0000-00007B160000}"/>
    <cellStyle name="Normal 15 14" xfId="9649" xr:uid="{00000000-0005-0000-0000-00007C160000}"/>
    <cellStyle name="Normal 15 15" xfId="9650" xr:uid="{00000000-0005-0000-0000-00007D160000}"/>
    <cellStyle name="Normal 15 16" xfId="9651" xr:uid="{00000000-0005-0000-0000-00007E160000}"/>
    <cellStyle name="Normal 15 2" xfId="2651" xr:uid="{00000000-0005-0000-0000-00007F160000}"/>
    <cellStyle name="Normal 15 2 2" xfId="6897" xr:uid="{00000000-0005-0000-0000-000080160000}"/>
    <cellStyle name="Normal 15 2 3" xfId="9652" xr:uid="{00000000-0005-0000-0000-000081160000}"/>
    <cellStyle name="Normal 15 3" xfId="2652" xr:uid="{00000000-0005-0000-0000-000082160000}"/>
    <cellStyle name="Normal 15 3 2" xfId="6898" xr:uid="{00000000-0005-0000-0000-000083160000}"/>
    <cellStyle name="Normal 15 3 3" xfId="9653" xr:uid="{00000000-0005-0000-0000-000084160000}"/>
    <cellStyle name="Normal 15 4" xfId="2653" xr:uid="{00000000-0005-0000-0000-000085160000}"/>
    <cellStyle name="Normal 15 4 2" xfId="6899" xr:uid="{00000000-0005-0000-0000-000086160000}"/>
    <cellStyle name="Normal 15 4 3" xfId="9654" xr:uid="{00000000-0005-0000-0000-000087160000}"/>
    <cellStyle name="Normal 15 5" xfId="2654" xr:uid="{00000000-0005-0000-0000-000088160000}"/>
    <cellStyle name="Normal 15 5 2" xfId="6900" xr:uid="{00000000-0005-0000-0000-000089160000}"/>
    <cellStyle name="Normal 15 5 3" xfId="9655" xr:uid="{00000000-0005-0000-0000-00008A160000}"/>
    <cellStyle name="Normal 15 6" xfId="2655" xr:uid="{00000000-0005-0000-0000-00008B160000}"/>
    <cellStyle name="Normal 15 6 2" xfId="6901" xr:uid="{00000000-0005-0000-0000-00008C160000}"/>
    <cellStyle name="Normal 15 6 3" xfId="9656" xr:uid="{00000000-0005-0000-0000-00008D160000}"/>
    <cellStyle name="Normal 15 7" xfId="2656" xr:uid="{00000000-0005-0000-0000-00008E160000}"/>
    <cellStyle name="Normal 15 7 2" xfId="6902" xr:uid="{00000000-0005-0000-0000-00008F160000}"/>
    <cellStyle name="Normal 15 7 3" xfId="9657" xr:uid="{00000000-0005-0000-0000-000090160000}"/>
    <cellStyle name="Normal 15 8" xfId="2657" xr:uid="{00000000-0005-0000-0000-000091160000}"/>
    <cellStyle name="Normal 15 8 2" xfId="6903" xr:uid="{00000000-0005-0000-0000-000092160000}"/>
    <cellStyle name="Normal 15 8 3" xfId="9658" xr:uid="{00000000-0005-0000-0000-000093160000}"/>
    <cellStyle name="Normal 15 9" xfId="2658" xr:uid="{00000000-0005-0000-0000-000094160000}"/>
    <cellStyle name="Normal 15 9 2" xfId="6904" xr:uid="{00000000-0005-0000-0000-000095160000}"/>
    <cellStyle name="Normal 15 9 3" xfId="9659" xr:uid="{00000000-0005-0000-0000-000096160000}"/>
    <cellStyle name="Normal 150" xfId="2659" xr:uid="{00000000-0005-0000-0000-000097160000}"/>
    <cellStyle name="Normal 150 2" xfId="2660" xr:uid="{00000000-0005-0000-0000-000098160000}"/>
    <cellStyle name="Normal 150 2 2" xfId="6905" xr:uid="{00000000-0005-0000-0000-000099160000}"/>
    <cellStyle name="Normal 150 3" xfId="6906" xr:uid="{00000000-0005-0000-0000-00009A160000}"/>
    <cellStyle name="Normal 150 4" xfId="9660" xr:uid="{00000000-0005-0000-0000-00009B160000}"/>
    <cellStyle name="Normal 151" xfId="2661" xr:uid="{00000000-0005-0000-0000-00009C160000}"/>
    <cellStyle name="Normal 151 2" xfId="2662" xr:uid="{00000000-0005-0000-0000-00009D160000}"/>
    <cellStyle name="Normal 151 2 2" xfId="6907" xr:uid="{00000000-0005-0000-0000-00009E160000}"/>
    <cellStyle name="Normal 151 3" xfId="6908" xr:uid="{00000000-0005-0000-0000-00009F160000}"/>
    <cellStyle name="Normal 151 4" xfId="9661" xr:uid="{00000000-0005-0000-0000-0000A0160000}"/>
    <cellStyle name="Normal 152" xfId="2663" xr:uid="{00000000-0005-0000-0000-0000A1160000}"/>
    <cellStyle name="Normal 152 2" xfId="2664" xr:uid="{00000000-0005-0000-0000-0000A2160000}"/>
    <cellStyle name="Normal 152 2 2" xfId="6909" xr:uid="{00000000-0005-0000-0000-0000A3160000}"/>
    <cellStyle name="Normal 152 3" xfId="6910" xr:uid="{00000000-0005-0000-0000-0000A4160000}"/>
    <cellStyle name="Normal 152 4" xfId="9662" xr:uid="{00000000-0005-0000-0000-0000A5160000}"/>
    <cellStyle name="Normal 153" xfId="2665" xr:uid="{00000000-0005-0000-0000-0000A6160000}"/>
    <cellStyle name="Normal 153 2" xfId="2666" xr:uid="{00000000-0005-0000-0000-0000A7160000}"/>
    <cellStyle name="Normal 153 2 2" xfId="6911" xr:uid="{00000000-0005-0000-0000-0000A8160000}"/>
    <cellStyle name="Normal 153 3" xfId="6912" xr:uid="{00000000-0005-0000-0000-0000A9160000}"/>
    <cellStyle name="Normal 153 4" xfId="9663" xr:uid="{00000000-0005-0000-0000-0000AA160000}"/>
    <cellStyle name="Normal 154" xfId="2667" xr:uid="{00000000-0005-0000-0000-0000AB160000}"/>
    <cellStyle name="Normal 154 2" xfId="2668" xr:uid="{00000000-0005-0000-0000-0000AC160000}"/>
    <cellStyle name="Normal 154 2 2" xfId="6913" xr:uid="{00000000-0005-0000-0000-0000AD160000}"/>
    <cellStyle name="Normal 154 3" xfId="6914" xr:uid="{00000000-0005-0000-0000-0000AE160000}"/>
    <cellStyle name="Normal 154 4" xfId="9664" xr:uid="{00000000-0005-0000-0000-0000AF160000}"/>
    <cellStyle name="Normal 155" xfId="2669" xr:uid="{00000000-0005-0000-0000-0000B0160000}"/>
    <cellStyle name="Normal 155 2" xfId="2670" xr:uid="{00000000-0005-0000-0000-0000B1160000}"/>
    <cellStyle name="Normal 155 2 2" xfId="6915" xr:uid="{00000000-0005-0000-0000-0000B2160000}"/>
    <cellStyle name="Normal 155 3" xfId="6916" xr:uid="{00000000-0005-0000-0000-0000B3160000}"/>
    <cellStyle name="Normal 155 4" xfId="9665" xr:uid="{00000000-0005-0000-0000-0000B4160000}"/>
    <cellStyle name="Normal 156" xfId="2671" xr:uid="{00000000-0005-0000-0000-0000B5160000}"/>
    <cellStyle name="Normal 156 2" xfId="2672" xr:uid="{00000000-0005-0000-0000-0000B6160000}"/>
    <cellStyle name="Normal 156 2 2" xfId="6917" xr:uid="{00000000-0005-0000-0000-0000B7160000}"/>
    <cellStyle name="Normal 156 3" xfId="6918" xr:uid="{00000000-0005-0000-0000-0000B8160000}"/>
    <cellStyle name="Normal 156 4" xfId="9666" xr:uid="{00000000-0005-0000-0000-0000B9160000}"/>
    <cellStyle name="Normal 157" xfId="2673" xr:uid="{00000000-0005-0000-0000-0000BA160000}"/>
    <cellStyle name="Normal 157 2" xfId="2674" xr:uid="{00000000-0005-0000-0000-0000BB160000}"/>
    <cellStyle name="Normal 157 2 2" xfId="6919" xr:uid="{00000000-0005-0000-0000-0000BC160000}"/>
    <cellStyle name="Normal 157 3" xfId="6920" xr:uid="{00000000-0005-0000-0000-0000BD160000}"/>
    <cellStyle name="Normal 157 4" xfId="9667" xr:uid="{00000000-0005-0000-0000-0000BE160000}"/>
    <cellStyle name="Normal 158" xfId="2675" xr:uid="{00000000-0005-0000-0000-0000BF160000}"/>
    <cellStyle name="Normal 158 2" xfId="2676" xr:uid="{00000000-0005-0000-0000-0000C0160000}"/>
    <cellStyle name="Normal 158 2 2" xfId="6921" xr:uid="{00000000-0005-0000-0000-0000C1160000}"/>
    <cellStyle name="Normal 158 3" xfId="6922" xr:uid="{00000000-0005-0000-0000-0000C2160000}"/>
    <cellStyle name="Normal 158 4" xfId="9668" xr:uid="{00000000-0005-0000-0000-0000C3160000}"/>
    <cellStyle name="Normal 159" xfId="2677" xr:uid="{00000000-0005-0000-0000-0000C4160000}"/>
    <cellStyle name="Normal 159 2" xfId="2678" xr:uid="{00000000-0005-0000-0000-0000C5160000}"/>
    <cellStyle name="Normal 159 2 2" xfId="6923" xr:uid="{00000000-0005-0000-0000-0000C6160000}"/>
    <cellStyle name="Normal 159 3" xfId="6924" xr:uid="{00000000-0005-0000-0000-0000C7160000}"/>
    <cellStyle name="Normal 159 4" xfId="9669" xr:uid="{00000000-0005-0000-0000-0000C8160000}"/>
    <cellStyle name="Normal 16" xfId="2679" xr:uid="{00000000-0005-0000-0000-0000C9160000}"/>
    <cellStyle name="Normal 16 10" xfId="2680" xr:uid="{00000000-0005-0000-0000-0000CA160000}"/>
    <cellStyle name="Normal 16 10 2" xfId="6925" xr:uid="{00000000-0005-0000-0000-0000CB160000}"/>
    <cellStyle name="Normal 16 10 3" xfId="9670" xr:uid="{00000000-0005-0000-0000-0000CC160000}"/>
    <cellStyle name="Normal 16 11" xfId="2681" xr:uid="{00000000-0005-0000-0000-0000CD160000}"/>
    <cellStyle name="Normal 16 11 2" xfId="6926" xr:uid="{00000000-0005-0000-0000-0000CE160000}"/>
    <cellStyle name="Normal 16 11 3" xfId="9671" xr:uid="{00000000-0005-0000-0000-0000CF160000}"/>
    <cellStyle name="Normal 16 12" xfId="6927" xr:uid="{00000000-0005-0000-0000-0000D0160000}"/>
    <cellStyle name="Normal 16 12 2" xfId="9672" xr:uid="{00000000-0005-0000-0000-0000D1160000}"/>
    <cellStyle name="Normal 16 13" xfId="9673" xr:uid="{00000000-0005-0000-0000-0000D2160000}"/>
    <cellStyle name="Normal 16 14" xfId="9674" xr:uid="{00000000-0005-0000-0000-0000D3160000}"/>
    <cellStyle name="Normal 16 15" xfId="9675" xr:uid="{00000000-0005-0000-0000-0000D4160000}"/>
    <cellStyle name="Normal 16 16" xfId="9676" xr:uid="{00000000-0005-0000-0000-0000D5160000}"/>
    <cellStyle name="Normal 16 2" xfId="2682" xr:uid="{00000000-0005-0000-0000-0000D6160000}"/>
    <cellStyle name="Normal 16 2 2" xfId="6067" xr:uid="{00000000-0005-0000-0000-0000D7160000}"/>
    <cellStyle name="Normal 16 2 3" xfId="9677" xr:uid="{00000000-0005-0000-0000-0000D8160000}"/>
    <cellStyle name="Normal 16 3" xfId="2683" xr:uid="{00000000-0005-0000-0000-0000D9160000}"/>
    <cellStyle name="Normal 16 3 2" xfId="6928" xr:uid="{00000000-0005-0000-0000-0000DA160000}"/>
    <cellStyle name="Normal 16 3 3" xfId="9678" xr:uid="{00000000-0005-0000-0000-0000DB160000}"/>
    <cellStyle name="Normal 16 4" xfId="2684" xr:uid="{00000000-0005-0000-0000-0000DC160000}"/>
    <cellStyle name="Normal 16 4 2" xfId="6929" xr:uid="{00000000-0005-0000-0000-0000DD160000}"/>
    <cellStyle name="Normal 16 4 3" xfId="9679" xr:uid="{00000000-0005-0000-0000-0000DE160000}"/>
    <cellStyle name="Normal 16 5" xfId="2685" xr:uid="{00000000-0005-0000-0000-0000DF160000}"/>
    <cellStyle name="Normal 16 5 2" xfId="6930" xr:uid="{00000000-0005-0000-0000-0000E0160000}"/>
    <cellStyle name="Normal 16 5 3" xfId="9680" xr:uid="{00000000-0005-0000-0000-0000E1160000}"/>
    <cellStyle name="Normal 16 6" xfId="2686" xr:uid="{00000000-0005-0000-0000-0000E2160000}"/>
    <cellStyle name="Normal 16 6 2" xfId="6931" xr:uid="{00000000-0005-0000-0000-0000E3160000}"/>
    <cellStyle name="Normal 16 6 3" xfId="9681" xr:uid="{00000000-0005-0000-0000-0000E4160000}"/>
    <cellStyle name="Normal 16 7" xfId="2687" xr:uid="{00000000-0005-0000-0000-0000E5160000}"/>
    <cellStyle name="Normal 16 7 2" xfId="6932" xr:uid="{00000000-0005-0000-0000-0000E6160000}"/>
    <cellStyle name="Normal 16 7 3" xfId="9682" xr:uid="{00000000-0005-0000-0000-0000E7160000}"/>
    <cellStyle name="Normal 16 8" xfId="2688" xr:uid="{00000000-0005-0000-0000-0000E8160000}"/>
    <cellStyle name="Normal 16 8 2" xfId="6933" xr:uid="{00000000-0005-0000-0000-0000E9160000}"/>
    <cellStyle name="Normal 16 8 3" xfId="9683" xr:uid="{00000000-0005-0000-0000-0000EA160000}"/>
    <cellStyle name="Normal 16 9" xfId="2689" xr:uid="{00000000-0005-0000-0000-0000EB160000}"/>
    <cellStyle name="Normal 16 9 2" xfId="6934" xr:uid="{00000000-0005-0000-0000-0000EC160000}"/>
    <cellStyle name="Normal 16 9 3" xfId="9684" xr:uid="{00000000-0005-0000-0000-0000ED160000}"/>
    <cellStyle name="Normal 160" xfId="2690" xr:uid="{00000000-0005-0000-0000-0000EE160000}"/>
    <cellStyle name="Normal 160 2" xfId="2691" xr:uid="{00000000-0005-0000-0000-0000EF160000}"/>
    <cellStyle name="Normal 160 2 2" xfId="6935" xr:uid="{00000000-0005-0000-0000-0000F0160000}"/>
    <cellStyle name="Normal 160 3" xfId="6936" xr:uid="{00000000-0005-0000-0000-0000F1160000}"/>
    <cellStyle name="Normal 160 4" xfId="9685" xr:uid="{00000000-0005-0000-0000-0000F2160000}"/>
    <cellStyle name="Normal 161" xfId="2692" xr:uid="{00000000-0005-0000-0000-0000F3160000}"/>
    <cellStyle name="Normal 161 2" xfId="2693" xr:uid="{00000000-0005-0000-0000-0000F4160000}"/>
    <cellStyle name="Normal 161 2 2" xfId="6937" xr:uid="{00000000-0005-0000-0000-0000F5160000}"/>
    <cellStyle name="Normal 161 3" xfId="6938" xr:uid="{00000000-0005-0000-0000-0000F6160000}"/>
    <cellStyle name="Normal 161 4" xfId="9686" xr:uid="{00000000-0005-0000-0000-0000F7160000}"/>
    <cellStyle name="Normal 162" xfId="2694" xr:uid="{00000000-0005-0000-0000-0000F8160000}"/>
    <cellStyle name="Normal 162 2" xfId="2695" xr:uid="{00000000-0005-0000-0000-0000F9160000}"/>
    <cellStyle name="Normal 162 2 2" xfId="6939" xr:uid="{00000000-0005-0000-0000-0000FA160000}"/>
    <cellStyle name="Normal 162 3" xfId="6940" xr:uid="{00000000-0005-0000-0000-0000FB160000}"/>
    <cellStyle name="Normal 162 4" xfId="9687" xr:uid="{00000000-0005-0000-0000-0000FC160000}"/>
    <cellStyle name="Normal 163" xfId="2696" xr:uid="{00000000-0005-0000-0000-0000FD160000}"/>
    <cellStyle name="Normal 163 2" xfId="2697" xr:uid="{00000000-0005-0000-0000-0000FE160000}"/>
    <cellStyle name="Normal 163 2 2" xfId="6941" xr:uid="{00000000-0005-0000-0000-0000FF160000}"/>
    <cellStyle name="Normal 163 3" xfId="6942" xr:uid="{00000000-0005-0000-0000-000000170000}"/>
    <cellStyle name="Normal 163 4" xfId="9688" xr:uid="{00000000-0005-0000-0000-000001170000}"/>
    <cellStyle name="Normal 164" xfId="2698" xr:uid="{00000000-0005-0000-0000-000002170000}"/>
    <cellStyle name="Normal 164 2" xfId="2699" xr:uid="{00000000-0005-0000-0000-000003170000}"/>
    <cellStyle name="Normal 164 2 2" xfId="6943" xr:uid="{00000000-0005-0000-0000-000004170000}"/>
    <cellStyle name="Normal 164 3" xfId="6944" xr:uid="{00000000-0005-0000-0000-000005170000}"/>
    <cellStyle name="Normal 164 4" xfId="9689" xr:uid="{00000000-0005-0000-0000-000006170000}"/>
    <cellStyle name="Normal 165" xfId="2700" xr:uid="{00000000-0005-0000-0000-000007170000}"/>
    <cellStyle name="Normal 165 2" xfId="2701" xr:uid="{00000000-0005-0000-0000-000008170000}"/>
    <cellStyle name="Normal 165 2 2" xfId="6945" xr:uid="{00000000-0005-0000-0000-000009170000}"/>
    <cellStyle name="Normal 165 3" xfId="6946" xr:uid="{00000000-0005-0000-0000-00000A170000}"/>
    <cellStyle name="Normal 165 4" xfId="9690" xr:uid="{00000000-0005-0000-0000-00000B170000}"/>
    <cellStyle name="Normal 166" xfId="2702" xr:uid="{00000000-0005-0000-0000-00000C170000}"/>
    <cellStyle name="Normal 166 2" xfId="2703" xr:uid="{00000000-0005-0000-0000-00000D170000}"/>
    <cellStyle name="Normal 166 2 2" xfId="6947" xr:uid="{00000000-0005-0000-0000-00000E170000}"/>
    <cellStyle name="Normal 166 3" xfId="6948" xr:uid="{00000000-0005-0000-0000-00000F170000}"/>
    <cellStyle name="Normal 166 4" xfId="9691" xr:uid="{00000000-0005-0000-0000-000010170000}"/>
    <cellStyle name="Normal 167" xfId="2704" xr:uid="{00000000-0005-0000-0000-000011170000}"/>
    <cellStyle name="Normal 167 2" xfId="2705" xr:uid="{00000000-0005-0000-0000-000012170000}"/>
    <cellStyle name="Normal 167 2 2" xfId="6949" xr:uid="{00000000-0005-0000-0000-000013170000}"/>
    <cellStyle name="Normal 167 3" xfId="6950" xr:uid="{00000000-0005-0000-0000-000014170000}"/>
    <cellStyle name="Normal 167 4" xfId="9692" xr:uid="{00000000-0005-0000-0000-000015170000}"/>
    <cellStyle name="Normal 168" xfId="2706" xr:uid="{00000000-0005-0000-0000-000016170000}"/>
    <cellStyle name="Normal 168 2" xfId="2707" xr:uid="{00000000-0005-0000-0000-000017170000}"/>
    <cellStyle name="Normal 168 2 2" xfId="6951" xr:uid="{00000000-0005-0000-0000-000018170000}"/>
    <cellStyle name="Normal 168 3" xfId="6952" xr:uid="{00000000-0005-0000-0000-000019170000}"/>
    <cellStyle name="Normal 168 4" xfId="9693" xr:uid="{00000000-0005-0000-0000-00001A170000}"/>
    <cellStyle name="Normal 169" xfId="2708" xr:uid="{00000000-0005-0000-0000-00001B170000}"/>
    <cellStyle name="Normal 169 2" xfId="2709" xr:uid="{00000000-0005-0000-0000-00001C170000}"/>
    <cellStyle name="Normal 169 2 2" xfId="6953" xr:uid="{00000000-0005-0000-0000-00001D170000}"/>
    <cellStyle name="Normal 169 3" xfId="6954" xr:uid="{00000000-0005-0000-0000-00001E170000}"/>
    <cellStyle name="Normal 169 4" xfId="9694" xr:uid="{00000000-0005-0000-0000-00001F170000}"/>
    <cellStyle name="Normal 17" xfId="2710" xr:uid="{00000000-0005-0000-0000-000020170000}"/>
    <cellStyle name="Normal 17 10" xfId="2711" xr:uid="{00000000-0005-0000-0000-000021170000}"/>
    <cellStyle name="Normal 17 10 2" xfId="6955" xr:uid="{00000000-0005-0000-0000-000022170000}"/>
    <cellStyle name="Normal 17 10 3" xfId="9695" xr:uid="{00000000-0005-0000-0000-000023170000}"/>
    <cellStyle name="Normal 17 11" xfId="2712" xr:uid="{00000000-0005-0000-0000-000024170000}"/>
    <cellStyle name="Normal 17 11 2" xfId="6956" xr:uid="{00000000-0005-0000-0000-000025170000}"/>
    <cellStyle name="Normal 17 11 3" xfId="9696" xr:uid="{00000000-0005-0000-0000-000026170000}"/>
    <cellStyle name="Normal 17 12" xfId="6068" xr:uid="{00000000-0005-0000-0000-000027170000}"/>
    <cellStyle name="Normal 17 12 2" xfId="9697" xr:uid="{00000000-0005-0000-0000-000028170000}"/>
    <cellStyle name="Normal 17 13" xfId="6069" xr:uid="{00000000-0005-0000-0000-000029170000}"/>
    <cellStyle name="Normal 17 13 2" xfId="9698" xr:uid="{00000000-0005-0000-0000-00002A170000}"/>
    <cellStyle name="Normal 17 14" xfId="9699" xr:uid="{00000000-0005-0000-0000-00002B170000}"/>
    <cellStyle name="Normal 17 15" xfId="9700" xr:uid="{00000000-0005-0000-0000-00002C170000}"/>
    <cellStyle name="Normal 17 2" xfId="2713" xr:uid="{00000000-0005-0000-0000-00002D170000}"/>
    <cellStyle name="Normal 17 2 2" xfId="6070" xr:uid="{00000000-0005-0000-0000-00002E170000}"/>
    <cellStyle name="Normal 17 2 3" xfId="9701" xr:uid="{00000000-0005-0000-0000-00002F170000}"/>
    <cellStyle name="Normal 17 3" xfId="2714" xr:uid="{00000000-0005-0000-0000-000030170000}"/>
    <cellStyle name="Normal 17 3 2" xfId="6957" xr:uid="{00000000-0005-0000-0000-000031170000}"/>
    <cellStyle name="Normal 17 3 3" xfId="9702" xr:uid="{00000000-0005-0000-0000-000032170000}"/>
    <cellStyle name="Normal 17 4" xfId="2715" xr:uid="{00000000-0005-0000-0000-000033170000}"/>
    <cellStyle name="Normal 17 4 2" xfId="6958" xr:uid="{00000000-0005-0000-0000-000034170000}"/>
    <cellStyle name="Normal 17 4 3" xfId="9703" xr:uid="{00000000-0005-0000-0000-000035170000}"/>
    <cellStyle name="Normal 17 5" xfId="2716" xr:uid="{00000000-0005-0000-0000-000036170000}"/>
    <cellStyle name="Normal 17 5 2" xfId="6959" xr:uid="{00000000-0005-0000-0000-000037170000}"/>
    <cellStyle name="Normal 17 5 3" xfId="9704" xr:uid="{00000000-0005-0000-0000-000038170000}"/>
    <cellStyle name="Normal 17 6" xfId="2717" xr:uid="{00000000-0005-0000-0000-000039170000}"/>
    <cellStyle name="Normal 17 6 2" xfId="6960" xr:uid="{00000000-0005-0000-0000-00003A170000}"/>
    <cellStyle name="Normal 17 6 3" xfId="9705" xr:uid="{00000000-0005-0000-0000-00003B170000}"/>
    <cellStyle name="Normal 17 7" xfId="2718" xr:uid="{00000000-0005-0000-0000-00003C170000}"/>
    <cellStyle name="Normal 17 7 2" xfId="6961" xr:uid="{00000000-0005-0000-0000-00003D170000}"/>
    <cellStyle name="Normal 17 7 3" xfId="9706" xr:uid="{00000000-0005-0000-0000-00003E170000}"/>
    <cellStyle name="Normal 17 8" xfId="2719" xr:uid="{00000000-0005-0000-0000-00003F170000}"/>
    <cellStyle name="Normal 17 8 2" xfId="6962" xr:uid="{00000000-0005-0000-0000-000040170000}"/>
    <cellStyle name="Normal 17 8 3" xfId="9707" xr:uid="{00000000-0005-0000-0000-000041170000}"/>
    <cellStyle name="Normal 17 9" xfId="2720" xr:uid="{00000000-0005-0000-0000-000042170000}"/>
    <cellStyle name="Normal 17 9 2" xfId="6963" xr:uid="{00000000-0005-0000-0000-000043170000}"/>
    <cellStyle name="Normal 17 9 3" xfId="9708" xr:uid="{00000000-0005-0000-0000-000044170000}"/>
    <cellStyle name="Normal 170" xfId="2721" xr:uid="{00000000-0005-0000-0000-000045170000}"/>
    <cellStyle name="Normal 170 2" xfId="2722" xr:uid="{00000000-0005-0000-0000-000046170000}"/>
    <cellStyle name="Normal 170 2 2" xfId="6964" xr:uid="{00000000-0005-0000-0000-000047170000}"/>
    <cellStyle name="Normal 170 3" xfId="6965" xr:uid="{00000000-0005-0000-0000-000048170000}"/>
    <cellStyle name="Normal 170 4" xfId="9709" xr:uid="{00000000-0005-0000-0000-000049170000}"/>
    <cellStyle name="Normal 171" xfId="2723" xr:uid="{00000000-0005-0000-0000-00004A170000}"/>
    <cellStyle name="Normal 171 2" xfId="2724" xr:uid="{00000000-0005-0000-0000-00004B170000}"/>
    <cellStyle name="Normal 171 2 2" xfId="6966" xr:uid="{00000000-0005-0000-0000-00004C170000}"/>
    <cellStyle name="Normal 171 3" xfId="6967" xr:uid="{00000000-0005-0000-0000-00004D170000}"/>
    <cellStyle name="Normal 171 4" xfId="9710" xr:uid="{00000000-0005-0000-0000-00004E170000}"/>
    <cellStyle name="Normal 172" xfId="2725" xr:uid="{00000000-0005-0000-0000-00004F170000}"/>
    <cellStyle name="Normal 172 2" xfId="2726" xr:uid="{00000000-0005-0000-0000-000050170000}"/>
    <cellStyle name="Normal 172 2 2" xfId="6968" xr:uid="{00000000-0005-0000-0000-000051170000}"/>
    <cellStyle name="Normal 172 3" xfId="6969" xr:uid="{00000000-0005-0000-0000-000052170000}"/>
    <cellStyle name="Normal 172 4" xfId="9711" xr:uid="{00000000-0005-0000-0000-000053170000}"/>
    <cellStyle name="Normal 173" xfId="2727" xr:uid="{00000000-0005-0000-0000-000054170000}"/>
    <cellStyle name="Normal 173 2" xfId="2728" xr:uid="{00000000-0005-0000-0000-000055170000}"/>
    <cellStyle name="Normal 173 2 2" xfId="6970" xr:uid="{00000000-0005-0000-0000-000056170000}"/>
    <cellStyle name="Normal 173 3" xfId="6971" xr:uid="{00000000-0005-0000-0000-000057170000}"/>
    <cellStyle name="Normal 173 4" xfId="9712" xr:uid="{00000000-0005-0000-0000-000058170000}"/>
    <cellStyle name="Normal 174" xfId="2729" xr:uid="{00000000-0005-0000-0000-000059170000}"/>
    <cellStyle name="Normal 174 2" xfId="2730" xr:uid="{00000000-0005-0000-0000-00005A170000}"/>
    <cellStyle name="Normal 174 2 2" xfId="6972" xr:uid="{00000000-0005-0000-0000-00005B170000}"/>
    <cellStyle name="Normal 174 3" xfId="6973" xr:uid="{00000000-0005-0000-0000-00005C170000}"/>
    <cellStyle name="Normal 174 4" xfId="9713" xr:uid="{00000000-0005-0000-0000-00005D170000}"/>
    <cellStyle name="Normal 175" xfId="2731" xr:uid="{00000000-0005-0000-0000-00005E170000}"/>
    <cellStyle name="Normal 175 2" xfId="2732" xr:uid="{00000000-0005-0000-0000-00005F170000}"/>
    <cellStyle name="Normal 175 2 2" xfId="6974" xr:uid="{00000000-0005-0000-0000-000060170000}"/>
    <cellStyle name="Normal 175 3" xfId="6975" xr:uid="{00000000-0005-0000-0000-000061170000}"/>
    <cellStyle name="Normal 175 4" xfId="9714" xr:uid="{00000000-0005-0000-0000-000062170000}"/>
    <cellStyle name="Normal 176" xfId="2733" xr:uid="{00000000-0005-0000-0000-000063170000}"/>
    <cellStyle name="Normal 176 2" xfId="2734" xr:uid="{00000000-0005-0000-0000-000064170000}"/>
    <cellStyle name="Normal 176 2 2" xfId="6976" xr:uid="{00000000-0005-0000-0000-000065170000}"/>
    <cellStyle name="Normal 176 3" xfId="6977" xr:uid="{00000000-0005-0000-0000-000066170000}"/>
    <cellStyle name="Normal 176 4" xfId="9715" xr:uid="{00000000-0005-0000-0000-000067170000}"/>
    <cellStyle name="Normal 177" xfId="2735" xr:uid="{00000000-0005-0000-0000-000068170000}"/>
    <cellStyle name="Normal 177 2" xfId="2736" xr:uid="{00000000-0005-0000-0000-000069170000}"/>
    <cellStyle name="Normal 177 2 2" xfId="6978" xr:uid="{00000000-0005-0000-0000-00006A170000}"/>
    <cellStyle name="Normal 177 3" xfId="6979" xr:uid="{00000000-0005-0000-0000-00006B170000}"/>
    <cellStyle name="Normal 178" xfId="2737" xr:uid="{00000000-0005-0000-0000-00006C170000}"/>
    <cellStyle name="Normal 178 2" xfId="2738" xr:uid="{00000000-0005-0000-0000-00006D170000}"/>
    <cellStyle name="Normal 178 2 2" xfId="6980" xr:uid="{00000000-0005-0000-0000-00006E170000}"/>
    <cellStyle name="Normal 178 3" xfId="6981" xr:uid="{00000000-0005-0000-0000-00006F170000}"/>
    <cellStyle name="Normal 179" xfId="2739" xr:uid="{00000000-0005-0000-0000-000070170000}"/>
    <cellStyle name="Normal 179 2" xfId="2740" xr:uid="{00000000-0005-0000-0000-000071170000}"/>
    <cellStyle name="Normal 179 2 2" xfId="6982" xr:uid="{00000000-0005-0000-0000-000072170000}"/>
    <cellStyle name="Normal 179 3" xfId="6983" xr:uid="{00000000-0005-0000-0000-000073170000}"/>
    <cellStyle name="Normal 18" xfId="2741" xr:uid="{00000000-0005-0000-0000-000074170000}"/>
    <cellStyle name="Normal 18 10" xfId="2742" xr:uid="{00000000-0005-0000-0000-000075170000}"/>
    <cellStyle name="Normal 18 10 2" xfId="6984" xr:uid="{00000000-0005-0000-0000-000076170000}"/>
    <cellStyle name="Normal 18 10 3" xfId="9716" xr:uid="{00000000-0005-0000-0000-000077170000}"/>
    <cellStyle name="Normal 18 11" xfId="2743" xr:uid="{00000000-0005-0000-0000-000078170000}"/>
    <cellStyle name="Normal 18 11 2" xfId="6985" xr:uid="{00000000-0005-0000-0000-000079170000}"/>
    <cellStyle name="Normal 18 11 3" xfId="9717" xr:uid="{00000000-0005-0000-0000-00007A170000}"/>
    <cellStyle name="Normal 18 12" xfId="2744" xr:uid="{00000000-0005-0000-0000-00007B170000}"/>
    <cellStyle name="Normal 18 12 2" xfId="6986" xr:uid="{00000000-0005-0000-0000-00007C170000}"/>
    <cellStyle name="Normal 18 12 3" xfId="9718" xr:uid="{00000000-0005-0000-0000-00007D170000}"/>
    <cellStyle name="Normal 18 13" xfId="2745" xr:uid="{00000000-0005-0000-0000-00007E170000}"/>
    <cellStyle name="Normal 18 13 2" xfId="6987" xr:uid="{00000000-0005-0000-0000-00007F170000}"/>
    <cellStyle name="Normal 18 13 3" xfId="9719" xr:uid="{00000000-0005-0000-0000-000080170000}"/>
    <cellStyle name="Normal 18 14" xfId="6988" xr:uid="{00000000-0005-0000-0000-000081170000}"/>
    <cellStyle name="Normal 18 14 2" xfId="9720" xr:uid="{00000000-0005-0000-0000-000082170000}"/>
    <cellStyle name="Normal 18 15" xfId="9721" xr:uid="{00000000-0005-0000-0000-000083170000}"/>
    <cellStyle name="Normal 18 2" xfId="2746" xr:uid="{00000000-0005-0000-0000-000084170000}"/>
    <cellStyle name="Normal 18 2 10" xfId="2747" xr:uid="{00000000-0005-0000-0000-000085170000}"/>
    <cellStyle name="Normal 18 2 10 2" xfId="6989" xr:uid="{00000000-0005-0000-0000-000086170000}"/>
    <cellStyle name="Normal 18 2 11" xfId="2748" xr:uid="{00000000-0005-0000-0000-000087170000}"/>
    <cellStyle name="Normal 18 2 11 2" xfId="6990" xr:uid="{00000000-0005-0000-0000-000088170000}"/>
    <cellStyle name="Normal 18 2 12" xfId="6991" xr:uid="{00000000-0005-0000-0000-000089170000}"/>
    <cellStyle name="Normal 18 2 13" xfId="9722" xr:uid="{00000000-0005-0000-0000-00008A170000}"/>
    <cellStyle name="Normal 18 2 2" xfId="2749" xr:uid="{00000000-0005-0000-0000-00008B170000}"/>
    <cellStyle name="Normal 18 2 2 2" xfId="6992" xr:uid="{00000000-0005-0000-0000-00008C170000}"/>
    <cellStyle name="Normal 18 2 3" xfId="2750" xr:uid="{00000000-0005-0000-0000-00008D170000}"/>
    <cellStyle name="Normal 18 2 3 2" xfId="6993" xr:uid="{00000000-0005-0000-0000-00008E170000}"/>
    <cellStyle name="Normal 18 2 4" xfId="2751" xr:uid="{00000000-0005-0000-0000-00008F170000}"/>
    <cellStyle name="Normal 18 2 4 2" xfId="6994" xr:uid="{00000000-0005-0000-0000-000090170000}"/>
    <cellStyle name="Normal 18 2 5" xfId="2752" xr:uid="{00000000-0005-0000-0000-000091170000}"/>
    <cellStyle name="Normal 18 2 5 2" xfId="6995" xr:uid="{00000000-0005-0000-0000-000092170000}"/>
    <cellStyle name="Normal 18 2 6" xfId="2753" xr:uid="{00000000-0005-0000-0000-000093170000}"/>
    <cellStyle name="Normal 18 2 6 2" xfId="6996" xr:uid="{00000000-0005-0000-0000-000094170000}"/>
    <cellStyle name="Normal 18 2 7" xfId="2754" xr:uid="{00000000-0005-0000-0000-000095170000}"/>
    <cellStyle name="Normal 18 2 7 2" xfId="6997" xr:uid="{00000000-0005-0000-0000-000096170000}"/>
    <cellStyle name="Normal 18 2 8" xfId="2755" xr:uid="{00000000-0005-0000-0000-000097170000}"/>
    <cellStyle name="Normal 18 2 8 2" xfId="6998" xr:uid="{00000000-0005-0000-0000-000098170000}"/>
    <cellStyle name="Normal 18 2 9" xfId="2756" xr:uid="{00000000-0005-0000-0000-000099170000}"/>
    <cellStyle name="Normal 18 2 9 2" xfId="6999" xr:uid="{00000000-0005-0000-0000-00009A170000}"/>
    <cellStyle name="Normal 18 3" xfId="2757" xr:uid="{00000000-0005-0000-0000-00009B170000}"/>
    <cellStyle name="Normal 18 3 2" xfId="2758" xr:uid="{00000000-0005-0000-0000-00009C170000}"/>
    <cellStyle name="Normal 18 3 3" xfId="2759" xr:uid="{00000000-0005-0000-0000-00009D170000}"/>
    <cellStyle name="Normal 18 3 4" xfId="2760" xr:uid="{00000000-0005-0000-0000-00009E170000}"/>
    <cellStyle name="Normal 18 3 5" xfId="2761" xr:uid="{00000000-0005-0000-0000-00009F170000}"/>
    <cellStyle name="Normal 18 3 6" xfId="2762" xr:uid="{00000000-0005-0000-0000-0000A0170000}"/>
    <cellStyle name="Normal 18 3 7" xfId="2763" xr:uid="{00000000-0005-0000-0000-0000A1170000}"/>
    <cellStyle name="Normal 18 3 8" xfId="2764" xr:uid="{00000000-0005-0000-0000-0000A2170000}"/>
    <cellStyle name="Normal 18 3 9" xfId="9723" xr:uid="{00000000-0005-0000-0000-0000A3170000}"/>
    <cellStyle name="Normal 18 4" xfId="2765" xr:uid="{00000000-0005-0000-0000-0000A4170000}"/>
    <cellStyle name="Normal 18 4 2" xfId="7000" xr:uid="{00000000-0005-0000-0000-0000A5170000}"/>
    <cellStyle name="Normal 18 4 3" xfId="9724" xr:uid="{00000000-0005-0000-0000-0000A6170000}"/>
    <cellStyle name="Normal 18 5" xfId="2766" xr:uid="{00000000-0005-0000-0000-0000A7170000}"/>
    <cellStyle name="Normal 18 5 2" xfId="7001" xr:uid="{00000000-0005-0000-0000-0000A8170000}"/>
    <cellStyle name="Normal 18 5 3" xfId="9725" xr:uid="{00000000-0005-0000-0000-0000A9170000}"/>
    <cellStyle name="Normal 18 6" xfId="2767" xr:uid="{00000000-0005-0000-0000-0000AA170000}"/>
    <cellStyle name="Normal 18 6 2" xfId="7002" xr:uid="{00000000-0005-0000-0000-0000AB170000}"/>
    <cellStyle name="Normal 18 6 3" xfId="9726" xr:uid="{00000000-0005-0000-0000-0000AC170000}"/>
    <cellStyle name="Normal 18 7" xfId="2768" xr:uid="{00000000-0005-0000-0000-0000AD170000}"/>
    <cellStyle name="Normal 18 7 2" xfId="7003" xr:uid="{00000000-0005-0000-0000-0000AE170000}"/>
    <cellStyle name="Normal 18 7 3" xfId="9727" xr:uid="{00000000-0005-0000-0000-0000AF170000}"/>
    <cellStyle name="Normal 18 8" xfId="2769" xr:uid="{00000000-0005-0000-0000-0000B0170000}"/>
    <cellStyle name="Normal 18 8 2" xfId="7004" xr:uid="{00000000-0005-0000-0000-0000B1170000}"/>
    <cellStyle name="Normal 18 8 3" xfId="9728" xr:uid="{00000000-0005-0000-0000-0000B2170000}"/>
    <cellStyle name="Normal 18 9" xfId="2770" xr:uid="{00000000-0005-0000-0000-0000B3170000}"/>
    <cellStyle name="Normal 18 9 2" xfId="7005" xr:uid="{00000000-0005-0000-0000-0000B4170000}"/>
    <cellStyle name="Normal 18 9 3" xfId="9729" xr:uid="{00000000-0005-0000-0000-0000B5170000}"/>
    <cellStyle name="Normal 180" xfId="2771" xr:uid="{00000000-0005-0000-0000-0000B6170000}"/>
    <cellStyle name="Normal 180 2" xfId="2772" xr:uid="{00000000-0005-0000-0000-0000B7170000}"/>
    <cellStyle name="Normal 180 2 2" xfId="7006" xr:uid="{00000000-0005-0000-0000-0000B8170000}"/>
    <cellStyle name="Normal 180 3" xfId="7007" xr:uid="{00000000-0005-0000-0000-0000B9170000}"/>
    <cellStyle name="Normal 181" xfId="2773" xr:uid="{00000000-0005-0000-0000-0000BA170000}"/>
    <cellStyle name="Normal 181 2" xfId="2774" xr:uid="{00000000-0005-0000-0000-0000BB170000}"/>
    <cellStyle name="Normal 181 2 2" xfId="7008" xr:uid="{00000000-0005-0000-0000-0000BC170000}"/>
    <cellStyle name="Normal 181 3" xfId="7009" xr:uid="{00000000-0005-0000-0000-0000BD170000}"/>
    <cellStyle name="Normal 182" xfId="2775" xr:uid="{00000000-0005-0000-0000-0000BE170000}"/>
    <cellStyle name="Normal 182 2" xfId="2776" xr:uid="{00000000-0005-0000-0000-0000BF170000}"/>
    <cellStyle name="Normal 182 2 2" xfId="7010" xr:uid="{00000000-0005-0000-0000-0000C0170000}"/>
    <cellStyle name="Normal 182 3" xfId="7011" xr:uid="{00000000-0005-0000-0000-0000C1170000}"/>
    <cellStyle name="Normal 183" xfId="2777" xr:uid="{00000000-0005-0000-0000-0000C2170000}"/>
    <cellStyle name="Normal 183 2" xfId="2778" xr:uid="{00000000-0005-0000-0000-0000C3170000}"/>
    <cellStyle name="Normal 183 2 2" xfId="7012" xr:uid="{00000000-0005-0000-0000-0000C4170000}"/>
    <cellStyle name="Normal 183 3" xfId="7013" xr:uid="{00000000-0005-0000-0000-0000C5170000}"/>
    <cellStyle name="Normal 184" xfId="2779" xr:uid="{00000000-0005-0000-0000-0000C6170000}"/>
    <cellStyle name="Normal 184 2" xfId="2780" xr:uid="{00000000-0005-0000-0000-0000C7170000}"/>
    <cellStyle name="Normal 184 2 2" xfId="7014" xr:uid="{00000000-0005-0000-0000-0000C8170000}"/>
    <cellStyle name="Normal 184 3" xfId="7015" xr:uid="{00000000-0005-0000-0000-0000C9170000}"/>
    <cellStyle name="Normal 185" xfId="2781" xr:uid="{00000000-0005-0000-0000-0000CA170000}"/>
    <cellStyle name="Normal 185 2" xfId="2782" xr:uid="{00000000-0005-0000-0000-0000CB170000}"/>
    <cellStyle name="Normal 185 2 2" xfId="7016" xr:uid="{00000000-0005-0000-0000-0000CC170000}"/>
    <cellStyle name="Normal 185 3" xfId="7017" xr:uid="{00000000-0005-0000-0000-0000CD170000}"/>
    <cellStyle name="Normal 186" xfId="2783" xr:uid="{00000000-0005-0000-0000-0000CE170000}"/>
    <cellStyle name="Normal 186 2" xfId="2784" xr:uid="{00000000-0005-0000-0000-0000CF170000}"/>
    <cellStyle name="Normal 186 2 2" xfId="7018" xr:uid="{00000000-0005-0000-0000-0000D0170000}"/>
    <cellStyle name="Normal 186 3" xfId="7019" xr:uid="{00000000-0005-0000-0000-0000D1170000}"/>
    <cellStyle name="Normal 187" xfId="2785" xr:uid="{00000000-0005-0000-0000-0000D2170000}"/>
    <cellStyle name="Normal 187 2" xfId="2786" xr:uid="{00000000-0005-0000-0000-0000D3170000}"/>
    <cellStyle name="Normal 187 2 2" xfId="7020" xr:uid="{00000000-0005-0000-0000-0000D4170000}"/>
    <cellStyle name="Normal 187 3" xfId="7021" xr:uid="{00000000-0005-0000-0000-0000D5170000}"/>
    <cellStyle name="Normal 188" xfId="2787" xr:uid="{00000000-0005-0000-0000-0000D6170000}"/>
    <cellStyle name="Normal 188 2" xfId="2788" xr:uid="{00000000-0005-0000-0000-0000D7170000}"/>
    <cellStyle name="Normal 188 2 2" xfId="7022" xr:uid="{00000000-0005-0000-0000-0000D8170000}"/>
    <cellStyle name="Normal 188 3" xfId="7023" xr:uid="{00000000-0005-0000-0000-0000D9170000}"/>
    <cellStyle name="Normal 189" xfId="2789" xr:uid="{00000000-0005-0000-0000-0000DA170000}"/>
    <cellStyle name="Normal 189 2" xfId="2790" xr:uid="{00000000-0005-0000-0000-0000DB170000}"/>
    <cellStyle name="Normal 189 2 2" xfId="7024" xr:uid="{00000000-0005-0000-0000-0000DC170000}"/>
    <cellStyle name="Normal 189 3" xfId="7025" xr:uid="{00000000-0005-0000-0000-0000DD170000}"/>
    <cellStyle name="Normal 19" xfId="2791" xr:uid="{00000000-0005-0000-0000-0000DE170000}"/>
    <cellStyle name="Normal 19 10" xfId="2792" xr:uid="{00000000-0005-0000-0000-0000DF170000}"/>
    <cellStyle name="Normal 19 10 2" xfId="7026" xr:uid="{00000000-0005-0000-0000-0000E0170000}"/>
    <cellStyle name="Normal 19 10 3" xfId="9730" xr:uid="{00000000-0005-0000-0000-0000E1170000}"/>
    <cellStyle name="Normal 19 11" xfId="2793" xr:uid="{00000000-0005-0000-0000-0000E2170000}"/>
    <cellStyle name="Normal 19 11 2" xfId="7027" xr:uid="{00000000-0005-0000-0000-0000E3170000}"/>
    <cellStyle name="Normal 19 11 3" xfId="9731" xr:uid="{00000000-0005-0000-0000-0000E4170000}"/>
    <cellStyle name="Normal 19 12" xfId="7028" xr:uid="{00000000-0005-0000-0000-0000E5170000}"/>
    <cellStyle name="Normal 19 12 2" xfId="9732" xr:uid="{00000000-0005-0000-0000-0000E6170000}"/>
    <cellStyle name="Normal 19 13" xfId="9733" xr:uid="{00000000-0005-0000-0000-0000E7170000}"/>
    <cellStyle name="Normal 19 14" xfId="9734" xr:uid="{00000000-0005-0000-0000-0000E8170000}"/>
    <cellStyle name="Normal 19 15" xfId="9735" xr:uid="{00000000-0005-0000-0000-0000E9170000}"/>
    <cellStyle name="Normal 19 2" xfId="2794" xr:uid="{00000000-0005-0000-0000-0000EA170000}"/>
    <cellStyle name="Normal 19 2 2" xfId="6071" xr:uid="{00000000-0005-0000-0000-0000EB170000}"/>
    <cellStyle name="Normal 19 2 3" xfId="9736" xr:uid="{00000000-0005-0000-0000-0000EC170000}"/>
    <cellStyle name="Normal 19 3" xfId="2795" xr:uid="{00000000-0005-0000-0000-0000ED170000}"/>
    <cellStyle name="Normal 19 3 2" xfId="7029" xr:uid="{00000000-0005-0000-0000-0000EE170000}"/>
    <cellStyle name="Normal 19 3 3" xfId="9737" xr:uid="{00000000-0005-0000-0000-0000EF170000}"/>
    <cellStyle name="Normal 19 4" xfId="2796" xr:uid="{00000000-0005-0000-0000-0000F0170000}"/>
    <cellStyle name="Normal 19 4 2" xfId="7030" xr:uid="{00000000-0005-0000-0000-0000F1170000}"/>
    <cellStyle name="Normal 19 4 3" xfId="9738" xr:uid="{00000000-0005-0000-0000-0000F2170000}"/>
    <cellStyle name="Normal 19 5" xfId="2797" xr:uid="{00000000-0005-0000-0000-0000F3170000}"/>
    <cellStyle name="Normal 19 5 2" xfId="7031" xr:uid="{00000000-0005-0000-0000-0000F4170000}"/>
    <cellStyle name="Normal 19 5 3" xfId="9739" xr:uid="{00000000-0005-0000-0000-0000F5170000}"/>
    <cellStyle name="Normal 19 6" xfId="2798" xr:uid="{00000000-0005-0000-0000-0000F6170000}"/>
    <cellStyle name="Normal 19 6 2" xfId="7032" xr:uid="{00000000-0005-0000-0000-0000F7170000}"/>
    <cellStyle name="Normal 19 6 3" xfId="9740" xr:uid="{00000000-0005-0000-0000-0000F8170000}"/>
    <cellStyle name="Normal 19 7" xfId="2799" xr:uid="{00000000-0005-0000-0000-0000F9170000}"/>
    <cellStyle name="Normal 19 7 2" xfId="7033" xr:uid="{00000000-0005-0000-0000-0000FA170000}"/>
    <cellStyle name="Normal 19 7 3" xfId="9741" xr:uid="{00000000-0005-0000-0000-0000FB170000}"/>
    <cellStyle name="Normal 19 8" xfId="2800" xr:uid="{00000000-0005-0000-0000-0000FC170000}"/>
    <cellStyle name="Normal 19 8 2" xfId="7034" xr:uid="{00000000-0005-0000-0000-0000FD170000}"/>
    <cellStyle name="Normal 19 8 3" xfId="9742" xr:uid="{00000000-0005-0000-0000-0000FE170000}"/>
    <cellStyle name="Normal 19 9" xfId="2801" xr:uid="{00000000-0005-0000-0000-0000FF170000}"/>
    <cellStyle name="Normal 19 9 2" xfId="7035" xr:uid="{00000000-0005-0000-0000-000000180000}"/>
    <cellStyle name="Normal 19 9 3" xfId="9743" xr:uid="{00000000-0005-0000-0000-000001180000}"/>
    <cellStyle name="Normal 190" xfId="2802" xr:uid="{00000000-0005-0000-0000-000002180000}"/>
    <cellStyle name="Normal 190 2" xfId="2803" xr:uid="{00000000-0005-0000-0000-000003180000}"/>
    <cellStyle name="Normal 190 2 2" xfId="7036" xr:uid="{00000000-0005-0000-0000-000004180000}"/>
    <cellStyle name="Normal 190 3" xfId="7037" xr:uid="{00000000-0005-0000-0000-000005180000}"/>
    <cellStyle name="Normal 191" xfId="2804" xr:uid="{00000000-0005-0000-0000-000006180000}"/>
    <cellStyle name="Normal 191 2" xfId="2805" xr:uid="{00000000-0005-0000-0000-000007180000}"/>
    <cellStyle name="Normal 191 2 2" xfId="7038" xr:uid="{00000000-0005-0000-0000-000008180000}"/>
    <cellStyle name="Normal 191 3" xfId="7039" xr:uid="{00000000-0005-0000-0000-000009180000}"/>
    <cellStyle name="Normal 192" xfId="2806" xr:uid="{00000000-0005-0000-0000-00000A180000}"/>
    <cellStyle name="Normal 192 2" xfId="2807" xr:uid="{00000000-0005-0000-0000-00000B180000}"/>
    <cellStyle name="Normal 192 2 2" xfId="7040" xr:uid="{00000000-0005-0000-0000-00000C180000}"/>
    <cellStyle name="Normal 192 3" xfId="7041" xr:uid="{00000000-0005-0000-0000-00000D180000}"/>
    <cellStyle name="Normal 193" xfId="2808" xr:uid="{00000000-0005-0000-0000-00000E180000}"/>
    <cellStyle name="Normal 193 2" xfId="2809" xr:uid="{00000000-0005-0000-0000-00000F180000}"/>
    <cellStyle name="Normal 193 2 2" xfId="7042" xr:uid="{00000000-0005-0000-0000-000010180000}"/>
    <cellStyle name="Normal 193 3" xfId="7043" xr:uid="{00000000-0005-0000-0000-000011180000}"/>
    <cellStyle name="Normal 194" xfId="2810" xr:uid="{00000000-0005-0000-0000-000012180000}"/>
    <cellStyle name="Normal 194 2" xfId="2811" xr:uid="{00000000-0005-0000-0000-000013180000}"/>
    <cellStyle name="Normal 194 2 2" xfId="7044" xr:uid="{00000000-0005-0000-0000-000014180000}"/>
    <cellStyle name="Normal 194 3" xfId="7045" xr:uid="{00000000-0005-0000-0000-000015180000}"/>
    <cellStyle name="Normal 195" xfId="2812" xr:uid="{00000000-0005-0000-0000-000016180000}"/>
    <cellStyle name="Normal 195 2" xfId="2813" xr:uid="{00000000-0005-0000-0000-000017180000}"/>
    <cellStyle name="Normal 195 2 2" xfId="7046" xr:uid="{00000000-0005-0000-0000-000018180000}"/>
    <cellStyle name="Normal 195 3" xfId="7047" xr:uid="{00000000-0005-0000-0000-000019180000}"/>
    <cellStyle name="Normal 196" xfId="2814" xr:uid="{00000000-0005-0000-0000-00001A180000}"/>
    <cellStyle name="Normal 196 2" xfId="2815" xr:uid="{00000000-0005-0000-0000-00001B180000}"/>
    <cellStyle name="Normal 196 2 2" xfId="7048" xr:uid="{00000000-0005-0000-0000-00001C180000}"/>
    <cellStyle name="Normal 196 3" xfId="7049" xr:uid="{00000000-0005-0000-0000-00001D180000}"/>
    <cellStyle name="Normal 197" xfId="2816" xr:uid="{00000000-0005-0000-0000-00001E180000}"/>
    <cellStyle name="Normal 197 2" xfId="2817" xr:uid="{00000000-0005-0000-0000-00001F180000}"/>
    <cellStyle name="Normal 197 2 2" xfId="7050" xr:uid="{00000000-0005-0000-0000-000020180000}"/>
    <cellStyle name="Normal 197 3" xfId="7051" xr:uid="{00000000-0005-0000-0000-000021180000}"/>
    <cellStyle name="Normal 198" xfId="2818" xr:uid="{00000000-0005-0000-0000-000022180000}"/>
    <cellStyle name="Normal 198 2" xfId="2819" xr:uid="{00000000-0005-0000-0000-000023180000}"/>
    <cellStyle name="Normal 198 2 2" xfId="7052" xr:uid="{00000000-0005-0000-0000-000024180000}"/>
    <cellStyle name="Normal 198 3" xfId="7053" xr:uid="{00000000-0005-0000-0000-000025180000}"/>
    <cellStyle name="Normal 199" xfId="2820" xr:uid="{00000000-0005-0000-0000-000026180000}"/>
    <cellStyle name="Normal 199 2" xfId="2821" xr:uid="{00000000-0005-0000-0000-000027180000}"/>
    <cellStyle name="Normal 199 2 2" xfId="7054" xr:uid="{00000000-0005-0000-0000-000028180000}"/>
    <cellStyle name="Normal 199 3" xfId="7055" xr:uid="{00000000-0005-0000-0000-000029180000}"/>
    <cellStyle name="Normal 2" xfId="2822" xr:uid="{00000000-0005-0000-0000-00002A180000}"/>
    <cellStyle name="Normal 2 10" xfId="2823" xr:uid="{00000000-0005-0000-0000-00002B180000}"/>
    <cellStyle name="Normal 2 10 2" xfId="2824" xr:uid="{00000000-0005-0000-0000-00002C180000}"/>
    <cellStyle name="Normal 2 10 2 2" xfId="12799" xr:uid="{00000000-0005-0000-0000-00002D180000}"/>
    <cellStyle name="Normal 2 10 3" xfId="7056" xr:uid="{00000000-0005-0000-0000-00002E180000}"/>
    <cellStyle name="Normal 2 10 4" xfId="9744" xr:uid="{00000000-0005-0000-0000-00002F180000}"/>
    <cellStyle name="Normal 2 100" xfId="6072" xr:uid="{00000000-0005-0000-0000-000030180000}"/>
    <cellStyle name="Normal 2 100 2" xfId="9745" xr:uid="{00000000-0005-0000-0000-000031180000}"/>
    <cellStyle name="Normal 2 101" xfId="6073" xr:uid="{00000000-0005-0000-0000-000032180000}"/>
    <cellStyle name="Normal 2 101 2" xfId="9746" xr:uid="{00000000-0005-0000-0000-000033180000}"/>
    <cellStyle name="Normal 2 102" xfId="6074" xr:uid="{00000000-0005-0000-0000-000034180000}"/>
    <cellStyle name="Normal 2 102 2" xfId="9747" xr:uid="{00000000-0005-0000-0000-000035180000}"/>
    <cellStyle name="Normal 2 103" xfId="6075" xr:uid="{00000000-0005-0000-0000-000036180000}"/>
    <cellStyle name="Normal 2 103 2" xfId="9748" xr:uid="{00000000-0005-0000-0000-000037180000}"/>
    <cellStyle name="Normal 2 104" xfId="6076" xr:uid="{00000000-0005-0000-0000-000038180000}"/>
    <cellStyle name="Normal 2 104 2" xfId="9749" xr:uid="{00000000-0005-0000-0000-000039180000}"/>
    <cellStyle name="Normal 2 105" xfId="6077" xr:uid="{00000000-0005-0000-0000-00003A180000}"/>
    <cellStyle name="Normal 2 105 2" xfId="9750" xr:uid="{00000000-0005-0000-0000-00003B180000}"/>
    <cellStyle name="Normal 2 106" xfId="6078" xr:uid="{00000000-0005-0000-0000-00003C180000}"/>
    <cellStyle name="Normal 2 106 2" xfId="9751" xr:uid="{00000000-0005-0000-0000-00003D180000}"/>
    <cellStyle name="Normal 2 107" xfId="9752" xr:uid="{00000000-0005-0000-0000-00003E180000}"/>
    <cellStyle name="Normal 2 108" xfId="9753" xr:uid="{00000000-0005-0000-0000-00003F180000}"/>
    <cellStyle name="Normal 2 109" xfId="9754" xr:uid="{00000000-0005-0000-0000-000040180000}"/>
    <cellStyle name="Normal 2 11" xfId="2825" xr:uid="{00000000-0005-0000-0000-000041180000}"/>
    <cellStyle name="Normal 2 11 2" xfId="2826" xr:uid="{00000000-0005-0000-0000-000042180000}"/>
    <cellStyle name="Normal 2 11 2 2" xfId="12800" xr:uid="{00000000-0005-0000-0000-000043180000}"/>
    <cellStyle name="Normal 2 11 3" xfId="7057" xr:uid="{00000000-0005-0000-0000-000044180000}"/>
    <cellStyle name="Normal 2 11 4" xfId="9755" xr:uid="{00000000-0005-0000-0000-000045180000}"/>
    <cellStyle name="Normal 2 110" xfId="9756" xr:uid="{00000000-0005-0000-0000-000046180000}"/>
    <cellStyle name="Normal 2 111" xfId="9757" xr:uid="{00000000-0005-0000-0000-000047180000}"/>
    <cellStyle name="Normal 2 112" xfId="9758" xr:uid="{00000000-0005-0000-0000-000048180000}"/>
    <cellStyle name="Normal 2 113" xfId="9759" xr:uid="{00000000-0005-0000-0000-000049180000}"/>
    <cellStyle name="Normal 2 114" xfId="9760" xr:uid="{00000000-0005-0000-0000-00004A180000}"/>
    <cellStyle name="Normal 2 115" xfId="9761" xr:uid="{00000000-0005-0000-0000-00004B180000}"/>
    <cellStyle name="Normal 2 116" xfId="9762" xr:uid="{00000000-0005-0000-0000-00004C180000}"/>
    <cellStyle name="Normal 2 117" xfId="9763" xr:uid="{00000000-0005-0000-0000-00004D180000}"/>
    <cellStyle name="Normal 2 118" xfId="9764" xr:uid="{00000000-0005-0000-0000-00004E180000}"/>
    <cellStyle name="Normal 2 119" xfId="9765" xr:uid="{00000000-0005-0000-0000-00004F180000}"/>
    <cellStyle name="Normal 2 12" xfId="2827" xr:uid="{00000000-0005-0000-0000-000050180000}"/>
    <cellStyle name="Normal 2 12 2" xfId="2828" xr:uid="{00000000-0005-0000-0000-000051180000}"/>
    <cellStyle name="Normal 2 12 2 2" xfId="12801" xr:uid="{00000000-0005-0000-0000-000052180000}"/>
    <cellStyle name="Normal 2 12 3" xfId="7058" xr:uid="{00000000-0005-0000-0000-000053180000}"/>
    <cellStyle name="Normal 2 12 4" xfId="9766" xr:uid="{00000000-0005-0000-0000-000054180000}"/>
    <cellStyle name="Normal 2 120" xfId="9767" xr:uid="{00000000-0005-0000-0000-000055180000}"/>
    <cellStyle name="Normal 2 121" xfId="9768" xr:uid="{00000000-0005-0000-0000-000056180000}"/>
    <cellStyle name="Normal 2 122" xfId="9769" xr:uid="{00000000-0005-0000-0000-000057180000}"/>
    <cellStyle name="Normal 2 123" xfId="9770" xr:uid="{00000000-0005-0000-0000-000058180000}"/>
    <cellStyle name="Normal 2 124" xfId="9771" xr:uid="{00000000-0005-0000-0000-000059180000}"/>
    <cellStyle name="Normal 2 125" xfId="9772" xr:uid="{00000000-0005-0000-0000-00005A180000}"/>
    <cellStyle name="Normal 2 126" xfId="9773" xr:uid="{00000000-0005-0000-0000-00005B180000}"/>
    <cellStyle name="Normal 2 127" xfId="9774" xr:uid="{00000000-0005-0000-0000-00005C180000}"/>
    <cellStyle name="Normal 2 128" xfId="9775" xr:uid="{00000000-0005-0000-0000-00005D180000}"/>
    <cellStyle name="Normal 2 129" xfId="9776" xr:uid="{00000000-0005-0000-0000-00005E180000}"/>
    <cellStyle name="Normal 2 13" xfId="2829" xr:uid="{00000000-0005-0000-0000-00005F180000}"/>
    <cellStyle name="Normal 2 13 2" xfId="2830" xr:uid="{00000000-0005-0000-0000-000060180000}"/>
    <cellStyle name="Normal 2 13 2 2" xfId="12802" xr:uid="{00000000-0005-0000-0000-000061180000}"/>
    <cellStyle name="Normal 2 13 3" xfId="7059" xr:uid="{00000000-0005-0000-0000-000062180000}"/>
    <cellStyle name="Normal 2 13 4" xfId="9777" xr:uid="{00000000-0005-0000-0000-000063180000}"/>
    <cellStyle name="Normal 2 130" xfId="9778" xr:uid="{00000000-0005-0000-0000-000064180000}"/>
    <cellStyle name="Normal 2 131" xfId="9779" xr:uid="{00000000-0005-0000-0000-000065180000}"/>
    <cellStyle name="Normal 2 132" xfId="9780" xr:uid="{00000000-0005-0000-0000-000066180000}"/>
    <cellStyle name="Normal 2 133" xfId="9781" xr:uid="{00000000-0005-0000-0000-000067180000}"/>
    <cellStyle name="Normal 2 134" xfId="9782" xr:uid="{00000000-0005-0000-0000-000068180000}"/>
    <cellStyle name="Normal 2 135" xfId="9783" xr:uid="{00000000-0005-0000-0000-000069180000}"/>
    <cellStyle name="Normal 2 14" xfId="2831" xr:uid="{00000000-0005-0000-0000-00006A180000}"/>
    <cellStyle name="Normal 2 14 2" xfId="2832" xr:uid="{00000000-0005-0000-0000-00006B180000}"/>
    <cellStyle name="Normal 2 14 2 2" xfId="12803" xr:uid="{00000000-0005-0000-0000-00006C180000}"/>
    <cellStyle name="Normal 2 14 3" xfId="7060" xr:uid="{00000000-0005-0000-0000-00006D180000}"/>
    <cellStyle name="Normal 2 14 4" xfId="9784" xr:uid="{00000000-0005-0000-0000-00006E180000}"/>
    <cellStyle name="Normal 2 15" xfId="1" xr:uid="{00000000-0005-0000-0000-00006F180000}"/>
    <cellStyle name="Normal 2 15 2" xfId="2833" xr:uid="{00000000-0005-0000-0000-000070180000}"/>
    <cellStyle name="Normal 2 15 2 2" xfId="2834" xr:uid="{00000000-0005-0000-0000-000071180000}"/>
    <cellStyle name="Normal 2 15 2 2 2" xfId="7061" xr:uid="{00000000-0005-0000-0000-000072180000}"/>
    <cellStyle name="Normal 2 15 2 3" xfId="2835" xr:uid="{00000000-0005-0000-0000-000073180000}"/>
    <cellStyle name="Normal 2 15 2 3 2" xfId="7062" xr:uid="{00000000-0005-0000-0000-000074180000}"/>
    <cellStyle name="Normal 2 15 2 4" xfId="2836" xr:uid="{00000000-0005-0000-0000-000075180000}"/>
    <cellStyle name="Normal 2 15 2 4 2" xfId="7063" xr:uid="{00000000-0005-0000-0000-000076180000}"/>
    <cellStyle name="Normal 2 15 2 5" xfId="7064" xr:uid="{00000000-0005-0000-0000-000077180000}"/>
    <cellStyle name="Normal 2 15 3" xfId="2837" xr:uid="{00000000-0005-0000-0000-000078180000}"/>
    <cellStyle name="Normal 2 15 3 2" xfId="7065" xr:uid="{00000000-0005-0000-0000-000079180000}"/>
    <cellStyle name="Normal 2 15 4" xfId="2838" xr:uid="{00000000-0005-0000-0000-00007A180000}"/>
    <cellStyle name="Normal 2 15 4 2" xfId="7066" xr:uid="{00000000-0005-0000-0000-00007B180000}"/>
    <cellStyle name="Normal 2 15 5" xfId="2839" xr:uid="{00000000-0005-0000-0000-00007C180000}"/>
    <cellStyle name="Normal 2 15 5 2" xfId="7067" xr:uid="{00000000-0005-0000-0000-00007D180000}"/>
    <cellStyle name="Normal 2 15 6" xfId="9785" xr:uid="{00000000-0005-0000-0000-00007E180000}"/>
    <cellStyle name="Normal 2 16" xfId="2840" xr:uid="{00000000-0005-0000-0000-00007F180000}"/>
    <cellStyle name="Normal 2 16 2" xfId="6079" xr:uid="{00000000-0005-0000-0000-000080180000}"/>
    <cellStyle name="Normal 2 16 2 2" xfId="12804" xr:uid="{00000000-0005-0000-0000-000081180000}"/>
    <cellStyle name="Normal 2 16 3" xfId="9786" xr:uid="{00000000-0005-0000-0000-000082180000}"/>
    <cellStyle name="Normal 2 17" xfId="2841" xr:uid="{00000000-0005-0000-0000-000083180000}"/>
    <cellStyle name="Normal 2 17 2" xfId="6080" xr:uid="{00000000-0005-0000-0000-000084180000}"/>
    <cellStyle name="Normal 2 17 2 2" xfId="12805" xr:uid="{00000000-0005-0000-0000-000085180000}"/>
    <cellStyle name="Normal 2 17 3" xfId="9787" xr:uid="{00000000-0005-0000-0000-000086180000}"/>
    <cellStyle name="Normal 2 18" xfId="2842" xr:uid="{00000000-0005-0000-0000-000087180000}"/>
    <cellStyle name="Normal 2 18 2" xfId="6081" xr:uid="{00000000-0005-0000-0000-000088180000}"/>
    <cellStyle name="Normal 2 18 2 2" xfId="12806" xr:uid="{00000000-0005-0000-0000-000089180000}"/>
    <cellStyle name="Normal 2 18 3" xfId="9788" xr:uid="{00000000-0005-0000-0000-00008A180000}"/>
    <cellStyle name="Normal 2 19" xfId="2843" xr:uid="{00000000-0005-0000-0000-00008B180000}"/>
    <cellStyle name="Normal 2 19 2" xfId="6082" xr:uid="{00000000-0005-0000-0000-00008C180000}"/>
    <cellStyle name="Normal 2 19 2 2" xfId="12807" xr:uid="{00000000-0005-0000-0000-00008D180000}"/>
    <cellStyle name="Normal 2 19 3" xfId="9789" xr:uid="{00000000-0005-0000-0000-00008E180000}"/>
    <cellStyle name="Normal 2 2" xfId="2844" xr:uid="{00000000-0005-0000-0000-00008F180000}"/>
    <cellStyle name="Normal 2 2 10" xfId="2845" xr:uid="{00000000-0005-0000-0000-000090180000}"/>
    <cellStyle name="Normal 2 2 10 2" xfId="2846" xr:uid="{00000000-0005-0000-0000-000091180000}"/>
    <cellStyle name="Normal 2 2 10 3" xfId="7068" xr:uid="{00000000-0005-0000-0000-000092180000}"/>
    <cellStyle name="Normal 2 2 10 4" xfId="9790" xr:uid="{00000000-0005-0000-0000-000093180000}"/>
    <cellStyle name="Normal 2 2 11" xfId="2847" xr:uid="{00000000-0005-0000-0000-000094180000}"/>
    <cellStyle name="Normal 2 2 11 2" xfId="2848" xr:uid="{00000000-0005-0000-0000-000095180000}"/>
    <cellStyle name="Normal 2 2 11 3" xfId="7069" xr:uid="{00000000-0005-0000-0000-000096180000}"/>
    <cellStyle name="Normal 2 2 11 4" xfId="9791" xr:uid="{00000000-0005-0000-0000-000097180000}"/>
    <cellStyle name="Normal 2 2 12" xfId="2849" xr:uid="{00000000-0005-0000-0000-000098180000}"/>
    <cellStyle name="Normal 2 2 12 2" xfId="2850" xr:uid="{00000000-0005-0000-0000-000099180000}"/>
    <cellStyle name="Normal 2 2 12 3" xfId="7070" xr:uid="{00000000-0005-0000-0000-00009A180000}"/>
    <cellStyle name="Normal 2 2 12 4" xfId="9792" xr:uid="{00000000-0005-0000-0000-00009B180000}"/>
    <cellStyle name="Normal 2 2 13" xfId="2851" xr:uid="{00000000-0005-0000-0000-00009C180000}"/>
    <cellStyle name="Normal 2 2 13 2" xfId="2852" xr:uid="{00000000-0005-0000-0000-00009D180000}"/>
    <cellStyle name="Normal 2 2 13 3" xfId="9793" xr:uid="{00000000-0005-0000-0000-00009E180000}"/>
    <cellStyle name="Normal 2 2 14" xfId="2853" xr:uid="{00000000-0005-0000-0000-00009F180000}"/>
    <cellStyle name="Normal 2 2 14 2" xfId="2854" xr:uid="{00000000-0005-0000-0000-0000A0180000}"/>
    <cellStyle name="Normal 2 2 14 3" xfId="9794" xr:uid="{00000000-0005-0000-0000-0000A1180000}"/>
    <cellStyle name="Normal 2 2 15" xfId="2855" xr:uid="{00000000-0005-0000-0000-0000A2180000}"/>
    <cellStyle name="Normal 2 2 15 2" xfId="2856" xr:uid="{00000000-0005-0000-0000-0000A3180000}"/>
    <cellStyle name="Normal 2 2 16" xfId="2857" xr:uid="{00000000-0005-0000-0000-0000A4180000}"/>
    <cellStyle name="Normal 2 2 17" xfId="2858" xr:uid="{00000000-0005-0000-0000-0000A5180000}"/>
    <cellStyle name="Normal 2 2 18" xfId="2859" xr:uid="{00000000-0005-0000-0000-0000A6180000}"/>
    <cellStyle name="Normal 2 2 19" xfId="2860" xr:uid="{00000000-0005-0000-0000-0000A7180000}"/>
    <cellStyle name="Normal 2 2 2" xfId="2861" xr:uid="{00000000-0005-0000-0000-0000A8180000}"/>
    <cellStyle name="Normal 2 2 2 10" xfId="12808" xr:uid="{00000000-0005-0000-0000-0000A9180000}"/>
    <cellStyle name="Normal 2 2 2 10 2" xfId="12809" xr:uid="{00000000-0005-0000-0000-0000AA180000}"/>
    <cellStyle name="Normal 2 2 2 10 2 2" xfId="12810" xr:uid="{00000000-0005-0000-0000-0000AB180000}"/>
    <cellStyle name="Normal 2 2 2 10 3" xfId="12811" xr:uid="{00000000-0005-0000-0000-0000AC180000}"/>
    <cellStyle name="Normal 2 2 2 11" xfId="12812" xr:uid="{00000000-0005-0000-0000-0000AD180000}"/>
    <cellStyle name="Normal 2 2 2 11 2" xfId="12813" xr:uid="{00000000-0005-0000-0000-0000AE180000}"/>
    <cellStyle name="Normal 2 2 2 11 2 2" xfId="12814" xr:uid="{00000000-0005-0000-0000-0000AF180000}"/>
    <cellStyle name="Normal 2 2 2 11 3" xfId="12815" xr:uid="{00000000-0005-0000-0000-0000B0180000}"/>
    <cellStyle name="Normal 2 2 2 12" xfId="12816" xr:uid="{00000000-0005-0000-0000-0000B1180000}"/>
    <cellStyle name="Normal 2 2 2 12 2" xfId="12817" xr:uid="{00000000-0005-0000-0000-0000B2180000}"/>
    <cellStyle name="Normal 2 2 2 12 2 2" xfId="12818" xr:uid="{00000000-0005-0000-0000-0000B3180000}"/>
    <cellStyle name="Normal 2 2 2 12 3" xfId="12819" xr:uid="{00000000-0005-0000-0000-0000B4180000}"/>
    <cellStyle name="Normal 2 2 2 13" xfId="12820" xr:uid="{00000000-0005-0000-0000-0000B5180000}"/>
    <cellStyle name="Normal 2 2 2 13 2" xfId="12821" xr:uid="{00000000-0005-0000-0000-0000B6180000}"/>
    <cellStyle name="Normal 2 2 2 13 2 2" xfId="12822" xr:uid="{00000000-0005-0000-0000-0000B7180000}"/>
    <cellStyle name="Normal 2 2 2 13 3" xfId="12823" xr:uid="{00000000-0005-0000-0000-0000B8180000}"/>
    <cellStyle name="Normal 2 2 2 14" xfId="12824" xr:uid="{00000000-0005-0000-0000-0000B9180000}"/>
    <cellStyle name="Normal 2 2 2 14 2" xfId="12825" xr:uid="{00000000-0005-0000-0000-0000BA180000}"/>
    <cellStyle name="Normal 2 2 2 14 2 2" xfId="12826" xr:uid="{00000000-0005-0000-0000-0000BB180000}"/>
    <cellStyle name="Normal 2 2 2 14 3" xfId="12827" xr:uid="{00000000-0005-0000-0000-0000BC180000}"/>
    <cellStyle name="Normal 2 2 2 15" xfId="12828" xr:uid="{00000000-0005-0000-0000-0000BD180000}"/>
    <cellStyle name="Normal 2 2 2 15 2" xfId="12829" xr:uid="{00000000-0005-0000-0000-0000BE180000}"/>
    <cellStyle name="Normal 2 2 2 15 2 2" xfId="12830" xr:uid="{00000000-0005-0000-0000-0000BF180000}"/>
    <cellStyle name="Normal 2 2 2 15 3" xfId="12831" xr:uid="{00000000-0005-0000-0000-0000C0180000}"/>
    <cellStyle name="Normal 2 2 2 16" xfId="12832" xr:uid="{00000000-0005-0000-0000-0000C1180000}"/>
    <cellStyle name="Normal 2 2 2 16 2" xfId="12833" xr:uid="{00000000-0005-0000-0000-0000C2180000}"/>
    <cellStyle name="Normal 2 2 2 16 2 2" xfId="12834" xr:uid="{00000000-0005-0000-0000-0000C3180000}"/>
    <cellStyle name="Normal 2 2 2 16 3" xfId="12835" xr:uid="{00000000-0005-0000-0000-0000C4180000}"/>
    <cellStyle name="Normal 2 2 2 17" xfId="12836" xr:uid="{00000000-0005-0000-0000-0000C5180000}"/>
    <cellStyle name="Normal 2 2 2 17 2" xfId="12837" xr:uid="{00000000-0005-0000-0000-0000C6180000}"/>
    <cellStyle name="Normal 2 2 2 17 2 2" xfId="12838" xr:uid="{00000000-0005-0000-0000-0000C7180000}"/>
    <cellStyle name="Normal 2 2 2 17 3" xfId="12839" xr:uid="{00000000-0005-0000-0000-0000C8180000}"/>
    <cellStyle name="Normal 2 2 2 18" xfId="12840" xr:uid="{00000000-0005-0000-0000-0000C9180000}"/>
    <cellStyle name="Normal 2 2 2 18 2" xfId="12841" xr:uid="{00000000-0005-0000-0000-0000CA180000}"/>
    <cellStyle name="Normal 2 2 2 18 2 2" xfId="12842" xr:uid="{00000000-0005-0000-0000-0000CB180000}"/>
    <cellStyle name="Normal 2 2 2 18 3" xfId="12843" xr:uid="{00000000-0005-0000-0000-0000CC180000}"/>
    <cellStyle name="Normal 2 2 2 19" xfId="12844" xr:uid="{00000000-0005-0000-0000-0000CD180000}"/>
    <cellStyle name="Normal 2 2 2 19 2" xfId="12845" xr:uid="{00000000-0005-0000-0000-0000CE180000}"/>
    <cellStyle name="Normal 2 2 2 19 2 2" xfId="12846" xr:uid="{00000000-0005-0000-0000-0000CF180000}"/>
    <cellStyle name="Normal 2 2 2 19 3" xfId="12847" xr:uid="{00000000-0005-0000-0000-0000D0180000}"/>
    <cellStyle name="Normal 2 2 2 2" xfId="2862" xr:uid="{00000000-0005-0000-0000-0000D1180000}"/>
    <cellStyle name="Normal 2 2 2 20" xfId="12848" xr:uid="{00000000-0005-0000-0000-0000D2180000}"/>
    <cellStyle name="Normal 2 2 2 20 2" xfId="12849" xr:uid="{00000000-0005-0000-0000-0000D3180000}"/>
    <cellStyle name="Normal 2 2 2 20 2 2" xfId="12850" xr:uid="{00000000-0005-0000-0000-0000D4180000}"/>
    <cellStyle name="Normal 2 2 2 20 3" xfId="12851" xr:uid="{00000000-0005-0000-0000-0000D5180000}"/>
    <cellStyle name="Normal 2 2 2 21" xfId="12852" xr:uid="{00000000-0005-0000-0000-0000D6180000}"/>
    <cellStyle name="Normal 2 2 2 21 2" xfId="12853" xr:uid="{00000000-0005-0000-0000-0000D7180000}"/>
    <cellStyle name="Normal 2 2 2 21 2 2" xfId="12854" xr:uid="{00000000-0005-0000-0000-0000D8180000}"/>
    <cellStyle name="Normal 2 2 2 21 3" xfId="12855" xr:uid="{00000000-0005-0000-0000-0000D9180000}"/>
    <cellStyle name="Normal 2 2 2 22" xfId="12856" xr:uid="{00000000-0005-0000-0000-0000DA180000}"/>
    <cellStyle name="Normal 2 2 2 22 2" xfId="12857" xr:uid="{00000000-0005-0000-0000-0000DB180000}"/>
    <cellStyle name="Normal 2 2 2 22 2 2" xfId="12858" xr:uid="{00000000-0005-0000-0000-0000DC180000}"/>
    <cellStyle name="Normal 2 2 2 22 3" xfId="12859" xr:uid="{00000000-0005-0000-0000-0000DD180000}"/>
    <cellStyle name="Normal 2 2 2 23" xfId="12860" xr:uid="{00000000-0005-0000-0000-0000DE180000}"/>
    <cellStyle name="Normal 2 2 2 23 2" xfId="12861" xr:uid="{00000000-0005-0000-0000-0000DF180000}"/>
    <cellStyle name="Normal 2 2 2 24" xfId="12862" xr:uid="{00000000-0005-0000-0000-0000E0180000}"/>
    <cellStyle name="Normal 2 2 2 25" xfId="12863" xr:uid="{00000000-0005-0000-0000-0000E1180000}"/>
    <cellStyle name="Normal 2 2 2 3" xfId="2863" xr:uid="{00000000-0005-0000-0000-0000E2180000}"/>
    <cellStyle name="Normal 2 2 2 4" xfId="2864" xr:uid="{00000000-0005-0000-0000-0000E3180000}"/>
    <cellStyle name="Normal 2 2 2 5" xfId="2865" xr:uid="{00000000-0005-0000-0000-0000E4180000}"/>
    <cellStyle name="Normal 2 2 2 5 2" xfId="12864" xr:uid="{00000000-0005-0000-0000-0000E5180000}"/>
    <cellStyle name="Normal 2 2 2 5 2 2" xfId="12865" xr:uid="{00000000-0005-0000-0000-0000E6180000}"/>
    <cellStyle name="Normal 2 2 2 5 3" xfId="12866" xr:uid="{00000000-0005-0000-0000-0000E7180000}"/>
    <cellStyle name="Normal 2 2 2 6" xfId="2866" xr:uid="{00000000-0005-0000-0000-0000E8180000}"/>
    <cellStyle name="Normal 2 2 2 6 2" xfId="12867" xr:uid="{00000000-0005-0000-0000-0000E9180000}"/>
    <cellStyle name="Normal 2 2 2 6 2 2" xfId="12868" xr:uid="{00000000-0005-0000-0000-0000EA180000}"/>
    <cellStyle name="Normal 2 2 2 6 3" xfId="12869" xr:uid="{00000000-0005-0000-0000-0000EB180000}"/>
    <cellStyle name="Normal 2 2 2 7" xfId="2867" xr:uid="{00000000-0005-0000-0000-0000EC180000}"/>
    <cellStyle name="Normal 2 2 2 7 2" xfId="12870" xr:uid="{00000000-0005-0000-0000-0000ED180000}"/>
    <cellStyle name="Normal 2 2 2 7 2 2" xfId="12871" xr:uid="{00000000-0005-0000-0000-0000EE180000}"/>
    <cellStyle name="Normal 2 2 2 7 3" xfId="12872" xr:uid="{00000000-0005-0000-0000-0000EF180000}"/>
    <cellStyle name="Normal 2 2 2 8" xfId="2868" xr:uid="{00000000-0005-0000-0000-0000F0180000}"/>
    <cellStyle name="Normal 2 2 2 8 2" xfId="12873" xr:uid="{00000000-0005-0000-0000-0000F1180000}"/>
    <cellStyle name="Normal 2 2 2 8 2 2" xfId="12874" xr:uid="{00000000-0005-0000-0000-0000F2180000}"/>
    <cellStyle name="Normal 2 2 2 8 3" xfId="12875" xr:uid="{00000000-0005-0000-0000-0000F3180000}"/>
    <cellStyle name="Normal 2 2 2 9" xfId="9795" xr:uid="{00000000-0005-0000-0000-0000F4180000}"/>
    <cellStyle name="Normal 2 2 2 9 2" xfId="12876" xr:uid="{00000000-0005-0000-0000-0000F5180000}"/>
    <cellStyle name="Normal 2 2 2 9 2 2" xfId="12877" xr:uid="{00000000-0005-0000-0000-0000F6180000}"/>
    <cellStyle name="Normal 2 2 2 9 3" xfId="12878" xr:uid="{00000000-0005-0000-0000-0000F7180000}"/>
    <cellStyle name="Normal 2 2 2_Estado cuenta-SUNI" xfId="2869" xr:uid="{00000000-0005-0000-0000-0000F8180000}"/>
    <cellStyle name="Normal 2 2 20" xfId="2870" xr:uid="{00000000-0005-0000-0000-0000F9180000}"/>
    <cellStyle name="Normal 2 2 21" xfId="2871" xr:uid="{00000000-0005-0000-0000-0000FA180000}"/>
    <cellStyle name="Normal 2 2 22" xfId="2872" xr:uid="{00000000-0005-0000-0000-0000FB180000}"/>
    <cellStyle name="Normal 2 2 22 2" xfId="2873" xr:uid="{00000000-0005-0000-0000-0000FC180000}"/>
    <cellStyle name="Normal 2 2 22 2 2" xfId="2874" xr:uid="{00000000-0005-0000-0000-0000FD180000}"/>
    <cellStyle name="Normal 2 2 22 2 2 2" xfId="7071" xr:uid="{00000000-0005-0000-0000-0000FE180000}"/>
    <cellStyle name="Normal 2 2 22 2 3" xfId="2875" xr:uid="{00000000-0005-0000-0000-0000FF180000}"/>
    <cellStyle name="Normal 2 2 22 2 3 2" xfId="7072" xr:uid="{00000000-0005-0000-0000-000000190000}"/>
    <cellStyle name="Normal 2 2 22 2 4" xfId="2876" xr:uid="{00000000-0005-0000-0000-000001190000}"/>
    <cellStyle name="Normal 2 2 22 2 4 2" xfId="7073" xr:uid="{00000000-0005-0000-0000-000002190000}"/>
    <cellStyle name="Normal 2 2 22 2 5" xfId="7074" xr:uid="{00000000-0005-0000-0000-000003190000}"/>
    <cellStyle name="Normal 2 2 22 3" xfId="2877" xr:uid="{00000000-0005-0000-0000-000004190000}"/>
    <cellStyle name="Normal 2 2 22 3 2" xfId="7075" xr:uid="{00000000-0005-0000-0000-000005190000}"/>
    <cellStyle name="Normal 2 2 22 4" xfId="2878" xr:uid="{00000000-0005-0000-0000-000006190000}"/>
    <cellStyle name="Normal 2 2 22 4 2" xfId="7076" xr:uid="{00000000-0005-0000-0000-000007190000}"/>
    <cellStyle name="Normal 2 2 22 5" xfId="2879" xr:uid="{00000000-0005-0000-0000-000008190000}"/>
    <cellStyle name="Normal 2 2 22 5 2" xfId="7077" xr:uid="{00000000-0005-0000-0000-000009190000}"/>
    <cellStyle name="Normal 2 2 22 6" xfId="7078" xr:uid="{00000000-0005-0000-0000-00000A190000}"/>
    <cellStyle name="Normal 2 2 23" xfId="9796" xr:uid="{00000000-0005-0000-0000-00000B190000}"/>
    <cellStyle name="Normal 2 2 3" xfId="2880" xr:uid="{00000000-0005-0000-0000-00000C190000}"/>
    <cellStyle name="Normal 2 2 3 10" xfId="12879" xr:uid="{00000000-0005-0000-0000-00000D190000}"/>
    <cellStyle name="Normal 2 2 3 10 2" xfId="12880" xr:uid="{00000000-0005-0000-0000-00000E190000}"/>
    <cellStyle name="Normal 2 2 3 10 2 2" xfId="12881" xr:uid="{00000000-0005-0000-0000-00000F190000}"/>
    <cellStyle name="Normal 2 2 3 10 3" xfId="12882" xr:uid="{00000000-0005-0000-0000-000010190000}"/>
    <cellStyle name="Normal 2 2 3 11" xfId="12883" xr:uid="{00000000-0005-0000-0000-000011190000}"/>
    <cellStyle name="Normal 2 2 3 11 2" xfId="12884" xr:uid="{00000000-0005-0000-0000-000012190000}"/>
    <cellStyle name="Normal 2 2 3 11 2 2" xfId="12885" xr:uid="{00000000-0005-0000-0000-000013190000}"/>
    <cellStyle name="Normal 2 2 3 11 3" xfId="12886" xr:uid="{00000000-0005-0000-0000-000014190000}"/>
    <cellStyle name="Normal 2 2 3 12" xfId="12887" xr:uid="{00000000-0005-0000-0000-000015190000}"/>
    <cellStyle name="Normal 2 2 3 12 2" xfId="12888" xr:uid="{00000000-0005-0000-0000-000016190000}"/>
    <cellStyle name="Normal 2 2 3 12 2 2" xfId="12889" xr:uid="{00000000-0005-0000-0000-000017190000}"/>
    <cellStyle name="Normal 2 2 3 12 3" xfId="12890" xr:uid="{00000000-0005-0000-0000-000018190000}"/>
    <cellStyle name="Normal 2 2 3 13" xfId="12891" xr:uid="{00000000-0005-0000-0000-000019190000}"/>
    <cellStyle name="Normal 2 2 3 13 2" xfId="12892" xr:uid="{00000000-0005-0000-0000-00001A190000}"/>
    <cellStyle name="Normal 2 2 3 13 2 2" xfId="12893" xr:uid="{00000000-0005-0000-0000-00001B190000}"/>
    <cellStyle name="Normal 2 2 3 13 3" xfId="12894" xr:uid="{00000000-0005-0000-0000-00001C190000}"/>
    <cellStyle name="Normal 2 2 3 14" xfId="12895" xr:uid="{00000000-0005-0000-0000-00001D190000}"/>
    <cellStyle name="Normal 2 2 3 14 2" xfId="12896" xr:uid="{00000000-0005-0000-0000-00001E190000}"/>
    <cellStyle name="Normal 2 2 3 14 2 2" xfId="12897" xr:uid="{00000000-0005-0000-0000-00001F190000}"/>
    <cellStyle name="Normal 2 2 3 14 3" xfId="12898" xr:uid="{00000000-0005-0000-0000-000020190000}"/>
    <cellStyle name="Normal 2 2 3 15" xfId="12899" xr:uid="{00000000-0005-0000-0000-000021190000}"/>
    <cellStyle name="Normal 2 2 3 15 2" xfId="12900" xr:uid="{00000000-0005-0000-0000-000022190000}"/>
    <cellStyle name="Normal 2 2 3 15 2 2" xfId="12901" xr:uid="{00000000-0005-0000-0000-000023190000}"/>
    <cellStyle name="Normal 2 2 3 15 3" xfId="12902" xr:uid="{00000000-0005-0000-0000-000024190000}"/>
    <cellStyle name="Normal 2 2 3 16" xfId="12903" xr:uid="{00000000-0005-0000-0000-000025190000}"/>
    <cellStyle name="Normal 2 2 3 16 2" xfId="12904" xr:uid="{00000000-0005-0000-0000-000026190000}"/>
    <cellStyle name="Normal 2 2 3 16 2 2" xfId="12905" xr:uid="{00000000-0005-0000-0000-000027190000}"/>
    <cellStyle name="Normal 2 2 3 16 3" xfId="12906" xr:uid="{00000000-0005-0000-0000-000028190000}"/>
    <cellStyle name="Normal 2 2 3 17" xfId="12907" xr:uid="{00000000-0005-0000-0000-000029190000}"/>
    <cellStyle name="Normal 2 2 3 17 2" xfId="12908" xr:uid="{00000000-0005-0000-0000-00002A190000}"/>
    <cellStyle name="Normal 2 2 3 17 2 2" xfId="12909" xr:uid="{00000000-0005-0000-0000-00002B190000}"/>
    <cellStyle name="Normal 2 2 3 17 3" xfId="12910" xr:uid="{00000000-0005-0000-0000-00002C190000}"/>
    <cellStyle name="Normal 2 2 3 18" xfId="12911" xr:uid="{00000000-0005-0000-0000-00002D190000}"/>
    <cellStyle name="Normal 2 2 3 18 2" xfId="12912" xr:uid="{00000000-0005-0000-0000-00002E190000}"/>
    <cellStyle name="Normal 2 2 3 18 2 2" xfId="12913" xr:uid="{00000000-0005-0000-0000-00002F190000}"/>
    <cellStyle name="Normal 2 2 3 18 3" xfId="12914" xr:uid="{00000000-0005-0000-0000-000030190000}"/>
    <cellStyle name="Normal 2 2 3 19" xfId="12915" xr:uid="{00000000-0005-0000-0000-000031190000}"/>
    <cellStyle name="Normal 2 2 3 19 2" xfId="12916" xr:uid="{00000000-0005-0000-0000-000032190000}"/>
    <cellStyle name="Normal 2 2 3 2" xfId="2881" xr:uid="{00000000-0005-0000-0000-000033190000}"/>
    <cellStyle name="Normal 2 2 3 2 2" xfId="9797" xr:uid="{00000000-0005-0000-0000-000034190000}"/>
    <cellStyle name="Normal 2 2 3 2 2 2" xfId="12917" xr:uid="{00000000-0005-0000-0000-000035190000}"/>
    <cellStyle name="Normal 2 2 3 2 3" xfId="12918" xr:uid="{00000000-0005-0000-0000-000036190000}"/>
    <cellStyle name="Normal 2 2 3 20" xfId="12919" xr:uid="{00000000-0005-0000-0000-000037190000}"/>
    <cellStyle name="Normal 2 2 3 3" xfId="7079" xr:uid="{00000000-0005-0000-0000-000038190000}"/>
    <cellStyle name="Normal 2 2 3 3 2" xfId="12920" xr:uid="{00000000-0005-0000-0000-000039190000}"/>
    <cellStyle name="Normal 2 2 3 3 2 2" xfId="12921" xr:uid="{00000000-0005-0000-0000-00003A190000}"/>
    <cellStyle name="Normal 2 2 3 3 3" xfId="12922" xr:uid="{00000000-0005-0000-0000-00003B190000}"/>
    <cellStyle name="Normal 2 2 3 4" xfId="9798" xr:uid="{00000000-0005-0000-0000-00003C190000}"/>
    <cellStyle name="Normal 2 2 3 4 2" xfId="12923" xr:uid="{00000000-0005-0000-0000-00003D190000}"/>
    <cellStyle name="Normal 2 2 3 4 2 2" xfId="12924" xr:uid="{00000000-0005-0000-0000-00003E190000}"/>
    <cellStyle name="Normal 2 2 3 4 3" xfId="12925" xr:uid="{00000000-0005-0000-0000-00003F190000}"/>
    <cellStyle name="Normal 2 2 3 5" xfId="12926" xr:uid="{00000000-0005-0000-0000-000040190000}"/>
    <cellStyle name="Normal 2 2 3 5 2" xfId="12927" xr:uid="{00000000-0005-0000-0000-000041190000}"/>
    <cellStyle name="Normal 2 2 3 5 2 2" xfId="12928" xr:uid="{00000000-0005-0000-0000-000042190000}"/>
    <cellStyle name="Normal 2 2 3 5 3" xfId="12929" xr:uid="{00000000-0005-0000-0000-000043190000}"/>
    <cellStyle name="Normal 2 2 3 6" xfId="12930" xr:uid="{00000000-0005-0000-0000-000044190000}"/>
    <cellStyle name="Normal 2 2 3 6 2" xfId="12931" xr:uid="{00000000-0005-0000-0000-000045190000}"/>
    <cellStyle name="Normal 2 2 3 6 2 2" xfId="12932" xr:uid="{00000000-0005-0000-0000-000046190000}"/>
    <cellStyle name="Normal 2 2 3 6 3" xfId="12933" xr:uid="{00000000-0005-0000-0000-000047190000}"/>
    <cellStyle name="Normal 2 2 3 7" xfId="12934" xr:uid="{00000000-0005-0000-0000-000048190000}"/>
    <cellStyle name="Normal 2 2 3 7 2" xfId="12935" xr:uid="{00000000-0005-0000-0000-000049190000}"/>
    <cellStyle name="Normal 2 2 3 7 2 2" xfId="12936" xr:uid="{00000000-0005-0000-0000-00004A190000}"/>
    <cellStyle name="Normal 2 2 3 7 3" xfId="12937" xr:uid="{00000000-0005-0000-0000-00004B190000}"/>
    <cellStyle name="Normal 2 2 3 8" xfId="12938" xr:uid="{00000000-0005-0000-0000-00004C190000}"/>
    <cellStyle name="Normal 2 2 3 8 2" xfId="12939" xr:uid="{00000000-0005-0000-0000-00004D190000}"/>
    <cellStyle name="Normal 2 2 3 8 2 2" xfId="12940" xr:uid="{00000000-0005-0000-0000-00004E190000}"/>
    <cellStyle name="Normal 2 2 3 8 3" xfId="12941" xr:uid="{00000000-0005-0000-0000-00004F190000}"/>
    <cellStyle name="Normal 2 2 3 9" xfId="12942" xr:uid="{00000000-0005-0000-0000-000050190000}"/>
    <cellStyle name="Normal 2 2 3 9 2" xfId="12943" xr:uid="{00000000-0005-0000-0000-000051190000}"/>
    <cellStyle name="Normal 2 2 3 9 2 2" xfId="12944" xr:uid="{00000000-0005-0000-0000-000052190000}"/>
    <cellStyle name="Normal 2 2 3 9 3" xfId="12945" xr:uid="{00000000-0005-0000-0000-000053190000}"/>
    <cellStyle name="Normal 2 2 4" xfId="2882" xr:uid="{00000000-0005-0000-0000-000054190000}"/>
    <cellStyle name="Normal 2 2 4 10" xfId="12946" xr:uid="{00000000-0005-0000-0000-000055190000}"/>
    <cellStyle name="Normal 2 2 4 10 2" xfId="12947" xr:uid="{00000000-0005-0000-0000-000056190000}"/>
    <cellStyle name="Normal 2 2 4 10 2 2" xfId="12948" xr:uid="{00000000-0005-0000-0000-000057190000}"/>
    <cellStyle name="Normal 2 2 4 10 3" xfId="12949" xr:uid="{00000000-0005-0000-0000-000058190000}"/>
    <cellStyle name="Normal 2 2 4 11" xfId="12950" xr:uid="{00000000-0005-0000-0000-000059190000}"/>
    <cellStyle name="Normal 2 2 4 11 2" xfId="12951" xr:uid="{00000000-0005-0000-0000-00005A190000}"/>
    <cellStyle name="Normal 2 2 4 11 2 2" xfId="12952" xr:uid="{00000000-0005-0000-0000-00005B190000}"/>
    <cellStyle name="Normal 2 2 4 11 3" xfId="12953" xr:uid="{00000000-0005-0000-0000-00005C190000}"/>
    <cellStyle name="Normal 2 2 4 12" xfId="12954" xr:uid="{00000000-0005-0000-0000-00005D190000}"/>
    <cellStyle name="Normal 2 2 4 12 2" xfId="12955" xr:uid="{00000000-0005-0000-0000-00005E190000}"/>
    <cellStyle name="Normal 2 2 4 12 2 2" xfId="12956" xr:uid="{00000000-0005-0000-0000-00005F190000}"/>
    <cellStyle name="Normal 2 2 4 12 3" xfId="12957" xr:uid="{00000000-0005-0000-0000-000060190000}"/>
    <cellStyle name="Normal 2 2 4 13" xfId="12958" xr:uid="{00000000-0005-0000-0000-000061190000}"/>
    <cellStyle name="Normal 2 2 4 13 2" xfId="12959" xr:uid="{00000000-0005-0000-0000-000062190000}"/>
    <cellStyle name="Normal 2 2 4 13 2 2" xfId="12960" xr:uid="{00000000-0005-0000-0000-000063190000}"/>
    <cellStyle name="Normal 2 2 4 13 3" xfId="12961" xr:uid="{00000000-0005-0000-0000-000064190000}"/>
    <cellStyle name="Normal 2 2 4 14" xfId="12962" xr:uid="{00000000-0005-0000-0000-000065190000}"/>
    <cellStyle name="Normal 2 2 4 14 2" xfId="12963" xr:uid="{00000000-0005-0000-0000-000066190000}"/>
    <cellStyle name="Normal 2 2 4 14 2 2" xfId="12964" xr:uid="{00000000-0005-0000-0000-000067190000}"/>
    <cellStyle name="Normal 2 2 4 14 3" xfId="12965" xr:uid="{00000000-0005-0000-0000-000068190000}"/>
    <cellStyle name="Normal 2 2 4 15" xfId="12966" xr:uid="{00000000-0005-0000-0000-000069190000}"/>
    <cellStyle name="Normal 2 2 4 15 2" xfId="12967" xr:uid="{00000000-0005-0000-0000-00006A190000}"/>
    <cellStyle name="Normal 2 2 4 15 2 2" xfId="12968" xr:uid="{00000000-0005-0000-0000-00006B190000}"/>
    <cellStyle name="Normal 2 2 4 15 3" xfId="12969" xr:uid="{00000000-0005-0000-0000-00006C190000}"/>
    <cellStyle name="Normal 2 2 4 16" xfId="12970" xr:uid="{00000000-0005-0000-0000-00006D190000}"/>
    <cellStyle name="Normal 2 2 4 16 2" xfId="12971" xr:uid="{00000000-0005-0000-0000-00006E190000}"/>
    <cellStyle name="Normal 2 2 4 16 2 2" xfId="12972" xr:uid="{00000000-0005-0000-0000-00006F190000}"/>
    <cellStyle name="Normal 2 2 4 16 3" xfId="12973" xr:uid="{00000000-0005-0000-0000-000070190000}"/>
    <cellStyle name="Normal 2 2 4 17" xfId="12974" xr:uid="{00000000-0005-0000-0000-000071190000}"/>
    <cellStyle name="Normal 2 2 4 17 2" xfId="12975" xr:uid="{00000000-0005-0000-0000-000072190000}"/>
    <cellStyle name="Normal 2 2 4 17 2 2" xfId="12976" xr:uid="{00000000-0005-0000-0000-000073190000}"/>
    <cellStyle name="Normal 2 2 4 17 3" xfId="12977" xr:uid="{00000000-0005-0000-0000-000074190000}"/>
    <cellStyle name="Normal 2 2 4 18" xfId="12978" xr:uid="{00000000-0005-0000-0000-000075190000}"/>
    <cellStyle name="Normal 2 2 4 18 2" xfId="12979" xr:uid="{00000000-0005-0000-0000-000076190000}"/>
    <cellStyle name="Normal 2 2 4 18 2 2" xfId="12980" xr:uid="{00000000-0005-0000-0000-000077190000}"/>
    <cellStyle name="Normal 2 2 4 18 3" xfId="12981" xr:uid="{00000000-0005-0000-0000-000078190000}"/>
    <cellStyle name="Normal 2 2 4 19" xfId="12982" xr:uid="{00000000-0005-0000-0000-000079190000}"/>
    <cellStyle name="Normal 2 2 4 19 2" xfId="12983" xr:uid="{00000000-0005-0000-0000-00007A190000}"/>
    <cellStyle name="Normal 2 2 4 2" xfId="2883" xr:uid="{00000000-0005-0000-0000-00007B190000}"/>
    <cellStyle name="Normal 2 2 4 2 2" xfId="12984" xr:uid="{00000000-0005-0000-0000-00007C190000}"/>
    <cellStyle name="Normal 2 2 4 2 2 2" xfId="12985" xr:uid="{00000000-0005-0000-0000-00007D190000}"/>
    <cellStyle name="Normal 2 2 4 2 3" xfId="12986" xr:uid="{00000000-0005-0000-0000-00007E190000}"/>
    <cellStyle name="Normal 2 2 4 20" xfId="12987" xr:uid="{00000000-0005-0000-0000-00007F190000}"/>
    <cellStyle name="Normal 2 2 4 3" xfId="7080" xr:uid="{00000000-0005-0000-0000-000080190000}"/>
    <cellStyle name="Normal 2 2 4 3 2" xfId="12988" xr:uid="{00000000-0005-0000-0000-000081190000}"/>
    <cellStyle name="Normal 2 2 4 3 2 2" xfId="12989" xr:uid="{00000000-0005-0000-0000-000082190000}"/>
    <cellStyle name="Normal 2 2 4 3 3" xfId="12990" xr:uid="{00000000-0005-0000-0000-000083190000}"/>
    <cellStyle name="Normal 2 2 4 4" xfId="9799" xr:uid="{00000000-0005-0000-0000-000084190000}"/>
    <cellStyle name="Normal 2 2 4 4 2" xfId="12991" xr:uid="{00000000-0005-0000-0000-000085190000}"/>
    <cellStyle name="Normal 2 2 4 4 2 2" xfId="12992" xr:uid="{00000000-0005-0000-0000-000086190000}"/>
    <cellStyle name="Normal 2 2 4 4 3" xfId="12993" xr:uid="{00000000-0005-0000-0000-000087190000}"/>
    <cellStyle name="Normal 2 2 4 5" xfId="12994" xr:uid="{00000000-0005-0000-0000-000088190000}"/>
    <cellStyle name="Normal 2 2 4 5 2" xfId="12995" xr:uid="{00000000-0005-0000-0000-000089190000}"/>
    <cellStyle name="Normal 2 2 4 5 2 2" xfId="12996" xr:uid="{00000000-0005-0000-0000-00008A190000}"/>
    <cellStyle name="Normal 2 2 4 5 3" xfId="12997" xr:uid="{00000000-0005-0000-0000-00008B190000}"/>
    <cellStyle name="Normal 2 2 4 6" xfId="12998" xr:uid="{00000000-0005-0000-0000-00008C190000}"/>
    <cellStyle name="Normal 2 2 4 6 2" xfId="12999" xr:uid="{00000000-0005-0000-0000-00008D190000}"/>
    <cellStyle name="Normal 2 2 4 6 2 2" xfId="13000" xr:uid="{00000000-0005-0000-0000-00008E190000}"/>
    <cellStyle name="Normal 2 2 4 6 3" xfId="13001" xr:uid="{00000000-0005-0000-0000-00008F190000}"/>
    <cellStyle name="Normal 2 2 4 7" xfId="13002" xr:uid="{00000000-0005-0000-0000-000090190000}"/>
    <cellStyle name="Normal 2 2 4 7 2" xfId="13003" xr:uid="{00000000-0005-0000-0000-000091190000}"/>
    <cellStyle name="Normal 2 2 4 7 2 2" xfId="13004" xr:uid="{00000000-0005-0000-0000-000092190000}"/>
    <cellStyle name="Normal 2 2 4 7 3" xfId="13005" xr:uid="{00000000-0005-0000-0000-000093190000}"/>
    <cellStyle name="Normal 2 2 4 8" xfId="13006" xr:uid="{00000000-0005-0000-0000-000094190000}"/>
    <cellStyle name="Normal 2 2 4 8 2" xfId="13007" xr:uid="{00000000-0005-0000-0000-000095190000}"/>
    <cellStyle name="Normal 2 2 4 8 2 2" xfId="13008" xr:uid="{00000000-0005-0000-0000-000096190000}"/>
    <cellStyle name="Normal 2 2 4 8 3" xfId="13009" xr:uid="{00000000-0005-0000-0000-000097190000}"/>
    <cellStyle name="Normal 2 2 4 9" xfId="13010" xr:uid="{00000000-0005-0000-0000-000098190000}"/>
    <cellStyle name="Normal 2 2 4 9 2" xfId="13011" xr:uid="{00000000-0005-0000-0000-000099190000}"/>
    <cellStyle name="Normal 2 2 4 9 2 2" xfId="13012" xr:uid="{00000000-0005-0000-0000-00009A190000}"/>
    <cellStyle name="Normal 2 2 4 9 3" xfId="13013" xr:uid="{00000000-0005-0000-0000-00009B190000}"/>
    <cellStyle name="Normal 2 2 5" xfId="2884" xr:uid="{00000000-0005-0000-0000-00009C190000}"/>
    <cellStyle name="Normal 2 2 5 2" xfId="2885" xr:uid="{00000000-0005-0000-0000-00009D190000}"/>
    <cellStyle name="Normal 2 2 5 3" xfId="7081" xr:uid="{00000000-0005-0000-0000-00009E190000}"/>
    <cellStyle name="Normal 2 2 5 4" xfId="9800" xr:uid="{00000000-0005-0000-0000-00009F190000}"/>
    <cellStyle name="Normal 2 2 6" xfId="2886" xr:uid="{00000000-0005-0000-0000-0000A0190000}"/>
    <cellStyle name="Normal 2 2 6 2" xfId="2887" xr:uid="{00000000-0005-0000-0000-0000A1190000}"/>
    <cellStyle name="Normal 2 2 6 3" xfId="7082" xr:uid="{00000000-0005-0000-0000-0000A2190000}"/>
    <cellStyle name="Normal 2 2 6 4" xfId="9801" xr:uid="{00000000-0005-0000-0000-0000A3190000}"/>
    <cellStyle name="Normal 2 2 7" xfId="2888" xr:uid="{00000000-0005-0000-0000-0000A4190000}"/>
    <cellStyle name="Normal 2 2 7 2" xfId="2889" xr:uid="{00000000-0005-0000-0000-0000A5190000}"/>
    <cellStyle name="Normal 2 2 7 3" xfId="7083" xr:uid="{00000000-0005-0000-0000-0000A6190000}"/>
    <cellStyle name="Normal 2 2 7 4" xfId="9802" xr:uid="{00000000-0005-0000-0000-0000A7190000}"/>
    <cellStyle name="Normal 2 2 8" xfId="2890" xr:uid="{00000000-0005-0000-0000-0000A8190000}"/>
    <cellStyle name="Normal 2 2 8 2" xfId="2891" xr:uid="{00000000-0005-0000-0000-0000A9190000}"/>
    <cellStyle name="Normal 2 2 8 3" xfId="7084" xr:uid="{00000000-0005-0000-0000-0000AA190000}"/>
    <cellStyle name="Normal 2 2 8 4" xfId="9803" xr:uid="{00000000-0005-0000-0000-0000AB190000}"/>
    <cellStyle name="Normal 2 2 9" xfId="2892" xr:uid="{00000000-0005-0000-0000-0000AC190000}"/>
    <cellStyle name="Normal 2 2 9 2" xfId="2893" xr:uid="{00000000-0005-0000-0000-0000AD190000}"/>
    <cellStyle name="Normal 2 2 9 3" xfId="7085" xr:uid="{00000000-0005-0000-0000-0000AE190000}"/>
    <cellStyle name="Normal 2 2 9 4" xfId="9804" xr:uid="{00000000-0005-0000-0000-0000AF190000}"/>
    <cellStyle name="Normal 2 2_13. Total" xfId="2894" xr:uid="{00000000-0005-0000-0000-0000B0190000}"/>
    <cellStyle name="Normal 2 20" xfId="2895" xr:uid="{00000000-0005-0000-0000-0000B1190000}"/>
    <cellStyle name="Normal 2 20 2" xfId="9805" xr:uid="{00000000-0005-0000-0000-0000B2190000}"/>
    <cellStyle name="Normal 2 20 2 2" xfId="13014" xr:uid="{00000000-0005-0000-0000-0000B3190000}"/>
    <cellStyle name="Normal 2 20 3" xfId="13015" xr:uid="{00000000-0005-0000-0000-0000B4190000}"/>
    <cellStyle name="Normal 2 21" xfId="2896" xr:uid="{00000000-0005-0000-0000-0000B5190000}"/>
    <cellStyle name="Normal 2 21 2" xfId="9806" xr:uid="{00000000-0005-0000-0000-0000B6190000}"/>
    <cellStyle name="Normal 2 22" xfId="6083" xr:uid="{00000000-0005-0000-0000-0000B7190000}"/>
    <cellStyle name="Normal 2 22 2" xfId="9807" xr:uid="{00000000-0005-0000-0000-0000B8190000}"/>
    <cellStyle name="Normal 2 23" xfId="6084" xr:uid="{00000000-0005-0000-0000-0000B9190000}"/>
    <cellStyle name="Normal 2 23 2" xfId="9808" xr:uid="{00000000-0005-0000-0000-0000BA190000}"/>
    <cellStyle name="Normal 2 24" xfId="6085" xr:uid="{00000000-0005-0000-0000-0000BB190000}"/>
    <cellStyle name="Normal 2 24 2" xfId="9809" xr:uid="{00000000-0005-0000-0000-0000BC190000}"/>
    <cellStyle name="Normal 2 25" xfId="6086" xr:uid="{00000000-0005-0000-0000-0000BD190000}"/>
    <cellStyle name="Normal 2 25 2" xfId="9810" xr:uid="{00000000-0005-0000-0000-0000BE190000}"/>
    <cellStyle name="Normal 2 26" xfId="6087" xr:uid="{00000000-0005-0000-0000-0000BF190000}"/>
    <cellStyle name="Normal 2 26 2" xfId="9811" xr:uid="{00000000-0005-0000-0000-0000C0190000}"/>
    <cellStyle name="Normal 2 27" xfId="6088" xr:uid="{00000000-0005-0000-0000-0000C1190000}"/>
    <cellStyle name="Normal 2 27 2" xfId="9812" xr:uid="{00000000-0005-0000-0000-0000C2190000}"/>
    <cellStyle name="Normal 2 28" xfId="6089" xr:uid="{00000000-0005-0000-0000-0000C3190000}"/>
    <cellStyle name="Normal 2 28 2" xfId="9813" xr:uid="{00000000-0005-0000-0000-0000C4190000}"/>
    <cellStyle name="Normal 2 29" xfId="6090" xr:uid="{00000000-0005-0000-0000-0000C5190000}"/>
    <cellStyle name="Normal 2 29 2" xfId="9814" xr:uid="{00000000-0005-0000-0000-0000C6190000}"/>
    <cellStyle name="Normal 2 3" xfId="2897" xr:uid="{00000000-0005-0000-0000-0000C7190000}"/>
    <cellStyle name="Normal 2 3 2" xfId="2898" xr:uid="{00000000-0005-0000-0000-0000C8190000}"/>
    <cellStyle name="Normal 2 3 3" xfId="2899" xr:uid="{00000000-0005-0000-0000-0000C9190000}"/>
    <cellStyle name="Normal 2 3 4" xfId="2900" xr:uid="{00000000-0005-0000-0000-0000CA190000}"/>
    <cellStyle name="Normal 2 3 5" xfId="2901" xr:uid="{00000000-0005-0000-0000-0000CB190000}"/>
    <cellStyle name="Normal 2 3 6" xfId="2902" xr:uid="{00000000-0005-0000-0000-0000CC190000}"/>
    <cellStyle name="Normal 2 3 7" xfId="2903" xr:uid="{00000000-0005-0000-0000-0000CD190000}"/>
    <cellStyle name="Normal 2 3 8" xfId="2904" xr:uid="{00000000-0005-0000-0000-0000CE190000}"/>
    <cellStyle name="Normal 2 3 9" xfId="9815" xr:uid="{00000000-0005-0000-0000-0000CF190000}"/>
    <cellStyle name="Normal 2 3_Three week Look ahead 24Sep -(Consolidado)" xfId="6091" xr:uid="{00000000-0005-0000-0000-0000D0190000}"/>
    <cellStyle name="Normal 2 30" xfId="6092" xr:uid="{00000000-0005-0000-0000-0000D1190000}"/>
    <cellStyle name="Normal 2 30 2" xfId="9816" xr:uid="{00000000-0005-0000-0000-0000D2190000}"/>
    <cellStyle name="Normal 2 31" xfId="6093" xr:uid="{00000000-0005-0000-0000-0000D3190000}"/>
    <cellStyle name="Normal 2 31 2" xfId="9817" xr:uid="{00000000-0005-0000-0000-0000D4190000}"/>
    <cellStyle name="Normal 2 32" xfId="6094" xr:uid="{00000000-0005-0000-0000-0000D5190000}"/>
    <cellStyle name="Normal 2 32 2" xfId="9818" xr:uid="{00000000-0005-0000-0000-0000D6190000}"/>
    <cellStyle name="Normal 2 33" xfId="6095" xr:uid="{00000000-0005-0000-0000-0000D7190000}"/>
    <cellStyle name="Normal 2 33 2" xfId="9819" xr:uid="{00000000-0005-0000-0000-0000D8190000}"/>
    <cellStyle name="Normal 2 34" xfId="6096" xr:uid="{00000000-0005-0000-0000-0000D9190000}"/>
    <cellStyle name="Normal 2 34 2" xfId="9820" xr:uid="{00000000-0005-0000-0000-0000DA190000}"/>
    <cellStyle name="Normal 2 35" xfId="6097" xr:uid="{00000000-0005-0000-0000-0000DB190000}"/>
    <cellStyle name="Normal 2 35 2" xfId="9821" xr:uid="{00000000-0005-0000-0000-0000DC190000}"/>
    <cellStyle name="Normal 2 36" xfId="6098" xr:uid="{00000000-0005-0000-0000-0000DD190000}"/>
    <cellStyle name="Normal 2 36 2" xfId="9822" xr:uid="{00000000-0005-0000-0000-0000DE190000}"/>
    <cellStyle name="Normal 2 37" xfId="6099" xr:uid="{00000000-0005-0000-0000-0000DF190000}"/>
    <cellStyle name="Normal 2 37 2" xfId="9823" xr:uid="{00000000-0005-0000-0000-0000E0190000}"/>
    <cellStyle name="Normal 2 38" xfId="6100" xr:uid="{00000000-0005-0000-0000-0000E1190000}"/>
    <cellStyle name="Normal 2 38 2" xfId="9824" xr:uid="{00000000-0005-0000-0000-0000E2190000}"/>
    <cellStyle name="Normal 2 39" xfId="6101" xr:uid="{00000000-0005-0000-0000-0000E3190000}"/>
    <cellStyle name="Normal 2 39 2" xfId="9825" xr:uid="{00000000-0005-0000-0000-0000E4190000}"/>
    <cellStyle name="Normal 2 4" xfId="2905" xr:uid="{00000000-0005-0000-0000-0000E5190000}"/>
    <cellStyle name="Normal 2 4 2" xfId="2906" xr:uid="{00000000-0005-0000-0000-0000E6190000}"/>
    <cellStyle name="Normal 2 4 2 2" xfId="13016" xr:uid="{00000000-0005-0000-0000-0000E7190000}"/>
    <cellStyle name="Normal 2 4 3" xfId="2907" xr:uid="{00000000-0005-0000-0000-0000E8190000}"/>
    <cellStyle name="Normal 2 4 4" xfId="2908" xr:uid="{00000000-0005-0000-0000-0000E9190000}"/>
    <cellStyle name="Normal 2 4 5" xfId="2909" xr:uid="{00000000-0005-0000-0000-0000EA190000}"/>
    <cellStyle name="Normal 2 4 6" xfId="2910" xr:uid="{00000000-0005-0000-0000-0000EB190000}"/>
    <cellStyle name="Normal 2 4 7" xfId="2911" xr:uid="{00000000-0005-0000-0000-0000EC190000}"/>
    <cellStyle name="Normal 2 4 8" xfId="2912" xr:uid="{00000000-0005-0000-0000-0000ED190000}"/>
    <cellStyle name="Normal 2 4 9" xfId="9826" xr:uid="{00000000-0005-0000-0000-0000EE190000}"/>
    <cellStyle name="Normal 2 40" xfId="6102" xr:uid="{00000000-0005-0000-0000-0000EF190000}"/>
    <cellStyle name="Normal 2 40 2" xfId="9827" xr:uid="{00000000-0005-0000-0000-0000F0190000}"/>
    <cellStyle name="Normal 2 41" xfId="6103" xr:uid="{00000000-0005-0000-0000-0000F1190000}"/>
    <cellStyle name="Normal 2 41 2" xfId="9828" xr:uid="{00000000-0005-0000-0000-0000F2190000}"/>
    <cellStyle name="Normal 2 42" xfId="6104" xr:uid="{00000000-0005-0000-0000-0000F3190000}"/>
    <cellStyle name="Normal 2 42 2" xfId="9829" xr:uid="{00000000-0005-0000-0000-0000F4190000}"/>
    <cellStyle name="Normal 2 43" xfId="6105" xr:uid="{00000000-0005-0000-0000-0000F5190000}"/>
    <cellStyle name="Normal 2 43 2" xfId="9830" xr:uid="{00000000-0005-0000-0000-0000F6190000}"/>
    <cellStyle name="Normal 2 44" xfId="6106" xr:uid="{00000000-0005-0000-0000-0000F7190000}"/>
    <cellStyle name="Normal 2 44 2" xfId="9831" xr:uid="{00000000-0005-0000-0000-0000F8190000}"/>
    <cellStyle name="Normal 2 45" xfId="6107" xr:uid="{00000000-0005-0000-0000-0000F9190000}"/>
    <cellStyle name="Normal 2 45 2" xfId="9832" xr:uid="{00000000-0005-0000-0000-0000FA190000}"/>
    <cellStyle name="Normal 2 46" xfId="6108" xr:uid="{00000000-0005-0000-0000-0000FB190000}"/>
    <cellStyle name="Normal 2 46 2" xfId="9833" xr:uid="{00000000-0005-0000-0000-0000FC190000}"/>
    <cellStyle name="Normal 2 47" xfId="6109" xr:uid="{00000000-0005-0000-0000-0000FD190000}"/>
    <cellStyle name="Normal 2 47 2" xfId="9834" xr:uid="{00000000-0005-0000-0000-0000FE190000}"/>
    <cellStyle name="Normal 2 48" xfId="6110" xr:uid="{00000000-0005-0000-0000-0000FF190000}"/>
    <cellStyle name="Normal 2 48 2" xfId="9835" xr:uid="{00000000-0005-0000-0000-0000001A0000}"/>
    <cellStyle name="Normal 2 49" xfId="6111" xr:uid="{00000000-0005-0000-0000-0000011A0000}"/>
    <cellStyle name="Normal 2 49 2" xfId="9836" xr:uid="{00000000-0005-0000-0000-0000021A0000}"/>
    <cellStyle name="Normal 2 5" xfId="2913" xr:uid="{00000000-0005-0000-0000-0000031A0000}"/>
    <cellStyle name="Normal 2 5 2" xfId="2914" xr:uid="{00000000-0005-0000-0000-0000041A0000}"/>
    <cellStyle name="Normal 2 5 2 2" xfId="13017" xr:uid="{00000000-0005-0000-0000-0000051A0000}"/>
    <cellStyle name="Normal 2 5 3" xfId="9837" xr:uid="{00000000-0005-0000-0000-0000061A0000}"/>
    <cellStyle name="Normal 2 5 4" xfId="13018" xr:uid="{00000000-0005-0000-0000-0000071A0000}"/>
    <cellStyle name="Normal 2 50" xfId="6112" xr:uid="{00000000-0005-0000-0000-0000081A0000}"/>
    <cellStyle name="Normal 2 50 2" xfId="9838" xr:uid="{00000000-0005-0000-0000-0000091A0000}"/>
    <cellStyle name="Normal 2 51" xfId="6113" xr:uid="{00000000-0005-0000-0000-00000A1A0000}"/>
    <cellStyle name="Normal 2 51 2" xfId="9839" xr:uid="{00000000-0005-0000-0000-00000B1A0000}"/>
    <cellStyle name="Normal 2 52" xfId="6114" xr:uid="{00000000-0005-0000-0000-00000C1A0000}"/>
    <cellStyle name="Normal 2 52 2" xfId="9840" xr:uid="{00000000-0005-0000-0000-00000D1A0000}"/>
    <cellStyle name="Normal 2 53" xfId="6115" xr:uid="{00000000-0005-0000-0000-00000E1A0000}"/>
    <cellStyle name="Normal 2 53 2" xfId="9841" xr:uid="{00000000-0005-0000-0000-00000F1A0000}"/>
    <cellStyle name="Normal 2 54" xfId="6116" xr:uid="{00000000-0005-0000-0000-0000101A0000}"/>
    <cellStyle name="Normal 2 54 2" xfId="9842" xr:uid="{00000000-0005-0000-0000-0000111A0000}"/>
    <cellStyle name="Normal 2 55" xfId="6117" xr:uid="{00000000-0005-0000-0000-0000121A0000}"/>
    <cellStyle name="Normal 2 55 2" xfId="9843" xr:uid="{00000000-0005-0000-0000-0000131A0000}"/>
    <cellStyle name="Normal 2 56" xfId="6118" xr:uid="{00000000-0005-0000-0000-0000141A0000}"/>
    <cellStyle name="Normal 2 56 2" xfId="9844" xr:uid="{00000000-0005-0000-0000-0000151A0000}"/>
    <cellStyle name="Normal 2 57" xfId="6119" xr:uid="{00000000-0005-0000-0000-0000161A0000}"/>
    <cellStyle name="Normal 2 57 2" xfId="9845" xr:uid="{00000000-0005-0000-0000-0000171A0000}"/>
    <cellStyle name="Normal 2 58" xfId="6120" xr:uid="{00000000-0005-0000-0000-0000181A0000}"/>
    <cellStyle name="Normal 2 58 2" xfId="9846" xr:uid="{00000000-0005-0000-0000-0000191A0000}"/>
    <cellStyle name="Normal 2 59" xfId="6121" xr:uid="{00000000-0005-0000-0000-00001A1A0000}"/>
    <cellStyle name="Normal 2 59 2" xfId="9847" xr:uid="{00000000-0005-0000-0000-00001B1A0000}"/>
    <cellStyle name="Normal 2 6" xfId="2915" xr:uid="{00000000-0005-0000-0000-00001C1A0000}"/>
    <cellStyle name="Normal 2 6 2" xfId="2916" xr:uid="{00000000-0005-0000-0000-00001D1A0000}"/>
    <cellStyle name="Normal 2 6 2 2" xfId="13019" xr:uid="{00000000-0005-0000-0000-00001E1A0000}"/>
    <cellStyle name="Normal 2 6 3" xfId="9848" xr:uid="{00000000-0005-0000-0000-00001F1A0000}"/>
    <cellStyle name="Normal 2 60" xfId="6122" xr:uid="{00000000-0005-0000-0000-0000201A0000}"/>
    <cellStyle name="Normal 2 60 2" xfId="9849" xr:uid="{00000000-0005-0000-0000-0000211A0000}"/>
    <cellStyle name="Normal 2 61" xfId="6123" xr:uid="{00000000-0005-0000-0000-0000221A0000}"/>
    <cellStyle name="Normal 2 61 2" xfId="9850" xr:uid="{00000000-0005-0000-0000-0000231A0000}"/>
    <cellStyle name="Normal 2 62" xfId="6124" xr:uid="{00000000-0005-0000-0000-0000241A0000}"/>
    <cellStyle name="Normal 2 62 2" xfId="9851" xr:uid="{00000000-0005-0000-0000-0000251A0000}"/>
    <cellStyle name="Normal 2 63" xfId="6125" xr:uid="{00000000-0005-0000-0000-0000261A0000}"/>
    <cellStyle name="Normal 2 63 2" xfId="9852" xr:uid="{00000000-0005-0000-0000-0000271A0000}"/>
    <cellStyle name="Normal 2 64" xfId="6126" xr:uid="{00000000-0005-0000-0000-0000281A0000}"/>
    <cellStyle name="Normal 2 64 2" xfId="9853" xr:uid="{00000000-0005-0000-0000-0000291A0000}"/>
    <cellStyle name="Normal 2 65" xfId="6127" xr:uid="{00000000-0005-0000-0000-00002A1A0000}"/>
    <cellStyle name="Normal 2 65 2" xfId="9854" xr:uid="{00000000-0005-0000-0000-00002B1A0000}"/>
    <cellStyle name="Normal 2 66" xfId="6128" xr:uid="{00000000-0005-0000-0000-00002C1A0000}"/>
    <cellStyle name="Normal 2 66 2" xfId="9855" xr:uid="{00000000-0005-0000-0000-00002D1A0000}"/>
    <cellStyle name="Normal 2 67" xfId="6129" xr:uid="{00000000-0005-0000-0000-00002E1A0000}"/>
    <cellStyle name="Normal 2 67 2" xfId="9856" xr:uid="{00000000-0005-0000-0000-00002F1A0000}"/>
    <cellStyle name="Normal 2 68" xfId="6130" xr:uid="{00000000-0005-0000-0000-0000301A0000}"/>
    <cellStyle name="Normal 2 68 2" xfId="9857" xr:uid="{00000000-0005-0000-0000-0000311A0000}"/>
    <cellStyle name="Normal 2 69" xfId="6131" xr:uid="{00000000-0005-0000-0000-0000321A0000}"/>
    <cellStyle name="Normal 2 69 2" xfId="9858" xr:uid="{00000000-0005-0000-0000-0000331A0000}"/>
    <cellStyle name="Normal 2 7" xfId="2917" xr:uid="{00000000-0005-0000-0000-0000341A0000}"/>
    <cellStyle name="Normal 2 7 2" xfId="2918" xr:uid="{00000000-0005-0000-0000-0000351A0000}"/>
    <cellStyle name="Normal 2 7 2 2" xfId="13020" xr:uid="{00000000-0005-0000-0000-0000361A0000}"/>
    <cellStyle name="Normal 2 7 3" xfId="9859" xr:uid="{00000000-0005-0000-0000-0000371A0000}"/>
    <cellStyle name="Normal 2 70" xfId="6132" xr:uid="{00000000-0005-0000-0000-0000381A0000}"/>
    <cellStyle name="Normal 2 70 2" xfId="9860" xr:uid="{00000000-0005-0000-0000-0000391A0000}"/>
    <cellStyle name="Normal 2 71" xfId="6133" xr:uid="{00000000-0005-0000-0000-00003A1A0000}"/>
    <cellStyle name="Normal 2 71 2" xfId="9861" xr:uid="{00000000-0005-0000-0000-00003B1A0000}"/>
    <cellStyle name="Normal 2 72" xfId="6134" xr:uid="{00000000-0005-0000-0000-00003C1A0000}"/>
    <cellStyle name="Normal 2 72 2" xfId="9862" xr:uid="{00000000-0005-0000-0000-00003D1A0000}"/>
    <cellStyle name="Normal 2 73" xfId="6135" xr:uid="{00000000-0005-0000-0000-00003E1A0000}"/>
    <cellStyle name="Normal 2 73 2" xfId="9863" xr:uid="{00000000-0005-0000-0000-00003F1A0000}"/>
    <cellStyle name="Normal 2 74" xfId="6136" xr:uid="{00000000-0005-0000-0000-0000401A0000}"/>
    <cellStyle name="Normal 2 74 2" xfId="9864" xr:uid="{00000000-0005-0000-0000-0000411A0000}"/>
    <cellStyle name="Normal 2 75" xfId="6137" xr:uid="{00000000-0005-0000-0000-0000421A0000}"/>
    <cellStyle name="Normal 2 75 2" xfId="9865" xr:uid="{00000000-0005-0000-0000-0000431A0000}"/>
    <cellStyle name="Normal 2 76" xfId="6138" xr:uid="{00000000-0005-0000-0000-0000441A0000}"/>
    <cellStyle name="Normal 2 76 2" xfId="9866" xr:uid="{00000000-0005-0000-0000-0000451A0000}"/>
    <cellStyle name="Normal 2 77" xfId="6139" xr:uid="{00000000-0005-0000-0000-0000461A0000}"/>
    <cellStyle name="Normal 2 77 2" xfId="9867" xr:uid="{00000000-0005-0000-0000-0000471A0000}"/>
    <cellStyle name="Normal 2 78" xfId="6140" xr:uid="{00000000-0005-0000-0000-0000481A0000}"/>
    <cellStyle name="Normal 2 78 2" xfId="9868" xr:uid="{00000000-0005-0000-0000-0000491A0000}"/>
    <cellStyle name="Normal 2 79" xfId="6141" xr:uid="{00000000-0005-0000-0000-00004A1A0000}"/>
    <cellStyle name="Normal 2 79 2" xfId="9869" xr:uid="{00000000-0005-0000-0000-00004B1A0000}"/>
    <cellStyle name="Normal 2 8" xfId="2919" xr:uid="{00000000-0005-0000-0000-00004C1A0000}"/>
    <cellStyle name="Normal 2 8 2" xfId="2920" xr:uid="{00000000-0005-0000-0000-00004D1A0000}"/>
    <cellStyle name="Normal 2 8 2 2" xfId="13021" xr:uid="{00000000-0005-0000-0000-00004E1A0000}"/>
    <cellStyle name="Normal 2 8 3" xfId="2921" xr:uid="{00000000-0005-0000-0000-00004F1A0000}"/>
    <cellStyle name="Normal 2 8 4" xfId="9870" xr:uid="{00000000-0005-0000-0000-0000501A0000}"/>
    <cellStyle name="Normal 2 80" xfId="6142" xr:uid="{00000000-0005-0000-0000-0000511A0000}"/>
    <cellStyle name="Normal 2 80 2" xfId="9871" xr:uid="{00000000-0005-0000-0000-0000521A0000}"/>
    <cellStyle name="Normal 2 81" xfId="6143" xr:uid="{00000000-0005-0000-0000-0000531A0000}"/>
    <cellStyle name="Normal 2 81 2" xfId="9872" xr:uid="{00000000-0005-0000-0000-0000541A0000}"/>
    <cellStyle name="Normal 2 82" xfId="6144" xr:uid="{00000000-0005-0000-0000-0000551A0000}"/>
    <cellStyle name="Normal 2 82 2" xfId="9873" xr:uid="{00000000-0005-0000-0000-0000561A0000}"/>
    <cellStyle name="Normal 2 83" xfId="6145" xr:uid="{00000000-0005-0000-0000-0000571A0000}"/>
    <cellStyle name="Normal 2 83 2" xfId="9874" xr:uid="{00000000-0005-0000-0000-0000581A0000}"/>
    <cellStyle name="Normal 2 84" xfId="6146" xr:uid="{00000000-0005-0000-0000-0000591A0000}"/>
    <cellStyle name="Normal 2 84 2" xfId="9875" xr:uid="{00000000-0005-0000-0000-00005A1A0000}"/>
    <cellStyle name="Normal 2 85" xfId="6147" xr:uid="{00000000-0005-0000-0000-00005B1A0000}"/>
    <cellStyle name="Normal 2 85 2" xfId="9876" xr:uid="{00000000-0005-0000-0000-00005C1A0000}"/>
    <cellStyle name="Normal 2 86" xfId="6148" xr:uid="{00000000-0005-0000-0000-00005D1A0000}"/>
    <cellStyle name="Normal 2 86 2" xfId="9877" xr:uid="{00000000-0005-0000-0000-00005E1A0000}"/>
    <cellStyle name="Normal 2 87" xfId="6149" xr:uid="{00000000-0005-0000-0000-00005F1A0000}"/>
    <cellStyle name="Normal 2 87 2" xfId="9878" xr:uid="{00000000-0005-0000-0000-0000601A0000}"/>
    <cellStyle name="Normal 2 88" xfId="6150" xr:uid="{00000000-0005-0000-0000-0000611A0000}"/>
    <cellStyle name="Normal 2 88 2" xfId="9879" xr:uid="{00000000-0005-0000-0000-0000621A0000}"/>
    <cellStyle name="Normal 2 89" xfId="6151" xr:uid="{00000000-0005-0000-0000-0000631A0000}"/>
    <cellStyle name="Normal 2 89 2" xfId="9880" xr:uid="{00000000-0005-0000-0000-0000641A0000}"/>
    <cellStyle name="Normal 2 9" xfId="2922" xr:uid="{00000000-0005-0000-0000-0000651A0000}"/>
    <cellStyle name="Normal 2 9 2" xfId="2923" xr:uid="{00000000-0005-0000-0000-0000661A0000}"/>
    <cellStyle name="Normal 2 9 2 2" xfId="13022" xr:uid="{00000000-0005-0000-0000-0000671A0000}"/>
    <cellStyle name="Normal 2 9 3" xfId="7086" xr:uid="{00000000-0005-0000-0000-0000681A0000}"/>
    <cellStyle name="Normal 2 9 4" xfId="9881" xr:uid="{00000000-0005-0000-0000-0000691A0000}"/>
    <cellStyle name="Normal 2 90" xfId="6152" xr:uid="{00000000-0005-0000-0000-00006A1A0000}"/>
    <cellStyle name="Normal 2 90 2" xfId="9882" xr:uid="{00000000-0005-0000-0000-00006B1A0000}"/>
    <cellStyle name="Normal 2 91" xfId="6153" xr:uid="{00000000-0005-0000-0000-00006C1A0000}"/>
    <cellStyle name="Normal 2 91 2" xfId="9883" xr:uid="{00000000-0005-0000-0000-00006D1A0000}"/>
    <cellStyle name="Normal 2 92" xfId="6154" xr:uid="{00000000-0005-0000-0000-00006E1A0000}"/>
    <cellStyle name="Normal 2 92 2" xfId="9884" xr:uid="{00000000-0005-0000-0000-00006F1A0000}"/>
    <cellStyle name="Normal 2 93" xfId="6155" xr:uid="{00000000-0005-0000-0000-0000701A0000}"/>
    <cellStyle name="Normal 2 93 2" xfId="9885" xr:uid="{00000000-0005-0000-0000-0000711A0000}"/>
    <cellStyle name="Normal 2 94" xfId="6156" xr:uid="{00000000-0005-0000-0000-0000721A0000}"/>
    <cellStyle name="Normal 2 94 2" xfId="9886" xr:uid="{00000000-0005-0000-0000-0000731A0000}"/>
    <cellStyle name="Normal 2 95" xfId="6157" xr:uid="{00000000-0005-0000-0000-0000741A0000}"/>
    <cellStyle name="Normal 2 95 2" xfId="9887" xr:uid="{00000000-0005-0000-0000-0000751A0000}"/>
    <cellStyle name="Normal 2 96" xfId="6158" xr:uid="{00000000-0005-0000-0000-0000761A0000}"/>
    <cellStyle name="Normal 2 96 2" xfId="9888" xr:uid="{00000000-0005-0000-0000-0000771A0000}"/>
    <cellStyle name="Normal 2 97" xfId="6159" xr:uid="{00000000-0005-0000-0000-0000781A0000}"/>
    <cellStyle name="Normal 2 97 2" xfId="9889" xr:uid="{00000000-0005-0000-0000-0000791A0000}"/>
    <cellStyle name="Normal 2 98" xfId="6160" xr:uid="{00000000-0005-0000-0000-00007A1A0000}"/>
    <cellStyle name="Normal 2 98 2" xfId="9890" xr:uid="{00000000-0005-0000-0000-00007B1A0000}"/>
    <cellStyle name="Normal 2 99" xfId="6161" xr:uid="{00000000-0005-0000-0000-00007C1A0000}"/>
    <cellStyle name="Normal 2 99 2" xfId="9891" xr:uid="{00000000-0005-0000-0000-00007D1A0000}"/>
    <cellStyle name="Normal 2_0251_2008_TECNICAS METALICAS_Instalaciones Eléctricas en Baja Tension_Plaza Vea Puente Piedra_mod1 (3)" xfId="2924" xr:uid="{00000000-0005-0000-0000-00007E1A0000}"/>
    <cellStyle name="Normal 20" xfId="2925" xr:uid="{00000000-0005-0000-0000-00007F1A0000}"/>
    <cellStyle name="Normal 20 10" xfId="2926" xr:uid="{00000000-0005-0000-0000-0000801A0000}"/>
    <cellStyle name="Normal 20 10 2" xfId="7087" xr:uid="{00000000-0005-0000-0000-0000811A0000}"/>
    <cellStyle name="Normal 20 10 3" xfId="9892" xr:uid="{00000000-0005-0000-0000-0000821A0000}"/>
    <cellStyle name="Normal 20 11" xfId="2927" xr:uid="{00000000-0005-0000-0000-0000831A0000}"/>
    <cellStyle name="Normal 20 11 2" xfId="7088" xr:uid="{00000000-0005-0000-0000-0000841A0000}"/>
    <cellStyle name="Normal 20 11 3" xfId="9893" xr:uid="{00000000-0005-0000-0000-0000851A0000}"/>
    <cellStyle name="Normal 20 12" xfId="2928" xr:uid="{00000000-0005-0000-0000-0000861A0000}"/>
    <cellStyle name="Normal 20 12 2" xfId="7089" xr:uid="{00000000-0005-0000-0000-0000871A0000}"/>
    <cellStyle name="Normal 20 12 3" xfId="9894" xr:uid="{00000000-0005-0000-0000-0000881A0000}"/>
    <cellStyle name="Normal 20 13" xfId="7090" xr:uid="{00000000-0005-0000-0000-0000891A0000}"/>
    <cellStyle name="Normal 20 13 2" xfId="9895" xr:uid="{00000000-0005-0000-0000-00008A1A0000}"/>
    <cellStyle name="Normal 20 14" xfId="9896" xr:uid="{00000000-0005-0000-0000-00008B1A0000}"/>
    <cellStyle name="Normal 20 15" xfId="9897" xr:uid="{00000000-0005-0000-0000-00008C1A0000}"/>
    <cellStyle name="Normal 20 2" xfId="2929" xr:uid="{00000000-0005-0000-0000-00008D1A0000}"/>
    <cellStyle name="Normal 20 2 2" xfId="2930" xr:uid="{00000000-0005-0000-0000-00008E1A0000}"/>
    <cellStyle name="Normal 20 2 3" xfId="2931" xr:uid="{00000000-0005-0000-0000-00008F1A0000}"/>
    <cellStyle name="Normal 20 2 4" xfId="2932" xr:uid="{00000000-0005-0000-0000-0000901A0000}"/>
    <cellStyle name="Normal 20 2 5" xfId="2933" xr:uid="{00000000-0005-0000-0000-0000911A0000}"/>
    <cellStyle name="Normal 20 2 6" xfId="2934" xr:uid="{00000000-0005-0000-0000-0000921A0000}"/>
    <cellStyle name="Normal 20 2 7" xfId="2935" xr:uid="{00000000-0005-0000-0000-0000931A0000}"/>
    <cellStyle name="Normal 20 2 8" xfId="2936" xr:uid="{00000000-0005-0000-0000-0000941A0000}"/>
    <cellStyle name="Normal 20 2 9" xfId="9898" xr:uid="{00000000-0005-0000-0000-0000951A0000}"/>
    <cellStyle name="Normal 20 3" xfId="2937" xr:uid="{00000000-0005-0000-0000-0000961A0000}"/>
    <cellStyle name="Normal 20 3 2" xfId="7091" xr:uid="{00000000-0005-0000-0000-0000971A0000}"/>
    <cellStyle name="Normal 20 3 3" xfId="9899" xr:uid="{00000000-0005-0000-0000-0000981A0000}"/>
    <cellStyle name="Normal 20 4" xfId="2938" xr:uid="{00000000-0005-0000-0000-0000991A0000}"/>
    <cellStyle name="Normal 20 4 2" xfId="7092" xr:uid="{00000000-0005-0000-0000-00009A1A0000}"/>
    <cellStyle name="Normal 20 4 3" xfId="9900" xr:uid="{00000000-0005-0000-0000-00009B1A0000}"/>
    <cellStyle name="Normal 20 5" xfId="2939" xr:uid="{00000000-0005-0000-0000-00009C1A0000}"/>
    <cellStyle name="Normal 20 5 2" xfId="7093" xr:uid="{00000000-0005-0000-0000-00009D1A0000}"/>
    <cellStyle name="Normal 20 5 3" xfId="9901" xr:uid="{00000000-0005-0000-0000-00009E1A0000}"/>
    <cellStyle name="Normal 20 6" xfId="2940" xr:uid="{00000000-0005-0000-0000-00009F1A0000}"/>
    <cellStyle name="Normal 20 6 2" xfId="7094" xr:uid="{00000000-0005-0000-0000-0000A01A0000}"/>
    <cellStyle name="Normal 20 6 3" xfId="9902" xr:uid="{00000000-0005-0000-0000-0000A11A0000}"/>
    <cellStyle name="Normal 20 7" xfId="2941" xr:uid="{00000000-0005-0000-0000-0000A21A0000}"/>
    <cellStyle name="Normal 20 7 2" xfId="7095" xr:uid="{00000000-0005-0000-0000-0000A31A0000}"/>
    <cellStyle name="Normal 20 7 3" xfId="9903" xr:uid="{00000000-0005-0000-0000-0000A41A0000}"/>
    <cellStyle name="Normal 20 8" xfId="2942" xr:uid="{00000000-0005-0000-0000-0000A51A0000}"/>
    <cellStyle name="Normal 20 8 2" xfId="7096" xr:uid="{00000000-0005-0000-0000-0000A61A0000}"/>
    <cellStyle name="Normal 20 8 3" xfId="9904" xr:uid="{00000000-0005-0000-0000-0000A71A0000}"/>
    <cellStyle name="Normal 20 9" xfId="2943" xr:uid="{00000000-0005-0000-0000-0000A81A0000}"/>
    <cellStyle name="Normal 20 9 2" xfId="7097" xr:uid="{00000000-0005-0000-0000-0000A91A0000}"/>
    <cellStyle name="Normal 20 9 3" xfId="9905" xr:uid="{00000000-0005-0000-0000-0000AA1A0000}"/>
    <cellStyle name="Normal 200" xfId="2944" xr:uid="{00000000-0005-0000-0000-0000AB1A0000}"/>
    <cellStyle name="Normal 200 2" xfId="2945" xr:uid="{00000000-0005-0000-0000-0000AC1A0000}"/>
    <cellStyle name="Normal 200 2 2" xfId="7098" xr:uid="{00000000-0005-0000-0000-0000AD1A0000}"/>
    <cellStyle name="Normal 200 3" xfId="7099" xr:uid="{00000000-0005-0000-0000-0000AE1A0000}"/>
    <cellStyle name="Normal 201" xfId="2946" xr:uid="{00000000-0005-0000-0000-0000AF1A0000}"/>
    <cellStyle name="Normal 201 2" xfId="2947" xr:uid="{00000000-0005-0000-0000-0000B01A0000}"/>
    <cellStyle name="Normal 201 2 2" xfId="7100" xr:uid="{00000000-0005-0000-0000-0000B11A0000}"/>
    <cellStyle name="Normal 201 3" xfId="7101" xr:uid="{00000000-0005-0000-0000-0000B21A0000}"/>
    <cellStyle name="Normal 202" xfId="2948" xr:uid="{00000000-0005-0000-0000-0000B31A0000}"/>
    <cellStyle name="Normal 202 2" xfId="2949" xr:uid="{00000000-0005-0000-0000-0000B41A0000}"/>
    <cellStyle name="Normal 202 2 2" xfId="7102" xr:uid="{00000000-0005-0000-0000-0000B51A0000}"/>
    <cellStyle name="Normal 202 3" xfId="7103" xr:uid="{00000000-0005-0000-0000-0000B61A0000}"/>
    <cellStyle name="Normal 203" xfId="2950" xr:uid="{00000000-0005-0000-0000-0000B71A0000}"/>
    <cellStyle name="Normal 203 2" xfId="2951" xr:uid="{00000000-0005-0000-0000-0000B81A0000}"/>
    <cellStyle name="Normal 203 2 2" xfId="7104" xr:uid="{00000000-0005-0000-0000-0000B91A0000}"/>
    <cellStyle name="Normal 203 3" xfId="7105" xr:uid="{00000000-0005-0000-0000-0000BA1A0000}"/>
    <cellStyle name="Normal 204" xfId="2952" xr:uid="{00000000-0005-0000-0000-0000BB1A0000}"/>
    <cellStyle name="Normal 204 2" xfId="2953" xr:uid="{00000000-0005-0000-0000-0000BC1A0000}"/>
    <cellStyle name="Normal 204 2 2" xfId="7106" xr:uid="{00000000-0005-0000-0000-0000BD1A0000}"/>
    <cellStyle name="Normal 204 3" xfId="7107" xr:uid="{00000000-0005-0000-0000-0000BE1A0000}"/>
    <cellStyle name="Normal 205" xfId="2954" xr:uid="{00000000-0005-0000-0000-0000BF1A0000}"/>
    <cellStyle name="Normal 205 2" xfId="2955" xr:uid="{00000000-0005-0000-0000-0000C01A0000}"/>
    <cellStyle name="Normal 205 2 2" xfId="7108" xr:uid="{00000000-0005-0000-0000-0000C11A0000}"/>
    <cellStyle name="Normal 206" xfId="2956" xr:uid="{00000000-0005-0000-0000-0000C21A0000}"/>
    <cellStyle name="Normal 206 2" xfId="2957" xr:uid="{00000000-0005-0000-0000-0000C31A0000}"/>
    <cellStyle name="Normal 206 2 2" xfId="7109" xr:uid="{00000000-0005-0000-0000-0000C41A0000}"/>
    <cellStyle name="Normal 207" xfId="2958" xr:uid="{00000000-0005-0000-0000-0000C51A0000}"/>
    <cellStyle name="Normal 207 2" xfId="2959" xr:uid="{00000000-0005-0000-0000-0000C61A0000}"/>
    <cellStyle name="Normal 207 2 2" xfId="7110" xr:uid="{00000000-0005-0000-0000-0000C71A0000}"/>
    <cellStyle name="Normal 208" xfId="2960" xr:uid="{00000000-0005-0000-0000-0000C81A0000}"/>
    <cellStyle name="Normal 208 2" xfId="2961" xr:uid="{00000000-0005-0000-0000-0000C91A0000}"/>
    <cellStyle name="Normal 208 2 2" xfId="7111" xr:uid="{00000000-0005-0000-0000-0000CA1A0000}"/>
    <cellStyle name="Normal 209" xfId="2962" xr:uid="{00000000-0005-0000-0000-0000CB1A0000}"/>
    <cellStyle name="Normal 209 2" xfId="2963" xr:uid="{00000000-0005-0000-0000-0000CC1A0000}"/>
    <cellStyle name="Normal 209 2 2" xfId="7112" xr:uid="{00000000-0005-0000-0000-0000CD1A0000}"/>
    <cellStyle name="Normal 209 3" xfId="7113" xr:uid="{00000000-0005-0000-0000-0000CE1A0000}"/>
    <cellStyle name="Normal 21" xfId="2964" xr:uid="{00000000-0005-0000-0000-0000CF1A0000}"/>
    <cellStyle name="Normal 21 10" xfId="2965" xr:uid="{00000000-0005-0000-0000-0000D01A0000}"/>
    <cellStyle name="Normal 21 10 2" xfId="7114" xr:uid="{00000000-0005-0000-0000-0000D11A0000}"/>
    <cellStyle name="Normal 21 11" xfId="2966" xr:uid="{00000000-0005-0000-0000-0000D21A0000}"/>
    <cellStyle name="Normal 21 11 2" xfId="7115" xr:uid="{00000000-0005-0000-0000-0000D31A0000}"/>
    <cellStyle name="Normal 21 12" xfId="7116" xr:uid="{00000000-0005-0000-0000-0000D41A0000}"/>
    <cellStyle name="Normal 21 13" xfId="9906" xr:uid="{00000000-0005-0000-0000-0000D51A0000}"/>
    <cellStyle name="Normal 21 2" xfId="2967" xr:uid="{00000000-0005-0000-0000-0000D61A0000}"/>
    <cellStyle name="Normal 21 2 2" xfId="7117" xr:uid="{00000000-0005-0000-0000-0000D71A0000}"/>
    <cellStyle name="Normal 21 3" xfId="2968" xr:uid="{00000000-0005-0000-0000-0000D81A0000}"/>
    <cellStyle name="Normal 21 3 2" xfId="7118" xr:uid="{00000000-0005-0000-0000-0000D91A0000}"/>
    <cellStyle name="Normal 21 4" xfId="2969" xr:uid="{00000000-0005-0000-0000-0000DA1A0000}"/>
    <cellStyle name="Normal 21 4 2" xfId="7119" xr:uid="{00000000-0005-0000-0000-0000DB1A0000}"/>
    <cellStyle name="Normal 21 4 2 2" xfId="13023" xr:uid="{00000000-0005-0000-0000-0000DC1A0000}"/>
    <cellStyle name="Normal 21 4 3" xfId="13024" xr:uid="{00000000-0005-0000-0000-0000DD1A0000}"/>
    <cellStyle name="Normal 21 5" xfId="2970" xr:uid="{00000000-0005-0000-0000-0000DE1A0000}"/>
    <cellStyle name="Normal 21 5 2" xfId="7120" xr:uid="{00000000-0005-0000-0000-0000DF1A0000}"/>
    <cellStyle name="Normal 21 6" xfId="2971" xr:uid="{00000000-0005-0000-0000-0000E01A0000}"/>
    <cellStyle name="Normal 21 6 2" xfId="7121" xr:uid="{00000000-0005-0000-0000-0000E11A0000}"/>
    <cellStyle name="Normal 21 7" xfId="2972" xr:uid="{00000000-0005-0000-0000-0000E21A0000}"/>
    <cellStyle name="Normal 21 7 2" xfId="7122" xr:uid="{00000000-0005-0000-0000-0000E31A0000}"/>
    <cellStyle name="Normal 21 8" xfId="2973" xr:uid="{00000000-0005-0000-0000-0000E41A0000}"/>
    <cellStyle name="Normal 21 8 2" xfId="7123" xr:uid="{00000000-0005-0000-0000-0000E51A0000}"/>
    <cellStyle name="Normal 21 9" xfId="2974" xr:uid="{00000000-0005-0000-0000-0000E61A0000}"/>
    <cellStyle name="Normal 21 9 2" xfId="7124" xr:uid="{00000000-0005-0000-0000-0000E71A0000}"/>
    <cellStyle name="Normal 210" xfId="2975" xr:uid="{00000000-0005-0000-0000-0000E81A0000}"/>
    <cellStyle name="Normal 210 2" xfId="2976" xr:uid="{00000000-0005-0000-0000-0000E91A0000}"/>
    <cellStyle name="Normal 210 2 2" xfId="7125" xr:uid="{00000000-0005-0000-0000-0000EA1A0000}"/>
    <cellStyle name="Normal 210 3" xfId="7126" xr:uid="{00000000-0005-0000-0000-0000EB1A0000}"/>
    <cellStyle name="Normal 211" xfId="2977" xr:uid="{00000000-0005-0000-0000-0000EC1A0000}"/>
    <cellStyle name="Normal 211 2" xfId="2978" xr:uid="{00000000-0005-0000-0000-0000ED1A0000}"/>
    <cellStyle name="Normal 211 2 2" xfId="7127" xr:uid="{00000000-0005-0000-0000-0000EE1A0000}"/>
    <cellStyle name="Normal 211 3" xfId="7128" xr:uid="{00000000-0005-0000-0000-0000EF1A0000}"/>
    <cellStyle name="Normal 212" xfId="2979" xr:uid="{00000000-0005-0000-0000-0000F01A0000}"/>
    <cellStyle name="Normal 212 2" xfId="2980" xr:uid="{00000000-0005-0000-0000-0000F11A0000}"/>
    <cellStyle name="Normal 212 2 2" xfId="7129" xr:uid="{00000000-0005-0000-0000-0000F21A0000}"/>
    <cellStyle name="Normal 212 3" xfId="7130" xr:uid="{00000000-0005-0000-0000-0000F31A0000}"/>
    <cellStyle name="Normal 213" xfId="2981" xr:uid="{00000000-0005-0000-0000-0000F41A0000}"/>
    <cellStyle name="Normal 213 2" xfId="2982" xr:uid="{00000000-0005-0000-0000-0000F51A0000}"/>
    <cellStyle name="Normal 213 2 2" xfId="7131" xr:uid="{00000000-0005-0000-0000-0000F61A0000}"/>
    <cellStyle name="Normal 213 3" xfId="7132" xr:uid="{00000000-0005-0000-0000-0000F71A0000}"/>
    <cellStyle name="Normal 214" xfId="2983" xr:uid="{00000000-0005-0000-0000-0000F81A0000}"/>
    <cellStyle name="Normal 214 2" xfId="2984" xr:uid="{00000000-0005-0000-0000-0000F91A0000}"/>
    <cellStyle name="Normal 214 2 2" xfId="7133" xr:uid="{00000000-0005-0000-0000-0000FA1A0000}"/>
    <cellStyle name="Normal 214 3" xfId="7134" xr:uid="{00000000-0005-0000-0000-0000FB1A0000}"/>
    <cellStyle name="Normal 215" xfId="2985" xr:uid="{00000000-0005-0000-0000-0000FC1A0000}"/>
    <cellStyle name="Normal 215 2" xfId="2986" xr:uid="{00000000-0005-0000-0000-0000FD1A0000}"/>
    <cellStyle name="Normal 215 2 2" xfId="7135" xr:uid="{00000000-0005-0000-0000-0000FE1A0000}"/>
    <cellStyle name="Normal 215 3" xfId="7136" xr:uid="{00000000-0005-0000-0000-0000FF1A0000}"/>
    <cellStyle name="Normal 216" xfId="2987" xr:uid="{00000000-0005-0000-0000-0000001B0000}"/>
    <cellStyle name="Normal 216 2" xfId="2988" xr:uid="{00000000-0005-0000-0000-0000011B0000}"/>
    <cellStyle name="Normal 216 2 2" xfId="7137" xr:uid="{00000000-0005-0000-0000-0000021B0000}"/>
    <cellStyle name="Normal 216 3" xfId="7138" xr:uid="{00000000-0005-0000-0000-0000031B0000}"/>
    <cellStyle name="Normal 217" xfId="2989" xr:uid="{00000000-0005-0000-0000-0000041B0000}"/>
    <cellStyle name="Normal 217 2" xfId="2990" xr:uid="{00000000-0005-0000-0000-0000051B0000}"/>
    <cellStyle name="Normal 217 2 2" xfId="7139" xr:uid="{00000000-0005-0000-0000-0000061B0000}"/>
    <cellStyle name="Normal 217 3" xfId="7140" xr:uid="{00000000-0005-0000-0000-0000071B0000}"/>
    <cellStyle name="Normal 218" xfId="2991" xr:uid="{00000000-0005-0000-0000-0000081B0000}"/>
    <cellStyle name="Normal 218 2" xfId="2992" xr:uid="{00000000-0005-0000-0000-0000091B0000}"/>
    <cellStyle name="Normal 218 2 2" xfId="7141" xr:uid="{00000000-0005-0000-0000-00000A1B0000}"/>
    <cellStyle name="Normal 218 3" xfId="7142" xr:uid="{00000000-0005-0000-0000-00000B1B0000}"/>
    <cellStyle name="Normal 219" xfId="2993" xr:uid="{00000000-0005-0000-0000-00000C1B0000}"/>
    <cellStyle name="Normal 219 2" xfId="2994" xr:uid="{00000000-0005-0000-0000-00000D1B0000}"/>
    <cellStyle name="Normal 219 2 2" xfId="7143" xr:uid="{00000000-0005-0000-0000-00000E1B0000}"/>
    <cellStyle name="Normal 219 3" xfId="7144" xr:uid="{00000000-0005-0000-0000-00000F1B0000}"/>
    <cellStyle name="Normal 22" xfId="2995" xr:uid="{00000000-0005-0000-0000-0000101B0000}"/>
    <cellStyle name="Normal 22 10" xfId="2996" xr:uid="{00000000-0005-0000-0000-0000111B0000}"/>
    <cellStyle name="Normal 22 10 2" xfId="7145" xr:uid="{00000000-0005-0000-0000-0000121B0000}"/>
    <cellStyle name="Normal 22 10 3" xfId="9907" xr:uid="{00000000-0005-0000-0000-0000131B0000}"/>
    <cellStyle name="Normal 22 11" xfId="2997" xr:uid="{00000000-0005-0000-0000-0000141B0000}"/>
    <cellStyle name="Normal 22 11 2" xfId="7146" xr:uid="{00000000-0005-0000-0000-0000151B0000}"/>
    <cellStyle name="Normal 22 11 3" xfId="9908" xr:uid="{00000000-0005-0000-0000-0000161B0000}"/>
    <cellStyle name="Normal 22 12" xfId="2998" xr:uid="{00000000-0005-0000-0000-0000171B0000}"/>
    <cellStyle name="Normal 22 12 2" xfId="7147" xr:uid="{00000000-0005-0000-0000-0000181B0000}"/>
    <cellStyle name="Normal 22 12 3" xfId="9909" xr:uid="{00000000-0005-0000-0000-0000191B0000}"/>
    <cellStyle name="Normal 22 13" xfId="7148" xr:uid="{00000000-0005-0000-0000-00001A1B0000}"/>
    <cellStyle name="Normal 22 13 2" xfId="9910" xr:uid="{00000000-0005-0000-0000-00001B1B0000}"/>
    <cellStyle name="Normal 22 14" xfId="9911" xr:uid="{00000000-0005-0000-0000-00001C1B0000}"/>
    <cellStyle name="Normal 22 15" xfId="9912" xr:uid="{00000000-0005-0000-0000-00001D1B0000}"/>
    <cellStyle name="Normal 22 2" xfId="2999" xr:uid="{00000000-0005-0000-0000-00001E1B0000}"/>
    <cellStyle name="Normal 22 2 10" xfId="3000" xr:uid="{00000000-0005-0000-0000-00001F1B0000}"/>
    <cellStyle name="Normal 22 2 10 2" xfId="7149" xr:uid="{00000000-0005-0000-0000-0000201B0000}"/>
    <cellStyle name="Normal 22 2 11" xfId="3001" xr:uid="{00000000-0005-0000-0000-0000211B0000}"/>
    <cellStyle name="Normal 22 2 11 2" xfId="7150" xr:uid="{00000000-0005-0000-0000-0000221B0000}"/>
    <cellStyle name="Normal 22 2 12" xfId="7151" xr:uid="{00000000-0005-0000-0000-0000231B0000}"/>
    <cellStyle name="Normal 22 2 13" xfId="9913" xr:uid="{00000000-0005-0000-0000-0000241B0000}"/>
    <cellStyle name="Normal 22 2 2" xfId="3002" xr:uid="{00000000-0005-0000-0000-0000251B0000}"/>
    <cellStyle name="Normal 22 2 2 2" xfId="7152" xr:uid="{00000000-0005-0000-0000-0000261B0000}"/>
    <cellStyle name="Normal 22 2 3" xfId="3003" xr:uid="{00000000-0005-0000-0000-0000271B0000}"/>
    <cellStyle name="Normal 22 2 3 2" xfId="7153" xr:uid="{00000000-0005-0000-0000-0000281B0000}"/>
    <cellStyle name="Normal 22 2 4" xfId="3004" xr:uid="{00000000-0005-0000-0000-0000291B0000}"/>
    <cellStyle name="Normal 22 2 4 2" xfId="7154" xr:uid="{00000000-0005-0000-0000-00002A1B0000}"/>
    <cellStyle name="Normal 22 2 5" xfId="3005" xr:uid="{00000000-0005-0000-0000-00002B1B0000}"/>
    <cellStyle name="Normal 22 2 5 2" xfId="7155" xr:uid="{00000000-0005-0000-0000-00002C1B0000}"/>
    <cellStyle name="Normal 22 2 6" xfId="3006" xr:uid="{00000000-0005-0000-0000-00002D1B0000}"/>
    <cellStyle name="Normal 22 2 6 2" xfId="7156" xr:uid="{00000000-0005-0000-0000-00002E1B0000}"/>
    <cellStyle name="Normal 22 2 7" xfId="3007" xr:uid="{00000000-0005-0000-0000-00002F1B0000}"/>
    <cellStyle name="Normal 22 2 7 2" xfId="7157" xr:uid="{00000000-0005-0000-0000-0000301B0000}"/>
    <cellStyle name="Normal 22 2 8" xfId="3008" xr:uid="{00000000-0005-0000-0000-0000311B0000}"/>
    <cellStyle name="Normal 22 2 8 2" xfId="7158" xr:uid="{00000000-0005-0000-0000-0000321B0000}"/>
    <cellStyle name="Normal 22 2 9" xfId="3009" xr:uid="{00000000-0005-0000-0000-0000331B0000}"/>
    <cellStyle name="Normal 22 2 9 2" xfId="7159" xr:uid="{00000000-0005-0000-0000-0000341B0000}"/>
    <cellStyle name="Normal 22 3" xfId="3010" xr:uid="{00000000-0005-0000-0000-0000351B0000}"/>
    <cellStyle name="Normal 22 3 2" xfId="3011" xr:uid="{00000000-0005-0000-0000-0000361B0000}"/>
    <cellStyle name="Normal 22 3 2 2" xfId="7160" xr:uid="{00000000-0005-0000-0000-0000371B0000}"/>
    <cellStyle name="Normal 22 3 3" xfId="7161" xr:uid="{00000000-0005-0000-0000-0000381B0000}"/>
    <cellStyle name="Normal 22 3 4" xfId="9914" xr:uid="{00000000-0005-0000-0000-0000391B0000}"/>
    <cellStyle name="Normal 22 4" xfId="3012" xr:uid="{00000000-0005-0000-0000-00003A1B0000}"/>
    <cellStyle name="Normal 22 4 2" xfId="7162" xr:uid="{00000000-0005-0000-0000-00003B1B0000}"/>
    <cellStyle name="Normal 22 4 3" xfId="9915" xr:uid="{00000000-0005-0000-0000-00003C1B0000}"/>
    <cellStyle name="Normal 22 5" xfId="3013" xr:uid="{00000000-0005-0000-0000-00003D1B0000}"/>
    <cellStyle name="Normal 22 5 2" xfId="7163" xr:uid="{00000000-0005-0000-0000-00003E1B0000}"/>
    <cellStyle name="Normal 22 5 3" xfId="9916" xr:uid="{00000000-0005-0000-0000-00003F1B0000}"/>
    <cellStyle name="Normal 22 6" xfId="3014" xr:uid="{00000000-0005-0000-0000-0000401B0000}"/>
    <cellStyle name="Normal 22 6 2" xfId="7164" xr:uid="{00000000-0005-0000-0000-0000411B0000}"/>
    <cellStyle name="Normal 22 6 3" xfId="9917" xr:uid="{00000000-0005-0000-0000-0000421B0000}"/>
    <cellStyle name="Normal 22 7" xfId="3015" xr:uid="{00000000-0005-0000-0000-0000431B0000}"/>
    <cellStyle name="Normal 22 7 2" xfId="7165" xr:uid="{00000000-0005-0000-0000-0000441B0000}"/>
    <cellStyle name="Normal 22 7 3" xfId="9918" xr:uid="{00000000-0005-0000-0000-0000451B0000}"/>
    <cellStyle name="Normal 22 8" xfId="3016" xr:uid="{00000000-0005-0000-0000-0000461B0000}"/>
    <cellStyle name="Normal 22 8 2" xfId="7166" xr:uid="{00000000-0005-0000-0000-0000471B0000}"/>
    <cellStyle name="Normal 22 8 3" xfId="9919" xr:uid="{00000000-0005-0000-0000-0000481B0000}"/>
    <cellStyle name="Normal 22 9" xfId="3017" xr:uid="{00000000-0005-0000-0000-0000491B0000}"/>
    <cellStyle name="Normal 22 9 2" xfId="7167" xr:uid="{00000000-0005-0000-0000-00004A1B0000}"/>
    <cellStyle name="Normal 22 9 3" xfId="9920" xr:uid="{00000000-0005-0000-0000-00004B1B0000}"/>
    <cellStyle name="Normal 220" xfId="3018" xr:uid="{00000000-0005-0000-0000-00004C1B0000}"/>
    <cellStyle name="Normal 220 2" xfId="3019" xr:uid="{00000000-0005-0000-0000-00004D1B0000}"/>
    <cellStyle name="Normal 220 2 2" xfId="7168" xr:uid="{00000000-0005-0000-0000-00004E1B0000}"/>
    <cellStyle name="Normal 220 3" xfId="7169" xr:uid="{00000000-0005-0000-0000-00004F1B0000}"/>
    <cellStyle name="Normal 221" xfId="3020" xr:uid="{00000000-0005-0000-0000-0000501B0000}"/>
    <cellStyle name="Normal 221 2" xfId="3021" xr:uid="{00000000-0005-0000-0000-0000511B0000}"/>
    <cellStyle name="Normal 221 2 2" xfId="7170" xr:uid="{00000000-0005-0000-0000-0000521B0000}"/>
    <cellStyle name="Normal 221 3" xfId="7171" xr:uid="{00000000-0005-0000-0000-0000531B0000}"/>
    <cellStyle name="Normal 222" xfId="3022" xr:uid="{00000000-0005-0000-0000-0000541B0000}"/>
    <cellStyle name="Normal 222 2" xfId="3023" xr:uid="{00000000-0005-0000-0000-0000551B0000}"/>
    <cellStyle name="Normal 222 2 2" xfId="7172" xr:uid="{00000000-0005-0000-0000-0000561B0000}"/>
    <cellStyle name="Normal 222 3" xfId="7173" xr:uid="{00000000-0005-0000-0000-0000571B0000}"/>
    <cellStyle name="Normal 223" xfId="3024" xr:uid="{00000000-0005-0000-0000-0000581B0000}"/>
    <cellStyle name="Normal 223 2" xfId="3025" xr:uid="{00000000-0005-0000-0000-0000591B0000}"/>
    <cellStyle name="Normal 223 2 2" xfId="7174" xr:uid="{00000000-0005-0000-0000-00005A1B0000}"/>
    <cellStyle name="Normal 223 3" xfId="7175" xr:uid="{00000000-0005-0000-0000-00005B1B0000}"/>
    <cellStyle name="Normal 224" xfId="3026" xr:uid="{00000000-0005-0000-0000-00005C1B0000}"/>
    <cellStyle name="Normal 224 2" xfId="3027" xr:uid="{00000000-0005-0000-0000-00005D1B0000}"/>
    <cellStyle name="Normal 224 2 2" xfId="7176" xr:uid="{00000000-0005-0000-0000-00005E1B0000}"/>
    <cellStyle name="Normal 224 3" xfId="7177" xr:uid="{00000000-0005-0000-0000-00005F1B0000}"/>
    <cellStyle name="Normal 225" xfId="3028" xr:uid="{00000000-0005-0000-0000-0000601B0000}"/>
    <cellStyle name="Normal 225 2" xfId="3029" xr:uid="{00000000-0005-0000-0000-0000611B0000}"/>
    <cellStyle name="Normal 225 2 2" xfId="7178" xr:uid="{00000000-0005-0000-0000-0000621B0000}"/>
    <cellStyle name="Normal 225 3" xfId="7179" xr:uid="{00000000-0005-0000-0000-0000631B0000}"/>
    <cellStyle name="Normal 226" xfId="3030" xr:uid="{00000000-0005-0000-0000-0000641B0000}"/>
    <cellStyle name="Normal 226 2" xfId="3031" xr:uid="{00000000-0005-0000-0000-0000651B0000}"/>
    <cellStyle name="Normal 226 2 2" xfId="7180" xr:uid="{00000000-0005-0000-0000-0000661B0000}"/>
    <cellStyle name="Normal 226 3" xfId="7181" xr:uid="{00000000-0005-0000-0000-0000671B0000}"/>
    <cellStyle name="Normal 227" xfId="3032" xr:uid="{00000000-0005-0000-0000-0000681B0000}"/>
    <cellStyle name="Normal 227 2" xfId="3033" xr:uid="{00000000-0005-0000-0000-0000691B0000}"/>
    <cellStyle name="Normal 227 2 2" xfId="7182" xr:uid="{00000000-0005-0000-0000-00006A1B0000}"/>
    <cellStyle name="Normal 227 3" xfId="7183" xr:uid="{00000000-0005-0000-0000-00006B1B0000}"/>
    <cellStyle name="Normal 228" xfId="3034" xr:uid="{00000000-0005-0000-0000-00006C1B0000}"/>
    <cellStyle name="Normal 228 2" xfId="3035" xr:uid="{00000000-0005-0000-0000-00006D1B0000}"/>
    <cellStyle name="Normal 228 2 2" xfId="7184" xr:uid="{00000000-0005-0000-0000-00006E1B0000}"/>
    <cellStyle name="Normal 228 3" xfId="7185" xr:uid="{00000000-0005-0000-0000-00006F1B0000}"/>
    <cellStyle name="Normal 229" xfId="3036" xr:uid="{00000000-0005-0000-0000-0000701B0000}"/>
    <cellStyle name="Normal 229 2" xfId="7186" xr:uid="{00000000-0005-0000-0000-0000711B0000}"/>
    <cellStyle name="Normal 23" xfId="3037" xr:uid="{00000000-0005-0000-0000-0000721B0000}"/>
    <cellStyle name="Normal 23 10" xfId="3038" xr:uid="{00000000-0005-0000-0000-0000731B0000}"/>
    <cellStyle name="Normal 23 10 2" xfId="7187" xr:uid="{00000000-0005-0000-0000-0000741B0000}"/>
    <cellStyle name="Normal 23 10 3" xfId="9921" xr:uid="{00000000-0005-0000-0000-0000751B0000}"/>
    <cellStyle name="Normal 23 11" xfId="3039" xr:uid="{00000000-0005-0000-0000-0000761B0000}"/>
    <cellStyle name="Normal 23 11 2" xfId="7188" xr:uid="{00000000-0005-0000-0000-0000771B0000}"/>
    <cellStyle name="Normal 23 11 3" xfId="9922" xr:uid="{00000000-0005-0000-0000-0000781B0000}"/>
    <cellStyle name="Normal 23 12" xfId="7189" xr:uid="{00000000-0005-0000-0000-0000791B0000}"/>
    <cellStyle name="Normal 23 12 2" xfId="9923" xr:uid="{00000000-0005-0000-0000-00007A1B0000}"/>
    <cellStyle name="Normal 23 13" xfId="9924" xr:uid="{00000000-0005-0000-0000-00007B1B0000}"/>
    <cellStyle name="Normal 23 14" xfId="9925" xr:uid="{00000000-0005-0000-0000-00007C1B0000}"/>
    <cellStyle name="Normal 23 15" xfId="9926" xr:uid="{00000000-0005-0000-0000-00007D1B0000}"/>
    <cellStyle name="Normal 23 2" xfId="3040" xr:uid="{00000000-0005-0000-0000-00007E1B0000}"/>
    <cellStyle name="Normal 23 2 2" xfId="7190" xr:uid="{00000000-0005-0000-0000-00007F1B0000}"/>
    <cellStyle name="Normal 23 2 3" xfId="9927" xr:uid="{00000000-0005-0000-0000-0000801B0000}"/>
    <cellStyle name="Normal 23 3" xfId="3041" xr:uid="{00000000-0005-0000-0000-0000811B0000}"/>
    <cellStyle name="Normal 23 3 2" xfId="7191" xr:uid="{00000000-0005-0000-0000-0000821B0000}"/>
    <cellStyle name="Normal 23 3 3" xfId="9928" xr:uid="{00000000-0005-0000-0000-0000831B0000}"/>
    <cellStyle name="Normal 23 4" xfId="3042" xr:uid="{00000000-0005-0000-0000-0000841B0000}"/>
    <cellStyle name="Normal 23 4 2" xfId="7192" xr:uid="{00000000-0005-0000-0000-0000851B0000}"/>
    <cellStyle name="Normal 23 4 3" xfId="9929" xr:uid="{00000000-0005-0000-0000-0000861B0000}"/>
    <cellStyle name="Normal 23 5" xfId="3043" xr:uid="{00000000-0005-0000-0000-0000871B0000}"/>
    <cellStyle name="Normal 23 5 2" xfId="7193" xr:uid="{00000000-0005-0000-0000-0000881B0000}"/>
    <cellStyle name="Normal 23 5 3" xfId="9930" xr:uid="{00000000-0005-0000-0000-0000891B0000}"/>
    <cellStyle name="Normal 23 6" xfId="3044" xr:uid="{00000000-0005-0000-0000-00008A1B0000}"/>
    <cellStyle name="Normal 23 6 2" xfId="7194" xr:uid="{00000000-0005-0000-0000-00008B1B0000}"/>
    <cellStyle name="Normal 23 6 3" xfId="9931" xr:uid="{00000000-0005-0000-0000-00008C1B0000}"/>
    <cellStyle name="Normal 23 7" xfId="3045" xr:uid="{00000000-0005-0000-0000-00008D1B0000}"/>
    <cellStyle name="Normal 23 7 2" xfId="7195" xr:uid="{00000000-0005-0000-0000-00008E1B0000}"/>
    <cellStyle name="Normal 23 7 3" xfId="9932" xr:uid="{00000000-0005-0000-0000-00008F1B0000}"/>
    <cellStyle name="Normal 23 8" xfId="3046" xr:uid="{00000000-0005-0000-0000-0000901B0000}"/>
    <cellStyle name="Normal 23 8 2" xfId="7196" xr:uid="{00000000-0005-0000-0000-0000911B0000}"/>
    <cellStyle name="Normal 23 8 3" xfId="9933" xr:uid="{00000000-0005-0000-0000-0000921B0000}"/>
    <cellStyle name="Normal 23 9" xfId="3047" xr:uid="{00000000-0005-0000-0000-0000931B0000}"/>
    <cellStyle name="Normal 23 9 2" xfId="7197" xr:uid="{00000000-0005-0000-0000-0000941B0000}"/>
    <cellStyle name="Normal 23 9 3" xfId="9934" xr:uid="{00000000-0005-0000-0000-0000951B0000}"/>
    <cellStyle name="Normal 230" xfId="3048" xr:uid="{00000000-0005-0000-0000-0000961B0000}"/>
    <cellStyle name="Normal 230 2" xfId="7198" xr:uid="{00000000-0005-0000-0000-0000971B0000}"/>
    <cellStyle name="Normal 231" xfId="3049" xr:uid="{00000000-0005-0000-0000-0000981B0000}"/>
    <cellStyle name="Normal 231 2" xfId="7199" xr:uid="{00000000-0005-0000-0000-0000991B0000}"/>
    <cellStyle name="Normal 232" xfId="3050" xr:uid="{00000000-0005-0000-0000-00009A1B0000}"/>
    <cellStyle name="Normal 232 2" xfId="7200" xr:uid="{00000000-0005-0000-0000-00009B1B0000}"/>
    <cellStyle name="Normal 233" xfId="3051" xr:uid="{00000000-0005-0000-0000-00009C1B0000}"/>
    <cellStyle name="Normal 233 2" xfId="7201" xr:uid="{00000000-0005-0000-0000-00009D1B0000}"/>
    <cellStyle name="Normal 234" xfId="3052" xr:uid="{00000000-0005-0000-0000-00009E1B0000}"/>
    <cellStyle name="Normal 234 2" xfId="7202" xr:uid="{00000000-0005-0000-0000-00009F1B0000}"/>
    <cellStyle name="Normal 235" xfId="3053" xr:uid="{00000000-0005-0000-0000-0000A01B0000}"/>
    <cellStyle name="Normal 235 2" xfId="7203" xr:uid="{00000000-0005-0000-0000-0000A11B0000}"/>
    <cellStyle name="Normal 236" xfId="3054" xr:uid="{00000000-0005-0000-0000-0000A21B0000}"/>
    <cellStyle name="Normal 236 2" xfId="7204" xr:uid="{00000000-0005-0000-0000-0000A31B0000}"/>
    <cellStyle name="Normal 237" xfId="3055" xr:uid="{00000000-0005-0000-0000-0000A41B0000}"/>
    <cellStyle name="Normal 237 2" xfId="7205" xr:uid="{00000000-0005-0000-0000-0000A51B0000}"/>
    <cellStyle name="Normal 238" xfId="3056" xr:uid="{00000000-0005-0000-0000-0000A61B0000}"/>
    <cellStyle name="Normal 238 2" xfId="7206" xr:uid="{00000000-0005-0000-0000-0000A71B0000}"/>
    <cellStyle name="Normal 239" xfId="3057" xr:uid="{00000000-0005-0000-0000-0000A81B0000}"/>
    <cellStyle name="Normal 239 2" xfId="7207" xr:uid="{00000000-0005-0000-0000-0000A91B0000}"/>
    <cellStyle name="Normal 24" xfId="3058" xr:uid="{00000000-0005-0000-0000-0000AA1B0000}"/>
    <cellStyle name="Normal 24 10" xfId="3059" xr:uid="{00000000-0005-0000-0000-0000AB1B0000}"/>
    <cellStyle name="Normal 24 10 2" xfId="7208" xr:uid="{00000000-0005-0000-0000-0000AC1B0000}"/>
    <cellStyle name="Normal 24 10 3" xfId="9935" xr:uid="{00000000-0005-0000-0000-0000AD1B0000}"/>
    <cellStyle name="Normal 24 11" xfId="3060" xr:uid="{00000000-0005-0000-0000-0000AE1B0000}"/>
    <cellStyle name="Normal 24 11 2" xfId="7209" xr:uid="{00000000-0005-0000-0000-0000AF1B0000}"/>
    <cellStyle name="Normal 24 11 3" xfId="9936" xr:uid="{00000000-0005-0000-0000-0000B01B0000}"/>
    <cellStyle name="Normal 24 12" xfId="7210" xr:uid="{00000000-0005-0000-0000-0000B11B0000}"/>
    <cellStyle name="Normal 24 12 2" xfId="9937" xr:uid="{00000000-0005-0000-0000-0000B21B0000}"/>
    <cellStyle name="Normal 24 13" xfId="9938" xr:uid="{00000000-0005-0000-0000-0000B31B0000}"/>
    <cellStyle name="Normal 24 14" xfId="9939" xr:uid="{00000000-0005-0000-0000-0000B41B0000}"/>
    <cellStyle name="Normal 24 15" xfId="9940" xr:uid="{00000000-0005-0000-0000-0000B51B0000}"/>
    <cellStyle name="Normal 24 2" xfId="3061" xr:uid="{00000000-0005-0000-0000-0000B61B0000}"/>
    <cellStyle name="Normal 24 2 2" xfId="7211" xr:uid="{00000000-0005-0000-0000-0000B71B0000}"/>
    <cellStyle name="Normal 24 2 3" xfId="9941" xr:uid="{00000000-0005-0000-0000-0000B81B0000}"/>
    <cellStyle name="Normal 24 3" xfId="3062" xr:uid="{00000000-0005-0000-0000-0000B91B0000}"/>
    <cellStyle name="Normal 24 3 2" xfId="7212" xr:uid="{00000000-0005-0000-0000-0000BA1B0000}"/>
    <cellStyle name="Normal 24 3 3" xfId="9942" xr:uid="{00000000-0005-0000-0000-0000BB1B0000}"/>
    <cellStyle name="Normal 24 4" xfId="3063" xr:uid="{00000000-0005-0000-0000-0000BC1B0000}"/>
    <cellStyle name="Normal 24 4 2" xfId="7213" xr:uid="{00000000-0005-0000-0000-0000BD1B0000}"/>
    <cellStyle name="Normal 24 4 3" xfId="9943" xr:uid="{00000000-0005-0000-0000-0000BE1B0000}"/>
    <cellStyle name="Normal 24 5" xfId="3064" xr:uid="{00000000-0005-0000-0000-0000BF1B0000}"/>
    <cellStyle name="Normal 24 5 2" xfId="7214" xr:uid="{00000000-0005-0000-0000-0000C01B0000}"/>
    <cellStyle name="Normal 24 5 3" xfId="9944" xr:uid="{00000000-0005-0000-0000-0000C11B0000}"/>
    <cellStyle name="Normal 24 6" xfId="3065" xr:uid="{00000000-0005-0000-0000-0000C21B0000}"/>
    <cellStyle name="Normal 24 6 2" xfId="7215" xr:uid="{00000000-0005-0000-0000-0000C31B0000}"/>
    <cellStyle name="Normal 24 6 3" xfId="9945" xr:uid="{00000000-0005-0000-0000-0000C41B0000}"/>
    <cellStyle name="Normal 24 7" xfId="3066" xr:uid="{00000000-0005-0000-0000-0000C51B0000}"/>
    <cellStyle name="Normal 24 7 2" xfId="7216" xr:uid="{00000000-0005-0000-0000-0000C61B0000}"/>
    <cellStyle name="Normal 24 7 3" xfId="9946" xr:uid="{00000000-0005-0000-0000-0000C71B0000}"/>
    <cellStyle name="Normal 24 8" xfId="3067" xr:uid="{00000000-0005-0000-0000-0000C81B0000}"/>
    <cellStyle name="Normal 24 8 2" xfId="7217" xr:uid="{00000000-0005-0000-0000-0000C91B0000}"/>
    <cellStyle name="Normal 24 8 3" xfId="9947" xr:uid="{00000000-0005-0000-0000-0000CA1B0000}"/>
    <cellStyle name="Normal 24 9" xfId="3068" xr:uid="{00000000-0005-0000-0000-0000CB1B0000}"/>
    <cellStyle name="Normal 24 9 2" xfId="7218" xr:uid="{00000000-0005-0000-0000-0000CC1B0000}"/>
    <cellStyle name="Normal 24 9 3" xfId="9948" xr:uid="{00000000-0005-0000-0000-0000CD1B0000}"/>
    <cellStyle name="Normal 240" xfId="3069" xr:uid="{00000000-0005-0000-0000-0000CE1B0000}"/>
    <cellStyle name="Normal 240 2" xfId="7219" xr:uid="{00000000-0005-0000-0000-0000CF1B0000}"/>
    <cellStyle name="Normal 241" xfId="3070" xr:uid="{00000000-0005-0000-0000-0000D01B0000}"/>
    <cellStyle name="Normal 241 2" xfId="7220" xr:uid="{00000000-0005-0000-0000-0000D11B0000}"/>
    <cellStyle name="Normal 242" xfId="3071" xr:uid="{00000000-0005-0000-0000-0000D21B0000}"/>
    <cellStyle name="Normal 242 2" xfId="7221" xr:uid="{00000000-0005-0000-0000-0000D31B0000}"/>
    <cellStyle name="Normal 243" xfId="3072" xr:uid="{00000000-0005-0000-0000-0000D41B0000}"/>
    <cellStyle name="Normal 243 2" xfId="7222" xr:uid="{00000000-0005-0000-0000-0000D51B0000}"/>
    <cellStyle name="Normal 244" xfId="3073" xr:uid="{00000000-0005-0000-0000-0000D61B0000}"/>
    <cellStyle name="Normal 244 2" xfId="7223" xr:uid="{00000000-0005-0000-0000-0000D71B0000}"/>
    <cellStyle name="Normal 245" xfId="3074" xr:uid="{00000000-0005-0000-0000-0000D81B0000}"/>
    <cellStyle name="Normal 245 2" xfId="7224" xr:uid="{00000000-0005-0000-0000-0000D91B0000}"/>
    <cellStyle name="Normal 246" xfId="3075" xr:uid="{00000000-0005-0000-0000-0000DA1B0000}"/>
    <cellStyle name="Normal 246 2" xfId="7225" xr:uid="{00000000-0005-0000-0000-0000DB1B0000}"/>
    <cellStyle name="Normal 247" xfId="3076" xr:uid="{00000000-0005-0000-0000-0000DC1B0000}"/>
    <cellStyle name="Normal 247 2" xfId="7226" xr:uid="{00000000-0005-0000-0000-0000DD1B0000}"/>
    <cellStyle name="Normal 248" xfId="3077" xr:uid="{00000000-0005-0000-0000-0000DE1B0000}"/>
    <cellStyle name="Normal 248 2" xfId="7227" xr:uid="{00000000-0005-0000-0000-0000DF1B0000}"/>
    <cellStyle name="Normal 249" xfId="3078" xr:uid="{00000000-0005-0000-0000-0000E01B0000}"/>
    <cellStyle name="Normal 249 2" xfId="7228" xr:uid="{00000000-0005-0000-0000-0000E11B0000}"/>
    <cellStyle name="Normal 25" xfId="3079" xr:uid="{00000000-0005-0000-0000-0000E21B0000}"/>
    <cellStyle name="Normal 25 10" xfId="3080" xr:uid="{00000000-0005-0000-0000-0000E31B0000}"/>
    <cellStyle name="Normal 25 10 2" xfId="7229" xr:uid="{00000000-0005-0000-0000-0000E41B0000}"/>
    <cellStyle name="Normal 25 10 3" xfId="9949" xr:uid="{00000000-0005-0000-0000-0000E51B0000}"/>
    <cellStyle name="Normal 25 11" xfId="3081" xr:uid="{00000000-0005-0000-0000-0000E61B0000}"/>
    <cellStyle name="Normal 25 11 2" xfId="7230" xr:uid="{00000000-0005-0000-0000-0000E71B0000}"/>
    <cellStyle name="Normal 25 11 3" xfId="9950" xr:uid="{00000000-0005-0000-0000-0000E81B0000}"/>
    <cellStyle name="Normal 25 12" xfId="3082" xr:uid="{00000000-0005-0000-0000-0000E91B0000}"/>
    <cellStyle name="Normal 25 12 2" xfId="7231" xr:uid="{00000000-0005-0000-0000-0000EA1B0000}"/>
    <cellStyle name="Normal 25 12 3" xfId="9951" xr:uid="{00000000-0005-0000-0000-0000EB1B0000}"/>
    <cellStyle name="Normal 25 13" xfId="7232" xr:uid="{00000000-0005-0000-0000-0000EC1B0000}"/>
    <cellStyle name="Normal 25 13 2" xfId="9952" xr:uid="{00000000-0005-0000-0000-0000ED1B0000}"/>
    <cellStyle name="Normal 25 14" xfId="9953" xr:uid="{00000000-0005-0000-0000-0000EE1B0000}"/>
    <cellStyle name="Normal 25 15" xfId="9954" xr:uid="{00000000-0005-0000-0000-0000EF1B0000}"/>
    <cellStyle name="Normal 25 16" xfId="9955" xr:uid="{00000000-0005-0000-0000-0000F01B0000}"/>
    <cellStyle name="Normal 25 19" xfId="9956" xr:uid="{00000000-0005-0000-0000-0000F11B0000}"/>
    <cellStyle name="Normal 25 2" xfId="3083" xr:uid="{00000000-0005-0000-0000-0000F21B0000}"/>
    <cellStyle name="Normal 25 2 10" xfId="3084" xr:uid="{00000000-0005-0000-0000-0000F31B0000}"/>
    <cellStyle name="Normal 25 2 10 2" xfId="7233" xr:uid="{00000000-0005-0000-0000-0000F41B0000}"/>
    <cellStyle name="Normal 25 2 11" xfId="3085" xr:uid="{00000000-0005-0000-0000-0000F51B0000}"/>
    <cellStyle name="Normal 25 2 11 2" xfId="7234" xr:uid="{00000000-0005-0000-0000-0000F61B0000}"/>
    <cellStyle name="Normal 25 2 12" xfId="7235" xr:uid="{00000000-0005-0000-0000-0000F71B0000}"/>
    <cellStyle name="Normal 25 2 13" xfId="9957" xr:uid="{00000000-0005-0000-0000-0000F81B0000}"/>
    <cellStyle name="Normal 25 2 2" xfId="3086" xr:uid="{00000000-0005-0000-0000-0000F91B0000}"/>
    <cellStyle name="Normal 25 2 2 2" xfId="7236" xr:uid="{00000000-0005-0000-0000-0000FA1B0000}"/>
    <cellStyle name="Normal 25 2 3" xfId="3087" xr:uid="{00000000-0005-0000-0000-0000FB1B0000}"/>
    <cellStyle name="Normal 25 2 3 2" xfId="7237" xr:uid="{00000000-0005-0000-0000-0000FC1B0000}"/>
    <cellStyle name="Normal 25 2 4" xfId="3088" xr:uid="{00000000-0005-0000-0000-0000FD1B0000}"/>
    <cellStyle name="Normal 25 2 4 2" xfId="7238" xr:uid="{00000000-0005-0000-0000-0000FE1B0000}"/>
    <cellStyle name="Normal 25 2 5" xfId="3089" xr:uid="{00000000-0005-0000-0000-0000FF1B0000}"/>
    <cellStyle name="Normal 25 2 5 2" xfId="7239" xr:uid="{00000000-0005-0000-0000-0000001C0000}"/>
    <cellStyle name="Normal 25 2 6" xfId="3090" xr:uid="{00000000-0005-0000-0000-0000011C0000}"/>
    <cellStyle name="Normal 25 2 6 2" xfId="7240" xr:uid="{00000000-0005-0000-0000-0000021C0000}"/>
    <cellStyle name="Normal 25 2 7" xfId="3091" xr:uid="{00000000-0005-0000-0000-0000031C0000}"/>
    <cellStyle name="Normal 25 2 7 2" xfId="7241" xr:uid="{00000000-0005-0000-0000-0000041C0000}"/>
    <cellStyle name="Normal 25 2 8" xfId="3092" xr:uid="{00000000-0005-0000-0000-0000051C0000}"/>
    <cellStyle name="Normal 25 2 8 2" xfId="7242" xr:uid="{00000000-0005-0000-0000-0000061C0000}"/>
    <cellStyle name="Normal 25 2 9" xfId="3093" xr:uid="{00000000-0005-0000-0000-0000071C0000}"/>
    <cellStyle name="Normal 25 2 9 2" xfId="7243" xr:uid="{00000000-0005-0000-0000-0000081C0000}"/>
    <cellStyle name="Normal 25 3" xfId="3094" xr:uid="{00000000-0005-0000-0000-0000091C0000}"/>
    <cellStyle name="Normal 25 3 2" xfId="7244" xr:uid="{00000000-0005-0000-0000-00000A1C0000}"/>
    <cellStyle name="Normal 25 3 3" xfId="9958" xr:uid="{00000000-0005-0000-0000-00000B1C0000}"/>
    <cellStyle name="Normal 25 4" xfId="3095" xr:uid="{00000000-0005-0000-0000-00000C1C0000}"/>
    <cellStyle name="Normal 25 4 2" xfId="7245" xr:uid="{00000000-0005-0000-0000-00000D1C0000}"/>
    <cellStyle name="Normal 25 4 3" xfId="9959" xr:uid="{00000000-0005-0000-0000-00000E1C0000}"/>
    <cellStyle name="Normal 25 5" xfId="3096" xr:uid="{00000000-0005-0000-0000-00000F1C0000}"/>
    <cellStyle name="Normal 25 5 2" xfId="7246" xr:uid="{00000000-0005-0000-0000-0000101C0000}"/>
    <cellStyle name="Normal 25 5 3" xfId="9960" xr:uid="{00000000-0005-0000-0000-0000111C0000}"/>
    <cellStyle name="Normal 25 6" xfId="3097" xr:uid="{00000000-0005-0000-0000-0000121C0000}"/>
    <cellStyle name="Normal 25 6 2" xfId="7247" xr:uid="{00000000-0005-0000-0000-0000131C0000}"/>
    <cellStyle name="Normal 25 6 3" xfId="9961" xr:uid="{00000000-0005-0000-0000-0000141C0000}"/>
    <cellStyle name="Normal 25 7" xfId="3098" xr:uid="{00000000-0005-0000-0000-0000151C0000}"/>
    <cellStyle name="Normal 25 7 2" xfId="7248" xr:uid="{00000000-0005-0000-0000-0000161C0000}"/>
    <cellStyle name="Normal 25 7 3" xfId="9962" xr:uid="{00000000-0005-0000-0000-0000171C0000}"/>
    <cellStyle name="Normal 25 8" xfId="3099" xr:uid="{00000000-0005-0000-0000-0000181C0000}"/>
    <cellStyle name="Normal 25 8 2" xfId="7249" xr:uid="{00000000-0005-0000-0000-0000191C0000}"/>
    <cellStyle name="Normal 25 8 3" xfId="9963" xr:uid="{00000000-0005-0000-0000-00001A1C0000}"/>
    <cellStyle name="Normal 25 9" xfId="3100" xr:uid="{00000000-0005-0000-0000-00001B1C0000}"/>
    <cellStyle name="Normal 25 9 2" xfId="7250" xr:uid="{00000000-0005-0000-0000-00001C1C0000}"/>
    <cellStyle name="Normal 25 9 3" xfId="9964" xr:uid="{00000000-0005-0000-0000-00001D1C0000}"/>
    <cellStyle name="Normal 250" xfId="3101" xr:uid="{00000000-0005-0000-0000-00001E1C0000}"/>
    <cellStyle name="Normal 250 2" xfId="9965" xr:uid="{00000000-0005-0000-0000-00001F1C0000}"/>
    <cellStyle name="Normal 251" xfId="3102" xr:uid="{00000000-0005-0000-0000-0000201C0000}"/>
    <cellStyle name="Normal 251 2" xfId="7251" xr:uid="{00000000-0005-0000-0000-0000211C0000}"/>
    <cellStyle name="Normal 252" xfId="3103" xr:uid="{00000000-0005-0000-0000-0000221C0000}"/>
    <cellStyle name="Normal 252 2" xfId="7252" xr:uid="{00000000-0005-0000-0000-0000231C0000}"/>
    <cellStyle name="Normal 253" xfId="3104" xr:uid="{00000000-0005-0000-0000-0000241C0000}"/>
    <cellStyle name="Normal 253 2" xfId="7253" xr:uid="{00000000-0005-0000-0000-0000251C0000}"/>
    <cellStyle name="Normal 254" xfId="3105" xr:uid="{00000000-0005-0000-0000-0000261C0000}"/>
    <cellStyle name="Normal 254 2" xfId="3106" xr:uid="{00000000-0005-0000-0000-0000271C0000}"/>
    <cellStyle name="Normal 254 2 2" xfId="7254" xr:uid="{00000000-0005-0000-0000-0000281C0000}"/>
    <cellStyle name="Normal 254 3" xfId="3107" xr:uid="{00000000-0005-0000-0000-0000291C0000}"/>
    <cellStyle name="Normal 254 3 2" xfId="7255" xr:uid="{00000000-0005-0000-0000-00002A1C0000}"/>
    <cellStyle name="Normal 254 4" xfId="7256" xr:uid="{00000000-0005-0000-0000-00002B1C0000}"/>
    <cellStyle name="Normal 254 5" xfId="9966" xr:uid="{00000000-0005-0000-0000-00002C1C0000}"/>
    <cellStyle name="Normal 255" xfId="3108" xr:uid="{00000000-0005-0000-0000-00002D1C0000}"/>
    <cellStyle name="Normal 255 2" xfId="7257" xr:uid="{00000000-0005-0000-0000-00002E1C0000}"/>
    <cellStyle name="Normal 256" xfId="3109" xr:uid="{00000000-0005-0000-0000-00002F1C0000}"/>
    <cellStyle name="Normal 256 2" xfId="7258" xr:uid="{00000000-0005-0000-0000-0000301C0000}"/>
    <cellStyle name="Normal 257" xfId="3110" xr:uid="{00000000-0005-0000-0000-0000311C0000}"/>
    <cellStyle name="Normal 257 2" xfId="7259" xr:uid="{00000000-0005-0000-0000-0000321C0000}"/>
    <cellStyle name="Normal 258" xfId="3111" xr:uid="{00000000-0005-0000-0000-0000331C0000}"/>
    <cellStyle name="Normal 258 2" xfId="7260" xr:uid="{00000000-0005-0000-0000-0000341C0000}"/>
    <cellStyle name="Normal 259" xfId="3112" xr:uid="{00000000-0005-0000-0000-0000351C0000}"/>
    <cellStyle name="Normal 259 2" xfId="7261" xr:uid="{00000000-0005-0000-0000-0000361C0000}"/>
    <cellStyle name="Normal 26" xfId="3113" xr:uid="{00000000-0005-0000-0000-0000371C0000}"/>
    <cellStyle name="Normal 26 10" xfId="3114" xr:uid="{00000000-0005-0000-0000-0000381C0000}"/>
    <cellStyle name="Normal 26 10 2" xfId="7262" xr:uid="{00000000-0005-0000-0000-0000391C0000}"/>
    <cellStyle name="Normal 26 10 3" xfId="9967" xr:uid="{00000000-0005-0000-0000-00003A1C0000}"/>
    <cellStyle name="Normal 26 11" xfId="3115" xr:uid="{00000000-0005-0000-0000-00003B1C0000}"/>
    <cellStyle name="Normal 26 11 2" xfId="7263" xr:uid="{00000000-0005-0000-0000-00003C1C0000}"/>
    <cellStyle name="Normal 26 11 3" xfId="9968" xr:uid="{00000000-0005-0000-0000-00003D1C0000}"/>
    <cellStyle name="Normal 26 12" xfId="7264" xr:uid="{00000000-0005-0000-0000-00003E1C0000}"/>
    <cellStyle name="Normal 26 12 2" xfId="9969" xr:uid="{00000000-0005-0000-0000-00003F1C0000}"/>
    <cellStyle name="Normal 26 13" xfId="9970" xr:uid="{00000000-0005-0000-0000-0000401C0000}"/>
    <cellStyle name="Normal 26 14" xfId="9971" xr:uid="{00000000-0005-0000-0000-0000411C0000}"/>
    <cellStyle name="Normal 26 15" xfId="9972" xr:uid="{00000000-0005-0000-0000-0000421C0000}"/>
    <cellStyle name="Normal 26 16" xfId="9973" xr:uid="{00000000-0005-0000-0000-0000431C0000}"/>
    <cellStyle name="Normal 26 2" xfId="3116" xr:uid="{00000000-0005-0000-0000-0000441C0000}"/>
    <cellStyle name="Normal 26 2 2" xfId="7265" xr:uid="{00000000-0005-0000-0000-0000451C0000}"/>
    <cellStyle name="Normal 26 2 3" xfId="9974" xr:uid="{00000000-0005-0000-0000-0000461C0000}"/>
    <cellStyle name="Normal 26 3" xfId="3117" xr:uid="{00000000-0005-0000-0000-0000471C0000}"/>
    <cellStyle name="Normal 26 3 2" xfId="7266" xr:uid="{00000000-0005-0000-0000-0000481C0000}"/>
    <cellStyle name="Normal 26 3 3" xfId="9975" xr:uid="{00000000-0005-0000-0000-0000491C0000}"/>
    <cellStyle name="Normal 26 4" xfId="3118" xr:uid="{00000000-0005-0000-0000-00004A1C0000}"/>
    <cellStyle name="Normal 26 4 2" xfId="7267" xr:uid="{00000000-0005-0000-0000-00004B1C0000}"/>
    <cellStyle name="Normal 26 4 3" xfId="9976" xr:uid="{00000000-0005-0000-0000-00004C1C0000}"/>
    <cellStyle name="Normal 26 5" xfId="3119" xr:uid="{00000000-0005-0000-0000-00004D1C0000}"/>
    <cellStyle name="Normal 26 5 2" xfId="7268" xr:uid="{00000000-0005-0000-0000-00004E1C0000}"/>
    <cellStyle name="Normal 26 5 3" xfId="9977" xr:uid="{00000000-0005-0000-0000-00004F1C0000}"/>
    <cellStyle name="Normal 26 6" xfId="3120" xr:uid="{00000000-0005-0000-0000-0000501C0000}"/>
    <cellStyle name="Normal 26 6 2" xfId="7269" xr:uid="{00000000-0005-0000-0000-0000511C0000}"/>
    <cellStyle name="Normal 26 6 3" xfId="9978" xr:uid="{00000000-0005-0000-0000-0000521C0000}"/>
    <cellStyle name="Normal 26 7" xfId="3121" xr:uid="{00000000-0005-0000-0000-0000531C0000}"/>
    <cellStyle name="Normal 26 7 2" xfId="7270" xr:uid="{00000000-0005-0000-0000-0000541C0000}"/>
    <cellStyle name="Normal 26 7 3" xfId="9979" xr:uid="{00000000-0005-0000-0000-0000551C0000}"/>
    <cellStyle name="Normal 26 8" xfId="3122" xr:uid="{00000000-0005-0000-0000-0000561C0000}"/>
    <cellStyle name="Normal 26 8 2" xfId="7271" xr:uid="{00000000-0005-0000-0000-0000571C0000}"/>
    <cellStyle name="Normal 26 8 3" xfId="9980" xr:uid="{00000000-0005-0000-0000-0000581C0000}"/>
    <cellStyle name="Normal 26 9" xfId="3123" xr:uid="{00000000-0005-0000-0000-0000591C0000}"/>
    <cellStyle name="Normal 26 9 2" xfId="7272" xr:uid="{00000000-0005-0000-0000-00005A1C0000}"/>
    <cellStyle name="Normal 26 9 3" xfId="9981" xr:uid="{00000000-0005-0000-0000-00005B1C0000}"/>
    <cellStyle name="Normal 260" xfId="3124" xr:uid="{00000000-0005-0000-0000-00005C1C0000}"/>
    <cellStyle name="Normal 260 2" xfId="7273" xr:uid="{00000000-0005-0000-0000-00005D1C0000}"/>
    <cellStyle name="Normal 261" xfId="3125" xr:uid="{00000000-0005-0000-0000-00005E1C0000}"/>
    <cellStyle name="Normal 261 2" xfId="9982" xr:uid="{00000000-0005-0000-0000-00005F1C0000}"/>
    <cellStyle name="Normal 262" xfId="3126" xr:uid="{00000000-0005-0000-0000-0000601C0000}"/>
    <cellStyle name="Normal 262 2" xfId="7274" xr:uid="{00000000-0005-0000-0000-0000611C0000}"/>
    <cellStyle name="Normal 263" xfId="3127" xr:uid="{00000000-0005-0000-0000-0000621C0000}"/>
    <cellStyle name="Normal 263 2" xfId="7275" xr:uid="{00000000-0005-0000-0000-0000631C0000}"/>
    <cellStyle name="Normal 264" xfId="3128" xr:uid="{00000000-0005-0000-0000-0000641C0000}"/>
    <cellStyle name="Normal 264 2" xfId="7276" xr:uid="{00000000-0005-0000-0000-0000651C0000}"/>
    <cellStyle name="Normal 265" xfId="3129" xr:uid="{00000000-0005-0000-0000-0000661C0000}"/>
    <cellStyle name="Normal 265 2" xfId="7277" xr:uid="{00000000-0005-0000-0000-0000671C0000}"/>
    <cellStyle name="Normal 266" xfId="3130" xr:uid="{00000000-0005-0000-0000-0000681C0000}"/>
    <cellStyle name="Normal 266 2" xfId="7278" xr:uid="{00000000-0005-0000-0000-0000691C0000}"/>
    <cellStyle name="Normal 267" xfId="3131" xr:uid="{00000000-0005-0000-0000-00006A1C0000}"/>
    <cellStyle name="Normal 267 2" xfId="7279" xr:uid="{00000000-0005-0000-0000-00006B1C0000}"/>
    <cellStyle name="Normal 268" xfId="3132" xr:uid="{00000000-0005-0000-0000-00006C1C0000}"/>
    <cellStyle name="Normal 268 2" xfId="7280" xr:uid="{00000000-0005-0000-0000-00006D1C0000}"/>
    <cellStyle name="Normal 269" xfId="3133" xr:uid="{00000000-0005-0000-0000-00006E1C0000}"/>
    <cellStyle name="Normal 269 2" xfId="7281" xr:uid="{00000000-0005-0000-0000-00006F1C0000}"/>
    <cellStyle name="Normal 27" xfId="3134" xr:uid="{00000000-0005-0000-0000-0000701C0000}"/>
    <cellStyle name="Normal 27 10" xfId="3135" xr:uid="{00000000-0005-0000-0000-0000711C0000}"/>
    <cellStyle name="Normal 27 10 2" xfId="7282" xr:uid="{00000000-0005-0000-0000-0000721C0000}"/>
    <cellStyle name="Normal 27 11" xfId="3136" xr:uid="{00000000-0005-0000-0000-0000731C0000}"/>
    <cellStyle name="Normal 27 11 2" xfId="7283" xr:uid="{00000000-0005-0000-0000-0000741C0000}"/>
    <cellStyle name="Normal 27 12" xfId="7284" xr:uid="{00000000-0005-0000-0000-0000751C0000}"/>
    <cellStyle name="Normal 27 13" xfId="9983" xr:uid="{00000000-0005-0000-0000-0000761C0000}"/>
    <cellStyle name="Normal 27 2" xfId="3137" xr:uid="{00000000-0005-0000-0000-0000771C0000}"/>
    <cellStyle name="Normal 27 2 2" xfId="7285" xr:uid="{00000000-0005-0000-0000-0000781C0000}"/>
    <cellStyle name="Normal 27 2 3" xfId="9984" xr:uid="{00000000-0005-0000-0000-0000791C0000}"/>
    <cellStyle name="Normal 27 3" xfId="3138" xr:uid="{00000000-0005-0000-0000-00007A1C0000}"/>
    <cellStyle name="Normal 27 3 2" xfId="7286" xr:uid="{00000000-0005-0000-0000-00007B1C0000}"/>
    <cellStyle name="Normal 27 4" xfId="3139" xr:uid="{00000000-0005-0000-0000-00007C1C0000}"/>
    <cellStyle name="Normal 27 4 2" xfId="7287" xr:uid="{00000000-0005-0000-0000-00007D1C0000}"/>
    <cellStyle name="Normal 27 5" xfId="3140" xr:uid="{00000000-0005-0000-0000-00007E1C0000}"/>
    <cellStyle name="Normal 27 5 2" xfId="7288" xr:uid="{00000000-0005-0000-0000-00007F1C0000}"/>
    <cellStyle name="Normal 27 6" xfId="3141" xr:uid="{00000000-0005-0000-0000-0000801C0000}"/>
    <cellStyle name="Normal 27 6 2" xfId="7289" xr:uid="{00000000-0005-0000-0000-0000811C0000}"/>
    <cellStyle name="Normal 27 7" xfId="3142" xr:uid="{00000000-0005-0000-0000-0000821C0000}"/>
    <cellStyle name="Normal 27 7 2" xfId="7290" xr:uid="{00000000-0005-0000-0000-0000831C0000}"/>
    <cellStyle name="Normal 27 8" xfId="3143" xr:uid="{00000000-0005-0000-0000-0000841C0000}"/>
    <cellStyle name="Normal 27 8 2" xfId="7291" xr:uid="{00000000-0005-0000-0000-0000851C0000}"/>
    <cellStyle name="Normal 27 9" xfId="3144" xr:uid="{00000000-0005-0000-0000-0000861C0000}"/>
    <cellStyle name="Normal 27 9 2" xfId="7292" xr:uid="{00000000-0005-0000-0000-0000871C0000}"/>
    <cellStyle name="Normal 270" xfId="3145" xr:uid="{00000000-0005-0000-0000-0000881C0000}"/>
    <cellStyle name="Normal 270 2" xfId="7293" xr:uid="{00000000-0005-0000-0000-0000891C0000}"/>
    <cellStyle name="Normal 271" xfId="3146" xr:uid="{00000000-0005-0000-0000-00008A1C0000}"/>
    <cellStyle name="Normal 271 2" xfId="7294" xr:uid="{00000000-0005-0000-0000-00008B1C0000}"/>
    <cellStyle name="Normal 272" xfId="3147" xr:uid="{00000000-0005-0000-0000-00008C1C0000}"/>
    <cellStyle name="Normal 272 2" xfId="7295" xr:uid="{00000000-0005-0000-0000-00008D1C0000}"/>
    <cellStyle name="Normal 273" xfId="3148" xr:uid="{00000000-0005-0000-0000-00008E1C0000}"/>
    <cellStyle name="Normal 274" xfId="3149" xr:uid="{00000000-0005-0000-0000-00008F1C0000}"/>
    <cellStyle name="Normal 274 2" xfId="7296" xr:uid="{00000000-0005-0000-0000-0000901C0000}"/>
    <cellStyle name="Normal 275" xfId="3150" xr:uid="{00000000-0005-0000-0000-0000911C0000}"/>
    <cellStyle name="Normal 275 2" xfId="7297" xr:uid="{00000000-0005-0000-0000-0000921C0000}"/>
    <cellStyle name="Normal 276" xfId="3151" xr:uid="{00000000-0005-0000-0000-0000931C0000}"/>
    <cellStyle name="Normal 276 2" xfId="7298" xr:uid="{00000000-0005-0000-0000-0000941C0000}"/>
    <cellStyle name="Normal 277" xfId="3152" xr:uid="{00000000-0005-0000-0000-0000951C0000}"/>
    <cellStyle name="Normal 277 2" xfId="7299" xr:uid="{00000000-0005-0000-0000-0000961C0000}"/>
    <cellStyle name="Normal 278" xfId="3153" xr:uid="{00000000-0005-0000-0000-0000971C0000}"/>
    <cellStyle name="Normal 278 2" xfId="7300" xr:uid="{00000000-0005-0000-0000-0000981C0000}"/>
    <cellStyle name="Normal 279" xfId="3154" xr:uid="{00000000-0005-0000-0000-0000991C0000}"/>
    <cellStyle name="Normal 279 2" xfId="7301" xr:uid="{00000000-0005-0000-0000-00009A1C0000}"/>
    <cellStyle name="Normal 28" xfId="3155" xr:uid="{00000000-0005-0000-0000-00009B1C0000}"/>
    <cellStyle name="Normal 28 10" xfId="3156" xr:uid="{00000000-0005-0000-0000-00009C1C0000}"/>
    <cellStyle name="Normal 28 10 2" xfId="7302" xr:uid="{00000000-0005-0000-0000-00009D1C0000}"/>
    <cellStyle name="Normal 28 11" xfId="3157" xr:uid="{00000000-0005-0000-0000-00009E1C0000}"/>
    <cellStyle name="Normal 28 11 2" xfId="7303" xr:uid="{00000000-0005-0000-0000-00009F1C0000}"/>
    <cellStyle name="Normal 28 12" xfId="7304" xr:uid="{00000000-0005-0000-0000-0000A01C0000}"/>
    <cellStyle name="Normal 28 13" xfId="9985" xr:uid="{00000000-0005-0000-0000-0000A11C0000}"/>
    <cellStyle name="Normal 28 2" xfId="3158" xr:uid="{00000000-0005-0000-0000-0000A21C0000}"/>
    <cellStyle name="Normal 28 2 2" xfId="7305" xr:uid="{00000000-0005-0000-0000-0000A31C0000}"/>
    <cellStyle name="Normal 28 2 3" xfId="9986" xr:uid="{00000000-0005-0000-0000-0000A41C0000}"/>
    <cellStyle name="Normal 28 3" xfId="3159" xr:uid="{00000000-0005-0000-0000-0000A51C0000}"/>
    <cellStyle name="Normal 28 3 2" xfId="7306" xr:uid="{00000000-0005-0000-0000-0000A61C0000}"/>
    <cellStyle name="Normal 28 4" xfId="3160" xr:uid="{00000000-0005-0000-0000-0000A71C0000}"/>
    <cellStyle name="Normal 28 4 2" xfId="7307" xr:uid="{00000000-0005-0000-0000-0000A81C0000}"/>
    <cellStyle name="Normal 28 4 2 2 2 2 2" xfId="13025" xr:uid="{00000000-0005-0000-0000-0000A91C0000}"/>
    <cellStyle name="Normal 28 5" xfId="3161" xr:uid="{00000000-0005-0000-0000-0000AA1C0000}"/>
    <cellStyle name="Normal 28 5 2" xfId="7308" xr:uid="{00000000-0005-0000-0000-0000AB1C0000}"/>
    <cellStyle name="Normal 28 6" xfId="3162" xr:uid="{00000000-0005-0000-0000-0000AC1C0000}"/>
    <cellStyle name="Normal 28 6 2" xfId="7309" xr:uid="{00000000-0005-0000-0000-0000AD1C0000}"/>
    <cellStyle name="Normal 28 7" xfId="3163" xr:uid="{00000000-0005-0000-0000-0000AE1C0000}"/>
    <cellStyle name="Normal 28 7 2" xfId="7310" xr:uid="{00000000-0005-0000-0000-0000AF1C0000}"/>
    <cellStyle name="Normal 28 8" xfId="3164" xr:uid="{00000000-0005-0000-0000-0000B01C0000}"/>
    <cellStyle name="Normal 28 8 2" xfId="7311" xr:uid="{00000000-0005-0000-0000-0000B11C0000}"/>
    <cellStyle name="Normal 28 9" xfId="3165" xr:uid="{00000000-0005-0000-0000-0000B21C0000}"/>
    <cellStyle name="Normal 28 9 2" xfId="7312" xr:uid="{00000000-0005-0000-0000-0000B31C0000}"/>
    <cellStyle name="Normal 280" xfId="3166" xr:uid="{00000000-0005-0000-0000-0000B41C0000}"/>
    <cellStyle name="Normal 280 2" xfId="7313" xr:uid="{00000000-0005-0000-0000-0000B51C0000}"/>
    <cellStyle name="Normal 281" xfId="3167" xr:uid="{00000000-0005-0000-0000-0000B61C0000}"/>
    <cellStyle name="Normal 281 2" xfId="7314" xr:uid="{00000000-0005-0000-0000-0000B71C0000}"/>
    <cellStyle name="Normal 282" xfId="3168" xr:uid="{00000000-0005-0000-0000-0000B81C0000}"/>
    <cellStyle name="Normal 282 2" xfId="7315" xr:uid="{00000000-0005-0000-0000-0000B91C0000}"/>
    <cellStyle name="Normal 283" xfId="3169" xr:uid="{00000000-0005-0000-0000-0000BA1C0000}"/>
    <cellStyle name="Normal 283 2" xfId="7316" xr:uid="{00000000-0005-0000-0000-0000BB1C0000}"/>
    <cellStyle name="Normal 284" xfId="3170" xr:uid="{00000000-0005-0000-0000-0000BC1C0000}"/>
    <cellStyle name="Normal 284 2" xfId="7317" xr:uid="{00000000-0005-0000-0000-0000BD1C0000}"/>
    <cellStyle name="Normal 285" xfId="3171" xr:uid="{00000000-0005-0000-0000-0000BE1C0000}"/>
    <cellStyle name="Normal 285 2" xfId="7318" xr:uid="{00000000-0005-0000-0000-0000BF1C0000}"/>
    <cellStyle name="Normal 286" xfId="3172" xr:uid="{00000000-0005-0000-0000-0000C01C0000}"/>
    <cellStyle name="Normal 286 2" xfId="7319" xr:uid="{00000000-0005-0000-0000-0000C11C0000}"/>
    <cellStyle name="Normal 287" xfId="3173" xr:uid="{00000000-0005-0000-0000-0000C21C0000}"/>
    <cellStyle name="Normal 287 2" xfId="7320" xr:uid="{00000000-0005-0000-0000-0000C31C0000}"/>
    <cellStyle name="Normal 288" xfId="3174" xr:uid="{00000000-0005-0000-0000-0000C41C0000}"/>
    <cellStyle name="Normal 288 2" xfId="7321" xr:uid="{00000000-0005-0000-0000-0000C51C0000}"/>
    <cellStyle name="Normal 289" xfId="3175" xr:uid="{00000000-0005-0000-0000-0000C61C0000}"/>
    <cellStyle name="Normal 289 2" xfId="7322" xr:uid="{00000000-0005-0000-0000-0000C71C0000}"/>
    <cellStyle name="Normal 29" xfId="3176" xr:uid="{00000000-0005-0000-0000-0000C81C0000}"/>
    <cellStyle name="Normal 29 10" xfId="3177" xr:uid="{00000000-0005-0000-0000-0000C91C0000}"/>
    <cellStyle name="Normal 29 10 2" xfId="7323" xr:uid="{00000000-0005-0000-0000-0000CA1C0000}"/>
    <cellStyle name="Normal 29 11" xfId="3178" xr:uid="{00000000-0005-0000-0000-0000CB1C0000}"/>
    <cellStyle name="Normal 29 11 2" xfId="7324" xr:uid="{00000000-0005-0000-0000-0000CC1C0000}"/>
    <cellStyle name="Normal 29 12" xfId="7325" xr:uid="{00000000-0005-0000-0000-0000CD1C0000}"/>
    <cellStyle name="Normal 29 13" xfId="9987" xr:uid="{00000000-0005-0000-0000-0000CE1C0000}"/>
    <cellStyle name="Normal 29 2" xfId="3179" xr:uid="{00000000-0005-0000-0000-0000CF1C0000}"/>
    <cellStyle name="Normal 29 2 2" xfId="7326" xr:uid="{00000000-0005-0000-0000-0000D01C0000}"/>
    <cellStyle name="Normal 29 3" xfId="3180" xr:uid="{00000000-0005-0000-0000-0000D11C0000}"/>
    <cellStyle name="Normal 29 3 2" xfId="7327" xr:uid="{00000000-0005-0000-0000-0000D21C0000}"/>
    <cellStyle name="Normal 29 4" xfId="3181" xr:uid="{00000000-0005-0000-0000-0000D31C0000}"/>
    <cellStyle name="Normal 29 4 2" xfId="7328" xr:uid="{00000000-0005-0000-0000-0000D41C0000}"/>
    <cellStyle name="Normal 29 5" xfId="3182" xr:uid="{00000000-0005-0000-0000-0000D51C0000}"/>
    <cellStyle name="Normal 29 5 2" xfId="7329" xr:uid="{00000000-0005-0000-0000-0000D61C0000}"/>
    <cellStyle name="Normal 29 6" xfId="3183" xr:uid="{00000000-0005-0000-0000-0000D71C0000}"/>
    <cellStyle name="Normal 29 6 2" xfId="7330" xr:uid="{00000000-0005-0000-0000-0000D81C0000}"/>
    <cellStyle name="Normal 29 7" xfId="3184" xr:uid="{00000000-0005-0000-0000-0000D91C0000}"/>
    <cellStyle name="Normal 29 7 2" xfId="7331" xr:uid="{00000000-0005-0000-0000-0000DA1C0000}"/>
    <cellStyle name="Normal 29 8" xfId="3185" xr:uid="{00000000-0005-0000-0000-0000DB1C0000}"/>
    <cellStyle name="Normal 29 8 2" xfId="7332" xr:uid="{00000000-0005-0000-0000-0000DC1C0000}"/>
    <cellStyle name="Normal 29 9" xfId="3186" xr:uid="{00000000-0005-0000-0000-0000DD1C0000}"/>
    <cellStyle name="Normal 29 9 2" xfId="7333" xr:uid="{00000000-0005-0000-0000-0000DE1C0000}"/>
    <cellStyle name="Normal 290" xfId="3187" xr:uid="{00000000-0005-0000-0000-0000DF1C0000}"/>
    <cellStyle name="Normal 290 2" xfId="7334" xr:uid="{00000000-0005-0000-0000-0000E01C0000}"/>
    <cellStyle name="Normal 291" xfId="3188" xr:uid="{00000000-0005-0000-0000-0000E11C0000}"/>
    <cellStyle name="Normal 291 2" xfId="7335" xr:uid="{00000000-0005-0000-0000-0000E21C0000}"/>
    <cellStyle name="Normal 292" xfId="3189" xr:uid="{00000000-0005-0000-0000-0000E31C0000}"/>
    <cellStyle name="Normal 292 2" xfId="7336" xr:uid="{00000000-0005-0000-0000-0000E41C0000}"/>
    <cellStyle name="Normal 293" xfId="3190" xr:uid="{00000000-0005-0000-0000-0000E51C0000}"/>
    <cellStyle name="Normal 293 2" xfId="7337" xr:uid="{00000000-0005-0000-0000-0000E61C0000}"/>
    <cellStyle name="Normal 294" xfId="3191" xr:uid="{00000000-0005-0000-0000-0000E71C0000}"/>
    <cellStyle name="Normal 294 2" xfId="7338" xr:uid="{00000000-0005-0000-0000-0000E81C0000}"/>
    <cellStyle name="Normal 295" xfId="3192" xr:uid="{00000000-0005-0000-0000-0000E91C0000}"/>
    <cellStyle name="Normal 295 2" xfId="7339" xr:uid="{00000000-0005-0000-0000-0000EA1C0000}"/>
    <cellStyle name="Normal 296" xfId="3193" xr:uid="{00000000-0005-0000-0000-0000EB1C0000}"/>
    <cellStyle name="Normal 296 2" xfId="3194" xr:uid="{00000000-0005-0000-0000-0000EC1C0000}"/>
    <cellStyle name="Normal 296 2 2" xfId="7340" xr:uid="{00000000-0005-0000-0000-0000ED1C0000}"/>
    <cellStyle name="Normal 296 3" xfId="7341" xr:uid="{00000000-0005-0000-0000-0000EE1C0000}"/>
    <cellStyle name="Normal 297" xfId="3195" xr:uid="{00000000-0005-0000-0000-0000EF1C0000}"/>
    <cellStyle name="Normal 297 2" xfId="7342" xr:uid="{00000000-0005-0000-0000-0000F01C0000}"/>
    <cellStyle name="Normal 298" xfId="3196" xr:uid="{00000000-0005-0000-0000-0000F11C0000}"/>
    <cellStyle name="Normal 298 2" xfId="7343" xr:uid="{00000000-0005-0000-0000-0000F21C0000}"/>
    <cellStyle name="Normal 299" xfId="3197" xr:uid="{00000000-0005-0000-0000-0000F31C0000}"/>
    <cellStyle name="Normal 299 2" xfId="7344" xr:uid="{00000000-0005-0000-0000-0000F41C0000}"/>
    <cellStyle name="Normal 3" xfId="3198" xr:uid="{00000000-0005-0000-0000-0000F51C0000}"/>
    <cellStyle name="Normal 3 10" xfId="3199" xr:uid="{00000000-0005-0000-0000-0000F61C0000}"/>
    <cellStyle name="Normal 3 10 2" xfId="7345" xr:uid="{00000000-0005-0000-0000-0000F71C0000}"/>
    <cellStyle name="Normal 3 10 3" xfId="9988" xr:uid="{00000000-0005-0000-0000-0000F81C0000}"/>
    <cellStyle name="Normal 3 11" xfId="3200" xr:uid="{00000000-0005-0000-0000-0000F91C0000}"/>
    <cellStyle name="Normal 3 11 2" xfId="7346" xr:uid="{00000000-0005-0000-0000-0000FA1C0000}"/>
    <cellStyle name="Normal 3 11 3" xfId="9989" xr:uid="{00000000-0005-0000-0000-0000FB1C0000}"/>
    <cellStyle name="Normal 3 12" xfId="3201" xr:uid="{00000000-0005-0000-0000-0000FC1C0000}"/>
    <cellStyle name="Normal 3 12 2" xfId="7347" xr:uid="{00000000-0005-0000-0000-0000FD1C0000}"/>
    <cellStyle name="Normal 3 12 3" xfId="9990" xr:uid="{00000000-0005-0000-0000-0000FE1C0000}"/>
    <cellStyle name="Normal 3 13" xfId="3202" xr:uid="{00000000-0005-0000-0000-0000FF1C0000}"/>
    <cellStyle name="Normal 3 13 2" xfId="7348" xr:uid="{00000000-0005-0000-0000-0000001D0000}"/>
    <cellStyle name="Normal 3 13 3" xfId="9991" xr:uid="{00000000-0005-0000-0000-0000011D0000}"/>
    <cellStyle name="Normal 3 14" xfId="3203" xr:uid="{00000000-0005-0000-0000-0000021D0000}"/>
    <cellStyle name="Normal 3 14 2" xfId="7349" xr:uid="{00000000-0005-0000-0000-0000031D0000}"/>
    <cellStyle name="Normal 3 14 3" xfId="9992" xr:uid="{00000000-0005-0000-0000-0000041D0000}"/>
    <cellStyle name="Normal 3 15" xfId="3204" xr:uid="{00000000-0005-0000-0000-0000051D0000}"/>
    <cellStyle name="Normal 3 15 2" xfId="7350" xr:uid="{00000000-0005-0000-0000-0000061D0000}"/>
    <cellStyle name="Normal 3 15 3" xfId="9993" xr:uid="{00000000-0005-0000-0000-0000071D0000}"/>
    <cellStyle name="Normal 3 16" xfId="3205" xr:uid="{00000000-0005-0000-0000-0000081D0000}"/>
    <cellStyle name="Normal 3 16 2" xfId="3206" xr:uid="{00000000-0005-0000-0000-0000091D0000}"/>
    <cellStyle name="Normal 3 16 3" xfId="7351" xr:uid="{00000000-0005-0000-0000-00000A1D0000}"/>
    <cellStyle name="Normal 3 16 4" xfId="9994" xr:uid="{00000000-0005-0000-0000-00000B1D0000}"/>
    <cellStyle name="Normal 3 17" xfId="9995" xr:uid="{00000000-0005-0000-0000-00000C1D0000}"/>
    <cellStyle name="Normal 3 18" xfId="9996" xr:uid="{00000000-0005-0000-0000-00000D1D0000}"/>
    <cellStyle name="Normal 3 19" xfId="13026" xr:uid="{00000000-0005-0000-0000-00000E1D0000}"/>
    <cellStyle name="Normal 3 2" xfId="3207" xr:uid="{00000000-0005-0000-0000-00000F1D0000}"/>
    <cellStyle name="Normal 3 2 10" xfId="9997" xr:uid="{00000000-0005-0000-0000-0000101D0000}"/>
    <cellStyle name="Normal 3 2 2" xfId="3208" xr:uid="{00000000-0005-0000-0000-0000111D0000}"/>
    <cellStyle name="Normal 3 2 2 2" xfId="9998" xr:uid="{00000000-0005-0000-0000-0000121D0000}"/>
    <cellStyle name="Normal 3 2 3" xfId="3209" xr:uid="{00000000-0005-0000-0000-0000131D0000}"/>
    <cellStyle name="Normal 3 2 4" xfId="3210" xr:uid="{00000000-0005-0000-0000-0000141D0000}"/>
    <cellStyle name="Normal 3 2 5" xfId="3211" xr:uid="{00000000-0005-0000-0000-0000151D0000}"/>
    <cellStyle name="Normal 3 2 6" xfId="3212" xr:uid="{00000000-0005-0000-0000-0000161D0000}"/>
    <cellStyle name="Normal 3 2 7" xfId="3213" xr:uid="{00000000-0005-0000-0000-0000171D0000}"/>
    <cellStyle name="Normal 3 2 8" xfId="3214" xr:uid="{00000000-0005-0000-0000-0000181D0000}"/>
    <cellStyle name="Normal 3 2 9" xfId="3215" xr:uid="{00000000-0005-0000-0000-0000191D0000}"/>
    <cellStyle name="Normal 3 20" xfId="13027" xr:uid="{00000000-0005-0000-0000-00001A1D0000}"/>
    <cellStyle name="Normal 3 21" xfId="13028" xr:uid="{00000000-0005-0000-0000-00001B1D0000}"/>
    <cellStyle name="Normal 3 22" xfId="13029" xr:uid="{00000000-0005-0000-0000-00001C1D0000}"/>
    <cellStyle name="Normal 3 22 2" xfId="13030" xr:uid="{00000000-0005-0000-0000-00001D1D0000}"/>
    <cellStyle name="Normal 3 22 2 2" xfId="13031" xr:uid="{00000000-0005-0000-0000-00001E1D0000}"/>
    <cellStyle name="Normal 3 22 3" xfId="13032" xr:uid="{00000000-0005-0000-0000-00001F1D0000}"/>
    <cellStyle name="Normal 3 23" xfId="13033" xr:uid="{00000000-0005-0000-0000-0000201D0000}"/>
    <cellStyle name="Normal 3 23 2" xfId="13034" xr:uid="{00000000-0005-0000-0000-0000211D0000}"/>
    <cellStyle name="Normal 3 23 2 2" xfId="13035" xr:uid="{00000000-0005-0000-0000-0000221D0000}"/>
    <cellStyle name="Normal 3 23 3" xfId="13036" xr:uid="{00000000-0005-0000-0000-0000231D0000}"/>
    <cellStyle name="Normal 3 24" xfId="13037" xr:uid="{00000000-0005-0000-0000-0000241D0000}"/>
    <cellStyle name="Normal 3 25" xfId="13038" xr:uid="{00000000-0005-0000-0000-0000251D0000}"/>
    <cellStyle name="Normal 3 3" xfId="3216" xr:uid="{00000000-0005-0000-0000-0000261D0000}"/>
    <cellStyle name="Normal 3 3 2" xfId="3217" xr:uid="{00000000-0005-0000-0000-0000271D0000}"/>
    <cellStyle name="Normal 3 3 3" xfId="3218" xr:uid="{00000000-0005-0000-0000-0000281D0000}"/>
    <cellStyle name="Normal 3 3 3 2" xfId="3219" xr:uid="{00000000-0005-0000-0000-0000291D0000}"/>
    <cellStyle name="Normal 3 3 3 2 2" xfId="7352" xr:uid="{00000000-0005-0000-0000-00002A1D0000}"/>
    <cellStyle name="Normal 3 3 4" xfId="3220" xr:uid="{00000000-0005-0000-0000-00002B1D0000}"/>
    <cellStyle name="Normal 3 3 5" xfId="3221" xr:uid="{00000000-0005-0000-0000-00002C1D0000}"/>
    <cellStyle name="Normal 3 3 6" xfId="3222" xr:uid="{00000000-0005-0000-0000-00002D1D0000}"/>
    <cellStyle name="Normal 3 3 7" xfId="3223" xr:uid="{00000000-0005-0000-0000-00002E1D0000}"/>
    <cellStyle name="Normal 3 3 8" xfId="3224" xr:uid="{00000000-0005-0000-0000-00002F1D0000}"/>
    <cellStyle name="Normal 3 3 9" xfId="9999" xr:uid="{00000000-0005-0000-0000-0000301D0000}"/>
    <cellStyle name="Normal 3 30" xfId="10000" xr:uid="{00000000-0005-0000-0000-0000311D0000}"/>
    <cellStyle name="Normal 3 4" xfId="3225" xr:uid="{00000000-0005-0000-0000-0000321D0000}"/>
    <cellStyle name="Normal 3 4 2" xfId="3226" xr:uid="{00000000-0005-0000-0000-0000331D0000}"/>
    <cellStyle name="Normal 3 4 3" xfId="7353" xr:uid="{00000000-0005-0000-0000-0000341D0000}"/>
    <cellStyle name="Normal 3 4 4" xfId="10001" xr:uid="{00000000-0005-0000-0000-0000351D0000}"/>
    <cellStyle name="Normal 3 5" xfId="3227" xr:uid="{00000000-0005-0000-0000-0000361D0000}"/>
    <cellStyle name="Normal 3 5 2" xfId="7354" xr:uid="{00000000-0005-0000-0000-0000371D0000}"/>
    <cellStyle name="Normal 3 5 3" xfId="10002" xr:uid="{00000000-0005-0000-0000-0000381D0000}"/>
    <cellStyle name="Normal 3 6" xfId="3228" xr:uid="{00000000-0005-0000-0000-0000391D0000}"/>
    <cellStyle name="Normal 3 6 2" xfId="3229" xr:uid="{00000000-0005-0000-0000-00003A1D0000}"/>
    <cellStyle name="Normal 3 6 2 2" xfId="3230" xr:uid="{00000000-0005-0000-0000-00003B1D0000}"/>
    <cellStyle name="Normal 3 6 2 2 2" xfId="7355" xr:uid="{00000000-0005-0000-0000-00003C1D0000}"/>
    <cellStyle name="Normal 3 6 2 3" xfId="3231" xr:uid="{00000000-0005-0000-0000-00003D1D0000}"/>
    <cellStyle name="Normal 3 6 2 3 2" xfId="7356" xr:uid="{00000000-0005-0000-0000-00003E1D0000}"/>
    <cellStyle name="Normal 3 6 2 4" xfId="3232" xr:uid="{00000000-0005-0000-0000-00003F1D0000}"/>
    <cellStyle name="Normal 3 6 2 4 2" xfId="7357" xr:uid="{00000000-0005-0000-0000-0000401D0000}"/>
    <cellStyle name="Normal 3 6 2 5" xfId="7358" xr:uid="{00000000-0005-0000-0000-0000411D0000}"/>
    <cellStyle name="Normal 3 6 3" xfId="3233" xr:uid="{00000000-0005-0000-0000-0000421D0000}"/>
    <cellStyle name="Normal 3 6 3 2" xfId="7359" xr:uid="{00000000-0005-0000-0000-0000431D0000}"/>
    <cellStyle name="Normal 3 6 4" xfId="3234" xr:uid="{00000000-0005-0000-0000-0000441D0000}"/>
    <cellStyle name="Normal 3 6 4 2" xfId="7360" xr:uid="{00000000-0005-0000-0000-0000451D0000}"/>
    <cellStyle name="Normal 3 6 5" xfId="3235" xr:uid="{00000000-0005-0000-0000-0000461D0000}"/>
    <cellStyle name="Normal 3 6 5 2" xfId="7361" xr:uid="{00000000-0005-0000-0000-0000471D0000}"/>
    <cellStyle name="Normal 3 6 6" xfId="7362" xr:uid="{00000000-0005-0000-0000-0000481D0000}"/>
    <cellStyle name="Normal 3 6 7" xfId="10003" xr:uid="{00000000-0005-0000-0000-0000491D0000}"/>
    <cellStyle name="Normal 3 7" xfId="3236" xr:uid="{00000000-0005-0000-0000-00004A1D0000}"/>
    <cellStyle name="Normal 3 7 2" xfId="7363" xr:uid="{00000000-0005-0000-0000-00004B1D0000}"/>
    <cellStyle name="Normal 3 7 3" xfId="10004" xr:uid="{00000000-0005-0000-0000-00004C1D0000}"/>
    <cellStyle name="Normal 3 8" xfId="3237" xr:uid="{00000000-0005-0000-0000-00004D1D0000}"/>
    <cellStyle name="Normal 3 8 2" xfId="7364" xr:uid="{00000000-0005-0000-0000-00004E1D0000}"/>
    <cellStyle name="Normal 3 8 3" xfId="10005" xr:uid="{00000000-0005-0000-0000-00004F1D0000}"/>
    <cellStyle name="Normal 3 9" xfId="3238" xr:uid="{00000000-0005-0000-0000-0000501D0000}"/>
    <cellStyle name="Normal 3 9 2" xfId="7365" xr:uid="{00000000-0005-0000-0000-0000511D0000}"/>
    <cellStyle name="Normal 3 9 3" xfId="10006" xr:uid="{00000000-0005-0000-0000-0000521D0000}"/>
    <cellStyle name="Normal 3_13. Total" xfId="3239" xr:uid="{00000000-0005-0000-0000-0000531D0000}"/>
    <cellStyle name="Normal 30" xfId="3240" xr:uid="{00000000-0005-0000-0000-0000541D0000}"/>
    <cellStyle name="Normal 30 10" xfId="3241" xr:uid="{00000000-0005-0000-0000-0000551D0000}"/>
    <cellStyle name="Normal 30 10 2" xfId="7366" xr:uid="{00000000-0005-0000-0000-0000561D0000}"/>
    <cellStyle name="Normal 30 11" xfId="3242" xr:uid="{00000000-0005-0000-0000-0000571D0000}"/>
    <cellStyle name="Normal 30 11 2" xfId="7367" xr:uid="{00000000-0005-0000-0000-0000581D0000}"/>
    <cellStyle name="Normal 30 12" xfId="7368" xr:uid="{00000000-0005-0000-0000-0000591D0000}"/>
    <cellStyle name="Normal 30 13" xfId="10007" xr:uid="{00000000-0005-0000-0000-00005A1D0000}"/>
    <cellStyle name="Normal 30 2" xfId="3243" xr:uid="{00000000-0005-0000-0000-00005B1D0000}"/>
    <cellStyle name="Normal 30 2 2" xfId="7369" xr:uid="{00000000-0005-0000-0000-00005C1D0000}"/>
    <cellStyle name="Normal 30 3" xfId="3244" xr:uid="{00000000-0005-0000-0000-00005D1D0000}"/>
    <cellStyle name="Normal 30 3 2" xfId="7370" xr:uid="{00000000-0005-0000-0000-00005E1D0000}"/>
    <cellStyle name="Normal 30 4" xfId="3245" xr:uid="{00000000-0005-0000-0000-00005F1D0000}"/>
    <cellStyle name="Normal 30 4 2" xfId="7371" xr:uid="{00000000-0005-0000-0000-0000601D0000}"/>
    <cellStyle name="Normal 30 5" xfId="3246" xr:uid="{00000000-0005-0000-0000-0000611D0000}"/>
    <cellStyle name="Normal 30 5 2" xfId="7372" xr:uid="{00000000-0005-0000-0000-0000621D0000}"/>
    <cellStyle name="Normal 30 6" xfId="3247" xr:uid="{00000000-0005-0000-0000-0000631D0000}"/>
    <cellStyle name="Normal 30 6 2" xfId="7373" xr:uid="{00000000-0005-0000-0000-0000641D0000}"/>
    <cellStyle name="Normal 30 7" xfId="3248" xr:uid="{00000000-0005-0000-0000-0000651D0000}"/>
    <cellStyle name="Normal 30 7 2" xfId="7374" xr:uid="{00000000-0005-0000-0000-0000661D0000}"/>
    <cellStyle name="Normal 30 8" xfId="3249" xr:uid="{00000000-0005-0000-0000-0000671D0000}"/>
    <cellStyle name="Normal 30 8 2" xfId="7375" xr:uid="{00000000-0005-0000-0000-0000681D0000}"/>
    <cellStyle name="Normal 30 9" xfId="3250" xr:uid="{00000000-0005-0000-0000-0000691D0000}"/>
    <cellStyle name="Normal 30 9 2" xfId="7376" xr:uid="{00000000-0005-0000-0000-00006A1D0000}"/>
    <cellStyle name="Normal 300" xfId="3251" xr:uid="{00000000-0005-0000-0000-00006B1D0000}"/>
    <cellStyle name="Normal 300 2" xfId="7377" xr:uid="{00000000-0005-0000-0000-00006C1D0000}"/>
    <cellStyle name="Normal 301" xfId="3252" xr:uid="{00000000-0005-0000-0000-00006D1D0000}"/>
    <cellStyle name="Normal 301 2" xfId="7378" xr:uid="{00000000-0005-0000-0000-00006E1D0000}"/>
    <cellStyle name="Normal 302" xfId="3253" xr:uid="{00000000-0005-0000-0000-00006F1D0000}"/>
    <cellStyle name="Normal 302 2" xfId="7379" xr:uid="{00000000-0005-0000-0000-0000701D0000}"/>
    <cellStyle name="Normal 303" xfId="3254" xr:uid="{00000000-0005-0000-0000-0000711D0000}"/>
    <cellStyle name="Normal 303 2" xfId="7380" xr:uid="{00000000-0005-0000-0000-0000721D0000}"/>
    <cellStyle name="Normal 304" xfId="3255" xr:uid="{00000000-0005-0000-0000-0000731D0000}"/>
    <cellStyle name="Normal 304 2" xfId="7381" xr:uid="{00000000-0005-0000-0000-0000741D0000}"/>
    <cellStyle name="Normal 305" xfId="3256" xr:uid="{00000000-0005-0000-0000-0000751D0000}"/>
    <cellStyle name="Normal 305 2" xfId="7382" xr:uid="{00000000-0005-0000-0000-0000761D0000}"/>
    <cellStyle name="Normal 306" xfId="3257" xr:uid="{00000000-0005-0000-0000-0000771D0000}"/>
    <cellStyle name="Normal 306 2" xfId="7383" xr:uid="{00000000-0005-0000-0000-0000781D0000}"/>
    <cellStyle name="Normal 307" xfId="3258" xr:uid="{00000000-0005-0000-0000-0000791D0000}"/>
    <cellStyle name="Normal 307 2" xfId="7384" xr:uid="{00000000-0005-0000-0000-00007A1D0000}"/>
    <cellStyle name="Normal 308" xfId="3259" xr:uid="{00000000-0005-0000-0000-00007B1D0000}"/>
    <cellStyle name="Normal 308 2" xfId="7385" xr:uid="{00000000-0005-0000-0000-00007C1D0000}"/>
    <cellStyle name="Normal 309" xfId="3260" xr:uid="{00000000-0005-0000-0000-00007D1D0000}"/>
    <cellStyle name="Normal 309 2" xfId="7386" xr:uid="{00000000-0005-0000-0000-00007E1D0000}"/>
    <cellStyle name="Normal 31" xfId="3261" xr:uid="{00000000-0005-0000-0000-00007F1D0000}"/>
    <cellStyle name="Normal 31 10" xfId="3262" xr:uid="{00000000-0005-0000-0000-0000801D0000}"/>
    <cellStyle name="Normal 31 10 2" xfId="7387" xr:uid="{00000000-0005-0000-0000-0000811D0000}"/>
    <cellStyle name="Normal 31 11" xfId="3263" xr:uid="{00000000-0005-0000-0000-0000821D0000}"/>
    <cellStyle name="Normal 31 11 2" xfId="7388" xr:uid="{00000000-0005-0000-0000-0000831D0000}"/>
    <cellStyle name="Normal 31 12" xfId="7389" xr:uid="{00000000-0005-0000-0000-0000841D0000}"/>
    <cellStyle name="Normal 31 13" xfId="10008" xr:uid="{00000000-0005-0000-0000-0000851D0000}"/>
    <cellStyle name="Normal 31 2" xfId="3264" xr:uid="{00000000-0005-0000-0000-0000861D0000}"/>
    <cellStyle name="Normal 31 2 2" xfId="7390" xr:uid="{00000000-0005-0000-0000-0000871D0000}"/>
    <cellStyle name="Normal 31 3" xfId="3265" xr:uid="{00000000-0005-0000-0000-0000881D0000}"/>
    <cellStyle name="Normal 31 3 2" xfId="7391" xr:uid="{00000000-0005-0000-0000-0000891D0000}"/>
    <cellStyle name="Normal 31 4" xfId="3266" xr:uid="{00000000-0005-0000-0000-00008A1D0000}"/>
    <cellStyle name="Normal 31 4 2" xfId="7392" xr:uid="{00000000-0005-0000-0000-00008B1D0000}"/>
    <cellStyle name="Normal 31 5" xfId="3267" xr:uid="{00000000-0005-0000-0000-00008C1D0000}"/>
    <cellStyle name="Normal 31 5 2" xfId="7393" xr:uid="{00000000-0005-0000-0000-00008D1D0000}"/>
    <cellStyle name="Normal 31 6" xfId="3268" xr:uid="{00000000-0005-0000-0000-00008E1D0000}"/>
    <cellStyle name="Normal 31 6 2" xfId="7394" xr:uid="{00000000-0005-0000-0000-00008F1D0000}"/>
    <cellStyle name="Normal 31 7" xfId="3269" xr:uid="{00000000-0005-0000-0000-0000901D0000}"/>
    <cellStyle name="Normal 31 7 2" xfId="7395" xr:uid="{00000000-0005-0000-0000-0000911D0000}"/>
    <cellStyle name="Normal 31 8" xfId="3270" xr:uid="{00000000-0005-0000-0000-0000921D0000}"/>
    <cellStyle name="Normal 31 8 2" xfId="7396" xr:uid="{00000000-0005-0000-0000-0000931D0000}"/>
    <cellStyle name="Normal 31 9" xfId="3271" xr:uid="{00000000-0005-0000-0000-0000941D0000}"/>
    <cellStyle name="Normal 31 9 2" xfId="7397" xr:uid="{00000000-0005-0000-0000-0000951D0000}"/>
    <cellStyle name="Normal 310" xfId="3272" xr:uid="{00000000-0005-0000-0000-0000961D0000}"/>
    <cellStyle name="Normal 310 2" xfId="7398" xr:uid="{00000000-0005-0000-0000-0000971D0000}"/>
    <cellStyle name="Normal 311" xfId="3273" xr:uid="{00000000-0005-0000-0000-0000981D0000}"/>
    <cellStyle name="Normal 311 2" xfId="7399" xr:uid="{00000000-0005-0000-0000-0000991D0000}"/>
    <cellStyle name="Normal 312" xfId="3274" xr:uid="{00000000-0005-0000-0000-00009A1D0000}"/>
    <cellStyle name="Normal 312 2" xfId="7400" xr:uid="{00000000-0005-0000-0000-00009B1D0000}"/>
    <cellStyle name="Normal 313" xfId="3275" xr:uid="{00000000-0005-0000-0000-00009C1D0000}"/>
    <cellStyle name="Normal 313 2" xfId="7401" xr:uid="{00000000-0005-0000-0000-00009D1D0000}"/>
    <cellStyle name="Normal 314" xfId="3276" xr:uid="{00000000-0005-0000-0000-00009E1D0000}"/>
    <cellStyle name="Normal 314 2" xfId="7402" xr:uid="{00000000-0005-0000-0000-00009F1D0000}"/>
    <cellStyle name="Normal 315" xfId="3277" xr:uid="{00000000-0005-0000-0000-0000A01D0000}"/>
    <cellStyle name="Normal 315 2" xfId="7403" xr:uid="{00000000-0005-0000-0000-0000A11D0000}"/>
    <cellStyle name="Normal 316" xfId="3278" xr:uid="{00000000-0005-0000-0000-0000A21D0000}"/>
    <cellStyle name="Normal 316 2" xfId="7404" xr:uid="{00000000-0005-0000-0000-0000A31D0000}"/>
    <cellStyle name="Normal 317" xfId="3279" xr:uid="{00000000-0005-0000-0000-0000A41D0000}"/>
    <cellStyle name="Normal 317 2" xfId="7405" xr:uid="{00000000-0005-0000-0000-0000A51D0000}"/>
    <cellStyle name="Normal 318" xfId="3280" xr:uid="{00000000-0005-0000-0000-0000A61D0000}"/>
    <cellStyle name="Normal 318 2" xfId="7406" xr:uid="{00000000-0005-0000-0000-0000A71D0000}"/>
    <cellStyle name="Normal 319" xfId="3281" xr:uid="{00000000-0005-0000-0000-0000A81D0000}"/>
    <cellStyle name="Normal 319 2" xfId="7407" xr:uid="{00000000-0005-0000-0000-0000A91D0000}"/>
    <cellStyle name="Normal 32" xfId="3282" xr:uid="{00000000-0005-0000-0000-0000AA1D0000}"/>
    <cellStyle name="Normal 32 10" xfId="3283" xr:uid="{00000000-0005-0000-0000-0000AB1D0000}"/>
    <cellStyle name="Normal 32 10 2" xfId="7408" xr:uid="{00000000-0005-0000-0000-0000AC1D0000}"/>
    <cellStyle name="Normal 32 11" xfId="3284" xr:uid="{00000000-0005-0000-0000-0000AD1D0000}"/>
    <cellStyle name="Normal 32 11 2" xfId="7409" xr:uid="{00000000-0005-0000-0000-0000AE1D0000}"/>
    <cellStyle name="Normal 32 12" xfId="7410" xr:uid="{00000000-0005-0000-0000-0000AF1D0000}"/>
    <cellStyle name="Normal 32 13" xfId="10009" xr:uid="{00000000-0005-0000-0000-0000B01D0000}"/>
    <cellStyle name="Normal 32 2" xfId="3285" xr:uid="{00000000-0005-0000-0000-0000B11D0000}"/>
    <cellStyle name="Normal 32 2 2" xfId="7411" xr:uid="{00000000-0005-0000-0000-0000B21D0000}"/>
    <cellStyle name="Normal 32 3" xfId="3286" xr:uid="{00000000-0005-0000-0000-0000B31D0000}"/>
    <cellStyle name="Normal 32 3 2" xfId="7412" xr:uid="{00000000-0005-0000-0000-0000B41D0000}"/>
    <cellStyle name="Normal 32 4" xfId="3287" xr:uid="{00000000-0005-0000-0000-0000B51D0000}"/>
    <cellStyle name="Normal 32 4 2" xfId="7413" xr:uid="{00000000-0005-0000-0000-0000B61D0000}"/>
    <cellStyle name="Normal 32 5" xfId="3288" xr:uid="{00000000-0005-0000-0000-0000B71D0000}"/>
    <cellStyle name="Normal 32 5 2" xfId="7414" xr:uid="{00000000-0005-0000-0000-0000B81D0000}"/>
    <cellStyle name="Normal 32 6" xfId="3289" xr:uid="{00000000-0005-0000-0000-0000B91D0000}"/>
    <cellStyle name="Normal 32 6 2" xfId="7415" xr:uid="{00000000-0005-0000-0000-0000BA1D0000}"/>
    <cellStyle name="Normal 32 7" xfId="3290" xr:uid="{00000000-0005-0000-0000-0000BB1D0000}"/>
    <cellStyle name="Normal 32 7 2" xfId="7416" xr:uid="{00000000-0005-0000-0000-0000BC1D0000}"/>
    <cellStyle name="Normal 32 8" xfId="3291" xr:uid="{00000000-0005-0000-0000-0000BD1D0000}"/>
    <cellStyle name="Normal 32 8 2" xfId="7417" xr:uid="{00000000-0005-0000-0000-0000BE1D0000}"/>
    <cellStyle name="Normal 32 9" xfId="3292" xr:uid="{00000000-0005-0000-0000-0000BF1D0000}"/>
    <cellStyle name="Normal 32 9 2" xfId="7418" xr:uid="{00000000-0005-0000-0000-0000C01D0000}"/>
    <cellStyle name="Normal 320" xfId="3293" xr:uid="{00000000-0005-0000-0000-0000C11D0000}"/>
    <cellStyle name="Normal 320 2" xfId="7419" xr:uid="{00000000-0005-0000-0000-0000C21D0000}"/>
    <cellStyle name="Normal 321" xfId="3294" xr:uid="{00000000-0005-0000-0000-0000C31D0000}"/>
    <cellStyle name="Normal 321 2" xfId="7420" xr:uid="{00000000-0005-0000-0000-0000C41D0000}"/>
    <cellStyle name="Normal 322" xfId="3295" xr:uid="{00000000-0005-0000-0000-0000C51D0000}"/>
    <cellStyle name="Normal 322 2" xfId="7421" xr:uid="{00000000-0005-0000-0000-0000C61D0000}"/>
    <cellStyle name="Normal 323" xfId="3296" xr:uid="{00000000-0005-0000-0000-0000C71D0000}"/>
    <cellStyle name="Normal 323 2" xfId="7422" xr:uid="{00000000-0005-0000-0000-0000C81D0000}"/>
    <cellStyle name="Normal 324" xfId="3297" xr:uid="{00000000-0005-0000-0000-0000C91D0000}"/>
    <cellStyle name="Normal 324 2" xfId="7423" xr:uid="{00000000-0005-0000-0000-0000CA1D0000}"/>
    <cellStyle name="Normal 325" xfId="3298" xr:uid="{00000000-0005-0000-0000-0000CB1D0000}"/>
    <cellStyle name="Normal 325 2" xfId="7424" xr:uid="{00000000-0005-0000-0000-0000CC1D0000}"/>
    <cellStyle name="Normal 326" xfId="3299" xr:uid="{00000000-0005-0000-0000-0000CD1D0000}"/>
    <cellStyle name="Normal 326 2" xfId="7425" xr:uid="{00000000-0005-0000-0000-0000CE1D0000}"/>
    <cellStyle name="Normal 327" xfId="3300" xr:uid="{00000000-0005-0000-0000-0000CF1D0000}"/>
    <cellStyle name="Normal 327 2" xfId="7426" xr:uid="{00000000-0005-0000-0000-0000D01D0000}"/>
    <cellStyle name="Normal 328" xfId="3301" xr:uid="{00000000-0005-0000-0000-0000D11D0000}"/>
    <cellStyle name="Normal 328 2" xfId="7427" xr:uid="{00000000-0005-0000-0000-0000D21D0000}"/>
    <cellStyle name="Normal 329" xfId="3302" xr:uid="{00000000-0005-0000-0000-0000D31D0000}"/>
    <cellStyle name="Normal 329 2" xfId="7428" xr:uid="{00000000-0005-0000-0000-0000D41D0000}"/>
    <cellStyle name="Normal 33" xfId="3303" xr:uid="{00000000-0005-0000-0000-0000D51D0000}"/>
    <cellStyle name="Normal 33 10" xfId="10010" xr:uid="{00000000-0005-0000-0000-0000D61D0000}"/>
    <cellStyle name="Normal 33 2" xfId="3304" xr:uid="{00000000-0005-0000-0000-0000D71D0000}"/>
    <cellStyle name="Normal 33 2 2" xfId="10011" xr:uid="{00000000-0005-0000-0000-0000D81D0000}"/>
    <cellStyle name="Normal 33 3" xfId="3305" xr:uid="{00000000-0005-0000-0000-0000D91D0000}"/>
    <cellStyle name="Normal 33 4" xfId="3306" xr:uid="{00000000-0005-0000-0000-0000DA1D0000}"/>
    <cellStyle name="Normal 33 5" xfId="3307" xr:uid="{00000000-0005-0000-0000-0000DB1D0000}"/>
    <cellStyle name="Normal 33 6" xfId="3308" xr:uid="{00000000-0005-0000-0000-0000DC1D0000}"/>
    <cellStyle name="Normal 33 7" xfId="3309" xr:uid="{00000000-0005-0000-0000-0000DD1D0000}"/>
    <cellStyle name="Normal 33 8" xfId="3310" xr:uid="{00000000-0005-0000-0000-0000DE1D0000}"/>
    <cellStyle name="Normal 33 9" xfId="3311" xr:uid="{00000000-0005-0000-0000-0000DF1D0000}"/>
    <cellStyle name="Normal 33 9 2" xfId="10012" xr:uid="{00000000-0005-0000-0000-0000E01D0000}"/>
    <cellStyle name="Normal 330" xfId="3312" xr:uid="{00000000-0005-0000-0000-0000E11D0000}"/>
    <cellStyle name="Normal 330 2" xfId="7429" xr:uid="{00000000-0005-0000-0000-0000E21D0000}"/>
    <cellStyle name="Normal 331" xfId="3313" xr:uid="{00000000-0005-0000-0000-0000E31D0000}"/>
    <cellStyle name="Normal 331 2" xfId="7430" xr:uid="{00000000-0005-0000-0000-0000E41D0000}"/>
    <cellStyle name="Normal 332" xfId="3314" xr:uid="{00000000-0005-0000-0000-0000E51D0000}"/>
    <cellStyle name="Normal 332 2" xfId="7431" xr:uid="{00000000-0005-0000-0000-0000E61D0000}"/>
    <cellStyle name="Normal 333" xfId="3315" xr:uid="{00000000-0005-0000-0000-0000E71D0000}"/>
    <cellStyle name="Normal 333 2" xfId="7432" xr:uid="{00000000-0005-0000-0000-0000E81D0000}"/>
    <cellStyle name="Normal 334" xfId="3316" xr:uid="{00000000-0005-0000-0000-0000E91D0000}"/>
    <cellStyle name="Normal 334 2" xfId="7433" xr:uid="{00000000-0005-0000-0000-0000EA1D0000}"/>
    <cellStyle name="Normal 335" xfId="3317" xr:uid="{00000000-0005-0000-0000-0000EB1D0000}"/>
    <cellStyle name="Normal 335 2" xfId="3318" xr:uid="{00000000-0005-0000-0000-0000EC1D0000}"/>
    <cellStyle name="Normal 335 2 2" xfId="7434" xr:uid="{00000000-0005-0000-0000-0000ED1D0000}"/>
    <cellStyle name="Normal 335 3" xfId="7435" xr:uid="{00000000-0005-0000-0000-0000EE1D0000}"/>
    <cellStyle name="Normal 336" xfId="3319" xr:uid="{00000000-0005-0000-0000-0000EF1D0000}"/>
    <cellStyle name="Normal 336 2" xfId="7436" xr:uid="{00000000-0005-0000-0000-0000F01D0000}"/>
    <cellStyle name="Normal 336 3" xfId="10013" xr:uid="{00000000-0005-0000-0000-0000F11D0000}"/>
    <cellStyle name="Normal 337" xfId="3320" xr:uid="{00000000-0005-0000-0000-0000F21D0000}"/>
    <cellStyle name="Normal 337 2" xfId="7437" xr:uid="{00000000-0005-0000-0000-0000F31D0000}"/>
    <cellStyle name="Normal 338" xfId="3321" xr:uid="{00000000-0005-0000-0000-0000F41D0000}"/>
    <cellStyle name="Normal 338 2" xfId="7438" xr:uid="{00000000-0005-0000-0000-0000F51D0000}"/>
    <cellStyle name="Normal 339" xfId="3322" xr:uid="{00000000-0005-0000-0000-0000F61D0000}"/>
    <cellStyle name="Normal 339 2" xfId="7439" xr:uid="{00000000-0005-0000-0000-0000F71D0000}"/>
    <cellStyle name="Normal 34" xfId="3323" xr:uid="{00000000-0005-0000-0000-0000F81D0000}"/>
    <cellStyle name="Normal 34 10" xfId="3324" xr:uid="{00000000-0005-0000-0000-0000F91D0000}"/>
    <cellStyle name="Normal 34 10 2" xfId="7440" xr:uid="{00000000-0005-0000-0000-0000FA1D0000}"/>
    <cellStyle name="Normal 34 11" xfId="3325" xr:uid="{00000000-0005-0000-0000-0000FB1D0000}"/>
    <cellStyle name="Normal 34 11 2" xfId="7441" xr:uid="{00000000-0005-0000-0000-0000FC1D0000}"/>
    <cellStyle name="Normal 34 12" xfId="7442" xr:uid="{00000000-0005-0000-0000-0000FD1D0000}"/>
    <cellStyle name="Normal 34 13" xfId="10014" xr:uid="{00000000-0005-0000-0000-0000FE1D0000}"/>
    <cellStyle name="Normal 34 2" xfId="3326" xr:uid="{00000000-0005-0000-0000-0000FF1D0000}"/>
    <cellStyle name="Normal 34 2 2" xfId="7443" xr:uid="{00000000-0005-0000-0000-0000001E0000}"/>
    <cellStyle name="Normal 34 3" xfId="3327" xr:uid="{00000000-0005-0000-0000-0000011E0000}"/>
    <cellStyle name="Normal 34 3 2" xfId="7444" xr:uid="{00000000-0005-0000-0000-0000021E0000}"/>
    <cellStyle name="Normal 34 4" xfId="3328" xr:uid="{00000000-0005-0000-0000-0000031E0000}"/>
    <cellStyle name="Normal 34 4 2" xfId="7445" xr:uid="{00000000-0005-0000-0000-0000041E0000}"/>
    <cellStyle name="Normal 34 5" xfId="3329" xr:uid="{00000000-0005-0000-0000-0000051E0000}"/>
    <cellStyle name="Normal 34 5 2" xfId="7446" xr:uid="{00000000-0005-0000-0000-0000061E0000}"/>
    <cellStyle name="Normal 34 6" xfId="3330" xr:uid="{00000000-0005-0000-0000-0000071E0000}"/>
    <cellStyle name="Normal 34 6 2" xfId="7447" xr:uid="{00000000-0005-0000-0000-0000081E0000}"/>
    <cellStyle name="Normal 34 7" xfId="3331" xr:uid="{00000000-0005-0000-0000-0000091E0000}"/>
    <cellStyle name="Normal 34 7 2" xfId="7448" xr:uid="{00000000-0005-0000-0000-00000A1E0000}"/>
    <cellStyle name="Normal 34 8" xfId="3332" xr:uid="{00000000-0005-0000-0000-00000B1E0000}"/>
    <cellStyle name="Normal 34 8 2" xfId="7449" xr:uid="{00000000-0005-0000-0000-00000C1E0000}"/>
    <cellStyle name="Normal 34 9" xfId="3333" xr:uid="{00000000-0005-0000-0000-00000D1E0000}"/>
    <cellStyle name="Normal 34 9 2" xfId="7450" xr:uid="{00000000-0005-0000-0000-00000E1E0000}"/>
    <cellStyle name="Normal 340" xfId="3334" xr:uid="{00000000-0005-0000-0000-00000F1E0000}"/>
    <cellStyle name="Normal 340 2" xfId="7451" xr:uid="{00000000-0005-0000-0000-0000101E0000}"/>
    <cellStyle name="Normal 341" xfId="3335" xr:uid="{00000000-0005-0000-0000-0000111E0000}"/>
    <cellStyle name="Normal 341 2" xfId="7452" xr:uid="{00000000-0005-0000-0000-0000121E0000}"/>
    <cellStyle name="Normal 342" xfId="3336" xr:uid="{00000000-0005-0000-0000-0000131E0000}"/>
    <cellStyle name="Normal 342 2" xfId="7453" xr:uid="{00000000-0005-0000-0000-0000141E0000}"/>
    <cellStyle name="Normal 343" xfId="3337" xr:uid="{00000000-0005-0000-0000-0000151E0000}"/>
    <cellStyle name="Normal 343 2" xfId="7454" xr:uid="{00000000-0005-0000-0000-0000161E0000}"/>
    <cellStyle name="Normal 344" xfId="3338" xr:uid="{00000000-0005-0000-0000-0000171E0000}"/>
    <cellStyle name="Normal 344 2" xfId="7455" xr:uid="{00000000-0005-0000-0000-0000181E0000}"/>
    <cellStyle name="Normal 345" xfId="3339" xr:uid="{00000000-0005-0000-0000-0000191E0000}"/>
    <cellStyle name="Normal 345 2" xfId="7456" xr:uid="{00000000-0005-0000-0000-00001A1E0000}"/>
    <cellStyle name="Normal 346" xfId="3340" xr:uid="{00000000-0005-0000-0000-00001B1E0000}"/>
    <cellStyle name="Normal 346 2" xfId="7457" xr:uid="{00000000-0005-0000-0000-00001C1E0000}"/>
    <cellStyle name="Normal 347" xfId="3341" xr:uid="{00000000-0005-0000-0000-00001D1E0000}"/>
    <cellStyle name="Normal 347 2" xfId="7458" xr:uid="{00000000-0005-0000-0000-00001E1E0000}"/>
    <cellStyle name="Normal 348" xfId="3342" xr:uid="{00000000-0005-0000-0000-00001F1E0000}"/>
    <cellStyle name="Normal 348 2" xfId="7459" xr:uid="{00000000-0005-0000-0000-0000201E0000}"/>
    <cellStyle name="Normal 349" xfId="3343" xr:uid="{00000000-0005-0000-0000-0000211E0000}"/>
    <cellStyle name="Normal 349 2" xfId="7460" xr:uid="{00000000-0005-0000-0000-0000221E0000}"/>
    <cellStyle name="Normal 35" xfId="3344" xr:uid="{00000000-0005-0000-0000-0000231E0000}"/>
    <cellStyle name="Normal 35 10" xfId="3345" xr:uid="{00000000-0005-0000-0000-0000241E0000}"/>
    <cellStyle name="Normal 35 10 2" xfId="7461" xr:uid="{00000000-0005-0000-0000-0000251E0000}"/>
    <cellStyle name="Normal 35 11" xfId="3346" xr:uid="{00000000-0005-0000-0000-0000261E0000}"/>
    <cellStyle name="Normal 35 11 2" xfId="7462" xr:uid="{00000000-0005-0000-0000-0000271E0000}"/>
    <cellStyle name="Normal 35 12" xfId="7463" xr:uid="{00000000-0005-0000-0000-0000281E0000}"/>
    <cellStyle name="Normal 35 13" xfId="10015" xr:uid="{00000000-0005-0000-0000-0000291E0000}"/>
    <cellStyle name="Normal 35 2" xfId="3347" xr:uid="{00000000-0005-0000-0000-00002A1E0000}"/>
    <cellStyle name="Normal 35 2 2" xfId="7464" xr:uid="{00000000-0005-0000-0000-00002B1E0000}"/>
    <cellStyle name="Normal 35 3" xfId="3348" xr:uid="{00000000-0005-0000-0000-00002C1E0000}"/>
    <cellStyle name="Normal 35 3 2" xfId="7465" xr:uid="{00000000-0005-0000-0000-00002D1E0000}"/>
    <cellStyle name="Normal 35 4" xfId="3349" xr:uid="{00000000-0005-0000-0000-00002E1E0000}"/>
    <cellStyle name="Normal 35 4 2" xfId="7466" xr:uid="{00000000-0005-0000-0000-00002F1E0000}"/>
    <cellStyle name="Normal 35 5" xfId="3350" xr:uid="{00000000-0005-0000-0000-0000301E0000}"/>
    <cellStyle name="Normal 35 5 2" xfId="7467" xr:uid="{00000000-0005-0000-0000-0000311E0000}"/>
    <cellStyle name="Normal 35 6" xfId="3351" xr:uid="{00000000-0005-0000-0000-0000321E0000}"/>
    <cellStyle name="Normal 35 6 2" xfId="7468" xr:uid="{00000000-0005-0000-0000-0000331E0000}"/>
    <cellStyle name="Normal 35 7" xfId="3352" xr:uid="{00000000-0005-0000-0000-0000341E0000}"/>
    <cellStyle name="Normal 35 7 2" xfId="7469" xr:uid="{00000000-0005-0000-0000-0000351E0000}"/>
    <cellStyle name="Normal 35 8" xfId="3353" xr:uid="{00000000-0005-0000-0000-0000361E0000}"/>
    <cellStyle name="Normal 35 8 2" xfId="7470" xr:uid="{00000000-0005-0000-0000-0000371E0000}"/>
    <cellStyle name="Normal 35 9" xfId="3354" xr:uid="{00000000-0005-0000-0000-0000381E0000}"/>
    <cellStyle name="Normal 35 9 2" xfId="7471" xr:uid="{00000000-0005-0000-0000-0000391E0000}"/>
    <cellStyle name="Normal 350" xfId="3355" xr:uid="{00000000-0005-0000-0000-00003A1E0000}"/>
    <cellStyle name="Normal 350 2" xfId="7472" xr:uid="{00000000-0005-0000-0000-00003B1E0000}"/>
    <cellStyle name="Normal 351" xfId="3356" xr:uid="{00000000-0005-0000-0000-00003C1E0000}"/>
    <cellStyle name="Normal 351 2" xfId="7473" xr:uid="{00000000-0005-0000-0000-00003D1E0000}"/>
    <cellStyle name="Normal 352" xfId="3357" xr:uid="{00000000-0005-0000-0000-00003E1E0000}"/>
    <cellStyle name="Normal 352 2" xfId="7474" xr:uid="{00000000-0005-0000-0000-00003F1E0000}"/>
    <cellStyle name="Normal 353" xfId="3358" xr:uid="{00000000-0005-0000-0000-0000401E0000}"/>
    <cellStyle name="Normal 353 2" xfId="7475" xr:uid="{00000000-0005-0000-0000-0000411E0000}"/>
    <cellStyle name="Normal 354" xfId="3359" xr:uid="{00000000-0005-0000-0000-0000421E0000}"/>
    <cellStyle name="Normal 354 2" xfId="7476" xr:uid="{00000000-0005-0000-0000-0000431E0000}"/>
    <cellStyle name="Normal 355" xfId="3360" xr:uid="{00000000-0005-0000-0000-0000441E0000}"/>
    <cellStyle name="Normal 355 2" xfId="7477" xr:uid="{00000000-0005-0000-0000-0000451E0000}"/>
    <cellStyle name="Normal 356" xfId="3361" xr:uid="{00000000-0005-0000-0000-0000461E0000}"/>
    <cellStyle name="Normal 356 2" xfId="7478" xr:uid="{00000000-0005-0000-0000-0000471E0000}"/>
    <cellStyle name="Normal 357" xfId="3362" xr:uid="{00000000-0005-0000-0000-0000481E0000}"/>
    <cellStyle name="Normal 357 2" xfId="7479" xr:uid="{00000000-0005-0000-0000-0000491E0000}"/>
    <cellStyle name="Normal 358" xfId="3363" xr:uid="{00000000-0005-0000-0000-00004A1E0000}"/>
    <cellStyle name="Normal 358 2" xfId="7480" xr:uid="{00000000-0005-0000-0000-00004B1E0000}"/>
    <cellStyle name="Normal 359" xfId="3364" xr:uid="{00000000-0005-0000-0000-00004C1E0000}"/>
    <cellStyle name="Normal 359 2" xfId="7481" xr:uid="{00000000-0005-0000-0000-00004D1E0000}"/>
    <cellStyle name="Normal 36" xfId="3365" xr:uid="{00000000-0005-0000-0000-00004E1E0000}"/>
    <cellStyle name="Normal 36 10" xfId="3366" xr:uid="{00000000-0005-0000-0000-00004F1E0000}"/>
    <cellStyle name="Normal 36 10 2" xfId="7482" xr:uid="{00000000-0005-0000-0000-0000501E0000}"/>
    <cellStyle name="Normal 36 11" xfId="3367" xr:uid="{00000000-0005-0000-0000-0000511E0000}"/>
    <cellStyle name="Normal 36 11 2" xfId="7483" xr:uid="{00000000-0005-0000-0000-0000521E0000}"/>
    <cellStyle name="Normal 36 12" xfId="7484" xr:uid="{00000000-0005-0000-0000-0000531E0000}"/>
    <cellStyle name="Normal 36 13" xfId="10016" xr:uid="{00000000-0005-0000-0000-0000541E0000}"/>
    <cellStyle name="Normal 36 2" xfId="3368" xr:uid="{00000000-0005-0000-0000-0000551E0000}"/>
    <cellStyle name="Normal 36 2 2" xfId="7485" xr:uid="{00000000-0005-0000-0000-0000561E0000}"/>
    <cellStyle name="Normal 36 3" xfId="3369" xr:uid="{00000000-0005-0000-0000-0000571E0000}"/>
    <cellStyle name="Normal 36 3 2" xfId="7486" xr:uid="{00000000-0005-0000-0000-0000581E0000}"/>
    <cellStyle name="Normal 36 4" xfId="3370" xr:uid="{00000000-0005-0000-0000-0000591E0000}"/>
    <cellStyle name="Normal 36 4 2" xfId="7487" xr:uid="{00000000-0005-0000-0000-00005A1E0000}"/>
    <cellStyle name="Normal 36 5" xfId="3371" xr:uid="{00000000-0005-0000-0000-00005B1E0000}"/>
    <cellStyle name="Normal 36 5 2" xfId="7488" xr:uid="{00000000-0005-0000-0000-00005C1E0000}"/>
    <cellStyle name="Normal 36 6" xfId="3372" xr:uid="{00000000-0005-0000-0000-00005D1E0000}"/>
    <cellStyle name="Normal 36 6 2" xfId="7489" xr:uid="{00000000-0005-0000-0000-00005E1E0000}"/>
    <cellStyle name="Normal 36 7" xfId="3373" xr:uid="{00000000-0005-0000-0000-00005F1E0000}"/>
    <cellStyle name="Normal 36 7 2" xfId="7490" xr:uid="{00000000-0005-0000-0000-0000601E0000}"/>
    <cellStyle name="Normal 36 8" xfId="3374" xr:uid="{00000000-0005-0000-0000-0000611E0000}"/>
    <cellStyle name="Normal 36 8 2" xfId="7491" xr:uid="{00000000-0005-0000-0000-0000621E0000}"/>
    <cellStyle name="Normal 36 9" xfId="3375" xr:uid="{00000000-0005-0000-0000-0000631E0000}"/>
    <cellStyle name="Normal 36 9 2" xfId="7492" xr:uid="{00000000-0005-0000-0000-0000641E0000}"/>
    <cellStyle name="Normal 360" xfId="3376" xr:uid="{00000000-0005-0000-0000-0000651E0000}"/>
    <cellStyle name="Normal 360 2" xfId="7493" xr:uid="{00000000-0005-0000-0000-0000661E0000}"/>
    <cellStyle name="Normal 361" xfId="3377" xr:uid="{00000000-0005-0000-0000-0000671E0000}"/>
    <cellStyle name="Normal 361 2" xfId="7494" xr:uid="{00000000-0005-0000-0000-0000681E0000}"/>
    <cellStyle name="Normal 362" xfId="3378" xr:uid="{00000000-0005-0000-0000-0000691E0000}"/>
    <cellStyle name="Normal 362 2" xfId="7495" xr:uid="{00000000-0005-0000-0000-00006A1E0000}"/>
    <cellStyle name="Normal 363" xfId="3379" xr:uid="{00000000-0005-0000-0000-00006B1E0000}"/>
    <cellStyle name="Normal 363 2" xfId="7496" xr:uid="{00000000-0005-0000-0000-00006C1E0000}"/>
    <cellStyle name="Normal 364" xfId="3380" xr:uid="{00000000-0005-0000-0000-00006D1E0000}"/>
    <cellStyle name="Normal 364 2" xfId="7497" xr:uid="{00000000-0005-0000-0000-00006E1E0000}"/>
    <cellStyle name="Normal 365" xfId="3381" xr:uid="{00000000-0005-0000-0000-00006F1E0000}"/>
    <cellStyle name="Normal 365 2" xfId="7498" xr:uid="{00000000-0005-0000-0000-0000701E0000}"/>
    <cellStyle name="Normal 366" xfId="3382" xr:uid="{00000000-0005-0000-0000-0000711E0000}"/>
    <cellStyle name="Normal 366 2" xfId="7499" xr:uid="{00000000-0005-0000-0000-0000721E0000}"/>
    <cellStyle name="Normal 367" xfId="3383" xr:uid="{00000000-0005-0000-0000-0000731E0000}"/>
    <cellStyle name="Normal 367 2" xfId="7500" xr:uid="{00000000-0005-0000-0000-0000741E0000}"/>
    <cellStyle name="Normal 368" xfId="3384" xr:uid="{00000000-0005-0000-0000-0000751E0000}"/>
    <cellStyle name="Normal 368 2" xfId="7501" xr:uid="{00000000-0005-0000-0000-0000761E0000}"/>
    <cellStyle name="Normal 369" xfId="3385" xr:uid="{00000000-0005-0000-0000-0000771E0000}"/>
    <cellStyle name="Normal 369 2" xfId="7502" xr:uid="{00000000-0005-0000-0000-0000781E0000}"/>
    <cellStyle name="Normal 37" xfId="3386" xr:uid="{00000000-0005-0000-0000-0000791E0000}"/>
    <cellStyle name="Normal 37 10" xfId="3387" xr:uid="{00000000-0005-0000-0000-00007A1E0000}"/>
    <cellStyle name="Normal 37 10 2" xfId="7503" xr:uid="{00000000-0005-0000-0000-00007B1E0000}"/>
    <cellStyle name="Normal 37 11" xfId="3388" xr:uid="{00000000-0005-0000-0000-00007C1E0000}"/>
    <cellStyle name="Normal 37 11 2" xfId="7504" xr:uid="{00000000-0005-0000-0000-00007D1E0000}"/>
    <cellStyle name="Normal 37 12" xfId="7505" xr:uid="{00000000-0005-0000-0000-00007E1E0000}"/>
    <cellStyle name="Normal 37 13" xfId="10017" xr:uid="{00000000-0005-0000-0000-00007F1E0000}"/>
    <cellStyle name="Normal 37 2" xfId="3389" xr:uid="{00000000-0005-0000-0000-0000801E0000}"/>
    <cellStyle name="Normal 37 2 2" xfId="7506" xr:uid="{00000000-0005-0000-0000-0000811E0000}"/>
    <cellStyle name="Normal 37 3" xfId="3390" xr:uid="{00000000-0005-0000-0000-0000821E0000}"/>
    <cellStyle name="Normal 37 3 2" xfId="7507" xr:uid="{00000000-0005-0000-0000-0000831E0000}"/>
    <cellStyle name="Normal 37 4" xfId="3391" xr:uid="{00000000-0005-0000-0000-0000841E0000}"/>
    <cellStyle name="Normal 37 4 2" xfId="7508" xr:uid="{00000000-0005-0000-0000-0000851E0000}"/>
    <cellStyle name="Normal 37 5" xfId="3392" xr:uid="{00000000-0005-0000-0000-0000861E0000}"/>
    <cellStyle name="Normal 37 5 2" xfId="7509" xr:uid="{00000000-0005-0000-0000-0000871E0000}"/>
    <cellStyle name="Normal 37 6" xfId="3393" xr:uid="{00000000-0005-0000-0000-0000881E0000}"/>
    <cellStyle name="Normal 37 6 2" xfId="7510" xr:uid="{00000000-0005-0000-0000-0000891E0000}"/>
    <cellStyle name="Normal 37 7" xfId="3394" xr:uid="{00000000-0005-0000-0000-00008A1E0000}"/>
    <cellStyle name="Normal 37 7 2" xfId="7511" xr:uid="{00000000-0005-0000-0000-00008B1E0000}"/>
    <cellStyle name="Normal 37 8" xfId="3395" xr:uid="{00000000-0005-0000-0000-00008C1E0000}"/>
    <cellStyle name="Normal 37 8 2" xfId="7512" xr:uid="{00000000-0005-0000-0000-00008D1E0000}"/>
    <cellStyle name="Normal 37 9" xfId="3396" xr:uid="{00000000-0005-0000-0000-00008E1E0000}"/>
    <cellStyle name="Normal 37 9 2" xfId="7513" xr:uid="{00000000-0005-0000-0000-00008F1E0000}"/>
    <cellStyle name="Normal 370" xfId="3397" xr:uid="{00000000-0005-0000-0000-0000901E0000}"/>
    <cellStyle name="Normal 370 2" xfId="7514" xr:uid="{00000000-0005-0000-0000-0000911E0000}"/>
    <cellStyle name="Normal 371" xfId="3398" xr:uid="{00000000-0005-0000-0000-0000921E0000}"/>
    <cellStyle name="Normal 371 2" xfId="7515" xr:uid="{00000000-0005-0000-0000-0000931E0000}"/>
    <cellStyle name="Normal 372" xfId="3399" xr:uid="{00000000-0005-0000-0000-0000941E0000}"/>
    <cellStyle name="Normal 372 2" xfId="3400" xr:uid="{00000000-0005-0000-0000-0000951E0000}"/>
    <cellStyle name="Normal 372 2 2" xfId="7516" xr:uid="{00000000-0005-0000-0000-0000961E0000}"/>
    <cellStyle name="Normal 372 3" xfId="7517" xr:uid="{00000000-0005-0000-0000-0000971E0000}"/>
    <cellStyle name="Normal 373" xfId="3401" xr:uid="{00000000-0005-0000-0000-0000981E0000}"/>
    <cellStyle name="Normal 373 2" xfId="7518" xr:uid="{00000000-0005-0000-0000-0000991E0000}"/>
    <cellStyle name="Normal 374" xfId="3402" xr:uid="{00000000-0005-0000-0000-00009A1E0000}"/>
    <cellStyle name="Normal 374 2" xfId="7519" xr:uid="{00000000-0005-0000-0000-00009B1E0000}"/>
    <cellStyle name="Normal 375" xfId="3403" xr:uid="{00000000-0005-0000-0000-00009C1E0000}"/>
    <cellStyle name="Normal 375 2" xfId="7520" xr:uid="{00000000-0005-0000-0000-00009D1E0000}"/>
    <cellStyle name="Normal 376" xfId="3404" xr:uid="{00000000-0005-0000-0000-00009E1E0000}"/>
    <cellStyle name="Normal 376 2" xfId="7521" xr:uid="{00000000-0005-0000-0000-00009F1E0000}"/>
    <cellStyle name="Normal 377" xfId="3405" xr:uid="{00000000-0005-0000-0000-0000A01E0000}"/>
    <cellStyle name="Normal 377 2" xfId="7522" xr:uid="{00000000-0005-0000-0000-0000A11E0000}"/>
    <cellStyle name="Normal 378" xfId="3406" xr:uid="{00000000-0005-0000-0000-0000A21E0000}"/>
    <cellStyle name="Normal 378 2" xfId="7523" xr:uid="{00000000-0005-0000-0000-0000A31E0000}"/>
    <cellStyle name="Normal 379" xfId="6" xr:uid="{00000000-0005-0000-0000-0000A41E0000}"/>
    <cellStyle name="Normal 38" xfId="3407" xr:uid="{00000000-0005-0000-0000-0000A51E0000}"/>
    <cellStyle name="Normal 38 10" xfId="3408" xr:uid="{00000000-0005-0000-0000-0000A61E0000}"/>
    <cellStyle name="Normal 38 10 2" xfId="7524" xr:uid="{00000000-0005-0000-0000-0000A71E0000}"/>
    <cellStyle name="Normal 38 11" xfId="3409" xr:uid="{00000000-0005-0000-0000-0000A81E0000}"/>
    <cellStyle name="Normal 38 11 2" xfId="7525" xr:uid="{00000000-0005-0000-0000-0000A91E0000}"/>
    <cellStyle name="Normal 38 12" xfId="7526" xr:uid="{00000000-0005-0000-0000-0000AA1E0000}"/>
    <cellStyle name="Normal 38 13" xfId="10018" xr:uid="{00000000-0005-0000-0000-0000AB1E0000}"/>
    <cellStyle name="Normal 38 2" xfId="3410" xr:uid="{00000000-0005-0000-0000-0000AC1E0000}"/>
    <cellStyle name="Normal 38 2 2" xfId="7527" xr:uid="{00000000-0005-0000-0000-0000AD1E0000}"/>
    <cellStyle name="Normal 38 3" xfId="3411" xr:uid="{00000000-0005-0000-0000-0000AE1E0000}"/>
    <cellStyle name="Normal 38 3 2" xfId="7528" xr:uid="{00000000-0005-0000-0000-0000AF1E0000}"/>
    <cellStyle name="Normal 38 4" xfId="3412" xr:uid="{00000000-0005-0000-0000-0000B01E0000}"/>
    <cellStyle name="Normal 38 4 2" xfId="7529" xr:uid="{00000000-0005-0000-0000-0000B11E0000}"/>
    <cellStyle name="Normal 38 5" xfId="3413" xr:uid="{00000000-0005-0000-0000-0000B21E0000}"/>
    <cellStyle name="Normal 38 5 2" xfId="7530" xr:uid="{00000000-0005-0000-0000-0000B31E0000}"/>
    <cellStyle name="Normal 38 6" xfId="3414" xr:uid="{00000000-0005-0000-0000-0000B41E0000}"/>
    <cellStyle name="Normal 38 6 2" xfId="7531" xr:uid="{00000000-0005-0000-0000-0000B51E0000}"/>
    <cellStyle name="Normal 38 7" xfId="3415" xr:uid="{00000000-0005-0000-0000-0000B61E0000}"/>
    <cellStyle name="Normal 38 7 2" xfId="7532" xr:uid="{00000000-0005-0000-0000-0000B71E0000}"/>
    <cellStyle name="Normal 38 8" xfId="3416" xr:uid="{00000000-0005-0000-0000-0000B81E0000}"/>
    <cellStyle name="Normal 38 8 2" xfId="7533" xr:uid="{00000000-0005-0000-0000-0000B91E0000}"/>
    <cellStyle name="Normal 38 9" xfId="3417" xr:uid="{00000000-0005-0000-0000-0000BA1E0000}"/>
    <cellStyle name="Normal 38 9 2" xfId="7534" xr:uid="{00000000-0005-0000-0000-0000BB1E0000}"/>
    <cellStyle name="Normal 380" xfId="9" xr:uid="{00000000-0005-0000-0000-0000BC1E0000}"/>
    <cellStyle name="Normal 381" xfId="3418" xr:uid="{00000000-0005-0000-0000-0000BD1E0000}"/>
    <cellStyle name="Normal 381 2" xfId="7535" xr:uid="{00000000-0005-0000-0000-0000BE1E0000}"/>
    <cellStyle name="Normal 382" xfId="5163" xr:uid="{00000000-0005-0000-0000-0000BF1E0000}"/>
    <cellStyle name="Normal 383" xfId="5164" xr:uid="{00000000-0005-0000-0000-0000C01E0000}"/>
    <cellStyle name="Normal 384" xfId="5165" xr:uid="{00000000-0005-0000-0000-0000C11E0000}"/>
    <cellStyle name="Normal 385" xfId="5166" xr:uid="{00000000-0005-0000-0000-0000C21E0000}"/>
    <cellStyle name="Normal 386" xfId="6585" xr:uid="{00000000-0005-0000-0000-0000C31E0000}"/>
    <cellStyle name="Normal 386 2" xfId="8461" xr:uid="{00000000-0005-0000-0000-0000C41E0000}"/>
    <cellStyle name="Normal 387" xfId="7536" xr:uid="{00000000-0005-0000-0000-0000C51E0000}"/>
    <cellStyle name="Normal 388" xfId="7537" xr:uid="{00000000-0005-0000-0000-0000C61E0000}"/>
    <cellStyle name="Normal 389" xfId="7538" xr:uid="{00000000-0005-0000-0000-0000C71E0000}"/>
    <cellStyle name="Normal 39" xfId="3419" xr:uid="{00000000-0005-0000-0000-0000C81E0000}"/>
    <cellStyle name="Normal 39 10" xfId="3420" xr:uid="{00000000-0005-0000-0000-0000C91E0000}"/>
    <cellStyle name="Normal 39 10 2" xfId="7539" xr:uid="{00000000-0005-0000-0000-0000CA1E0000}"/>
    <cellStyle name="Normal 39 11" xfId="3421" xr:uid="{00000000-0005-0000-0000-0000CB1E0000}"/>
    <cellStyle name="Normal 39 11 2" xfId="7540" xr:uid="{00000000-0005-0000-0000-0000CC1E0000}"/>
    <cellStyle name="Normal 39 12" xfId="7541" xr:uid="{00000000-0005-0000-0000-0000CD1E0000}"/>
    <cellStyle name="Normal 39 13" xfId="10019" xr:uid="{00000000-0005-0000-0000-0000CE1E0000}"/>
    <cellStyle name="Normal 39 2" xfId="3422" xr:uid="{00000000-0005-0000-0000-0000CF1E0000}"/>
    <cellStyle name="Normal 39 2 2" xfId="7542" xr:uid="{00000000-0005-0000-0000-0000D01E0000}"/>
    <cellStyle name="Normal 39 3" xfId="3423" xr:uid="{00000000-0005-0000-0000-0000D11E0000}"/>
    <cellStyle name="Normal 39 3 2" xfId="7543" xr:uid="{00000000-0005-0000-0000-0000D21E0000}"/>
    <cellStyle name="Normal 39 4" xfId="3424" xr:uid="{00000000-0005-0000-0000-0000D31E0000}"/>
    <cellStyle name="Normal 39 4 2" xfId="7544" xr:uid="{00000000-0005-0000-0000-0000D41E0000}"/>
    <cellStyle name="Normal 39 5" xfId="3425" xr:uid="{00000000-0005-0000-0000-0000D51E0000}"/>
    <cellStyle name="Normal 39 5 2" xfId="7545" xr:uid="{00000000-0005-0000-0000-0000D61E0000}"/>
    <cellStyle name="Normal 39 6" xfId="3426" xr:uid="{00000000-0005-0000-0000-0000D71E0000}"/>
    <cellStyle name="Normal 39 6 2" xfId="7546" xr:uid="{00000000-0005-0000-0000-0000D81E0000}"/>
    <cellStyle name="Normal 39 7" xfId="3427" xr:uid="{00000000-0005-0000-0000-0000D91E0000}"/>
    <cellStyle name="Normal 39 7 2" xfId="7547" xr:uid="{00000000-0005-0000-0000-0000DA1E0000}"/>
    <cellStyle name="Normal 39 8" xfId="3428" xr:uid="{00000000-0005-0000-0000-0000DB1E0000}"/>
    <cellStyle name="Normal 39 8 2" xfId="7548" xr:uid="{00000000-0005-0000-0000-0000DC1E0000}"/>
    <cellStyle name="Normal 39 9" xfId="3429" xr:uid="{00000000-0005-0000-0000-0000DD1E0000}"/>
    <cellStyle name="Normal 39 9 2" xfId="7549" xr:uid="{00000000-0005-0000-0000-0000DE1E0000}"/>
    <cellStyle name="Normal 390" xfId="7550" xr:uid="{00000000-0005-0000-0000-0000DF1E0000}"/>
    <cellStyle name="Normal 391" xfId="7551" xr:uid="{00000000-0005-0000-0000-0000E01E0000}"/>
    <cellStyle name="Normal 392" xfId="8462" xr:uid="{00000000-0005-0000-0000-0000E11E0000}"/>
    <cellStyle name="Normal 393" xfId="8463" xr:uid="{00000000-0005-0000-0000-0000E21E0000}"/>
    <cellStyle name="Normal 394" xfId="8464" xr:uid="{00000000-0005-0000-0000-0000E31E0000}"/>
    <cellStyle name="Normal 395" xfId="8465" xr:uid="{00000000-0005-0000-0000-0000E41E0000}"/>
    <cellStyle name="Normal 396" xfId="8466" xr:uid="{00000000-0005-0000-0000-0000E51E0000}"/>
    <cellStyle name="Normal 396 2" xfId="12079" xr:uid="{00000000-0005-0000-0000-0000E61E0000}"/>
    <cellStyle name="Normal 396 2 2" xfId="12081" xr:uid="{00000000-0005-0000-0000-0000E71E0000}"/>
    <cellStyle name="Normal 397" xfId="10020" xr:uid="{00000000-0005-0000-0000-0000E81E0000}"/>
    <cellStyle name="Normal 398" xfId="10021" xr:uid="{00000000-0005-0000-0000-0000E91E0000}"/>
    <cellStyle name="Normal 399" xfId="10022" xr:uid="{00000000-0005-0000-0000-0000EA1E0000}"/>
    <cellStyle name="Normal 4" xfId="3430" xr:uid="{00000000-0005-0000-0000-0000EB1E0000}"/>
    <cellStyle name="Normal 4 10" xfId="3431" xr:uid="{00000000-0005-0000-0000-0000EC1E0000}"/>
    <cellStyle name="Normal 4 10 2" xfId="7552" xr:uid="{00000000-0005-0000-0000-0000ED1E0000}"/>
    <cellStyle name="Normal 4 10 2 2" xfId="13039" xr:uid="{00000000-0005-0000-0000-0000EE1E0000}"/>
    <cellStyle name="Normal 4 10 3" xfId="10023" xr:uid="{00000000-0005-0000-0000-0000EF1E0000}"/>
    <cellStyle name="Normal 4 11" xfId="3432" xr:uid="{00000000-0005-0000-0000-0000F01E0000}"/>
    <cellStyle name="Normal 4 11 2" xfId="7553" xr:uid="{00000000-0005-0000-0000-0000F11E0000}"/>
    <cellStyle name="Normal 4 11 2 2" xfId="13040" xr:uid="{00000000-0005-0000-0000-0000F21E0000}"/>
    <cellStyle name="Normal 4 11 3" xfId="10024" xr:uid="{00000000-0005-0000-0000-0000F31E0000}"/>
    <cellStyle name="Normal 4 12" xfId="3433" xr:uid="{00000000-0005-0000-0000-0000F41E0000}"/>
    <cellStyle name="Normal 4 12 2" xfId="3434" xr:uid="{00000000-0005-0000-0000-0000F51E0000}"/>
    <cellStyle name="Normal 4 12 2 2" xfId="7554" xr:uid="{00000000-0005-0000-0000-0000F61E0000}"/>
    <cellStyle name="Normal 4 12 3" xfId="3435" xr:uid="{00000000-0005-0000-0000-0000F71E0000}"/>
    <cellStyle name="Normal 4 12 3 2" xfId="7555" xr:uid="{00000000-0005-0000-0000-0000F81E0000}"/>
    <cellStyle name="Normal 4 12 4" xfId="3436" xr:uid="{00000000-0005-0000-0000-0000F91E0000}"/>
    <cellStyle name="Normal 4 12 4 2" xfId="7556" xr:uid="{00000000-0005-0000-0000-0000FA1E0000}"/>
    <cellStyle name="Normal 4 12 5" xfId="7557" xr:uid="{00000000-0005-0000-0000-0000FB1E0000}"/>
    <cellStyle name="Normal 4 12 6" xfId="10025" xr:uid="{00000000-0005-0000-0000-0000FC1E0000}"/>
    <cellStyle name="Normal 4 13" xfId="3437" xr:uid="{00000000-0005-0000-0000-0000FD1E0000}"/>
    <cellStyle name="Normal 4 13 2" xfId="3438" xr:uid="{00000000-0005-0000-0000-0000FE1E0000}"/>
    <cellStyle name="Normal 4 13 2 2" xfId="7558" xr:uid="{00000000-0005-0000-0000-0000FF1E0000}"/>
    <cellStyle name="Normal 4 13 3" xfId="3439" xr:uid="{00000000-0005-0000-0000-0000001F0000}"/>
    <cellStyle name="Normal 4 13 3 2" xfId="7559" xr:uid="{00000000-0005-0000-0000-0000011F0000}"/>
    <cellStyle name="Normal 4 13 4" xfId="3440" xr:uid="{00000000-0005-0000-0000-0000021F0000}"/>
    <cellStyle name="Normal 4 13 4 2" xfId="7560" xr:uid="{00000000-0005-0000-0000-0000031F0000}"/>
    <cellStyle name="Normal 4 13 5" xfId="10026" xr:uid="{00000000-0005-0000-0000-0000041F0000}"/>
    <cellStyle name="Normal 4 14" xfId="3441" xr:uid="{00000000-0005-0000-0000-0000051F0000}"/>
    <cellStyle name="Normal 4 14 2" xfId="7561" xr:uid="{00000000-0005-0000-0000-0000061F0000}"/>
    <cellStyle name="Normal 4 14 2 2" xfId="13041" xr:uid="{00000000-0005-0000-0000-0000071F0000}"/>
    <cellStyle name="Normal 4 14 3" xfId="10027" xr:uid="{00000000-0005-0000-0000-0000081F0000}"/>
    <cellStyle name="Normal 4 15" xfId="3442" xr:uid="{00000000-0005-0000-0000-0000091F0000}"/>
    <cellStyle name="Normal 4 15 2" xfId="7562" xr:uid="{00000000-0005-0000-0000-00000A1F0000}"/>
    <cellStyle name="Normal 4 15 2 2" xfId="13042" xr:uid="{00000000-0005-0000-0000-00000B1F0000}"/>
    <cellStyle name="Normal 4 15 3" xfId="10028" xr:uid="{00000000-0005-0000-0000-00000C1F0000}"/>
    <cellStyle name="Normal 4 16" xfId="3443" xr:uid="{00000000-0005-0000-0000-00000D1F0000}"/>
    <cellStyle name="Normal 4 16 2" xfId="7563" xr:uid="{00000000-0005-0000-0000-00000E1F0000}"/>
    <cellStyle name="Normal 4 16 2 2" xfId="13043" xr:uid="{00000000-0005-0000-0000-00000F1F0000}"/>
    <cellStyle name="Normal 4 16 3" xfId="10029" xr:uid="{00000000-0005-0000-0000-0000101F0000}"/>
    <cellStyle name="Normal 4 17" xfId="3444" xr:uid="{00000000-0005-0000-0000-0000111F0000}"/>
    <cellStyle name="Normal 4 17 2" xfId="7564" xr:uid="{00000000-0005-0000-0000-0000121F0000}"/>
    <cellStyle name="Normal 4 17 2 2" xfId="13044" xr:uid="{00000000-0005-0000-0000-0000131F0000}"/>
    <cellStyle name="Normal 4 17 3" xfId="13045" xr:uid="{00000000-0005-0000-0000-0000141F0000}"/>
    <cellStyle name="Normal 4 18" xfId="6588" xr:uid="{00000000-0005-0000-0000-0000151F0000}"/>
    <cellStyle name="Normal 4 18 2" xfId="13046" xr:uid="{00000000-0005-0000-0000-0000161F0000}"/>
    <cellStyle name="Normal 4 18 2 2" xfId="13047" xr:uid="{00000000-0005-0000-0000-0000171F0000}"/>
    <cellStyle name="Normal 4 18 3" xfId="13048" xr:uid="{00000000-0005-0000-0000-0000181F0000}"/>
    <cellStyle name="Normal 4 19" xfId="6589" xr:uid="{00000000-0005-0000-0000-0000191F0000}"/>
    <cellStyle name="Normal 4 19 2" xfId="13049" xr:uid="{00000000-0005-0000-0000-00001A1F0000}"/>
    <cellStyle name="Normal 4 19 2 2" xfId="13050" xr:uid="{00000000-0005-0000-0000-00001B1F0000}"/>
    <cellStyle name="Normal 4 19 3" xfId="13051" xr:uid="{00000000-0005-0000-0000-00001C1F0000}"/>
    <cellStyle name="Normal 4 2" xfId="3445" xr:uid="{00000000-0005-0000-0000-00001D1F0000}"/>
    <cellStyle name="Normal 4 2 10" xfId="3446" xr:uid="{00000000-0005-0000-0000-00001E1F0000}"/>
    <cellStyle name="Normal 4 2 10 2" xfId="7565" xr:uid="{00000000-0005-0000-0000-00001F1F0000}"/>
    <cellStyle name="Normal 4 2 10 2 2" xfId="13052" xr:uid="{00000000-0005-0000-0000-0000201F0000}"/>
    <cellStyle name="Normal 4 2 10 3" xfId="13053" xr:uid="{00000000-0005-0000-0000-0000211F0000}"/>
    <cellStyle name="Normal 4 2 11" xfId="3447" xr:uid="{00000000-0005-0000-0000-0000221F0000}"/>
    <cellStyle name="Normal 4 2 11 2" xfId="7566" xr:uid="{00000000-0005-0000-0000-0000231F0000}"/>
    <cellStyle name="Normal 4 2 11 2 2" xfId="13054" xr:uid="{00000000-0005-0000-0000-0000241F0000}"/>
    <cellStyle name="Normal 4 2 11 3" xfId="13055" xr:uid="{00000000-0005-0000-0000-0000251F0000}"/>
    <cellStyle name="Normal 4 2 12" xfId="7567" xr:uid="{00000000-0005-0000-0000-0000261F0000}"/>
    <cellStyle name="Normal 4 2 12 2" xfId="13056" xr:uid="{00000000-0005-0000-0000-0000271F0000}"/>
    <cellStyle name="Normal 4 2 12 2 2" xfId="13057" xr:uid="{00000000-0005-0000-0000-0000281F0000}"/>
    <cellStyle name="Normal 4 2 12 3" xfId="13058" xr:uid="{00000000-0005-0000-0000-0000291F0000}"/>
    <cellStyle name="Normal 4 2 13" xfId="10030" xr:uid="{00000000-0005-0000-0000-00002A1F0000}"/>
    <cellStyle name="Normal 4 2 13 2" xfId="13059" xr:uid="{00000000-0005-0000-0000-00002B1F0000}"/>
    <cellStyle name="Normal 4 2 13 2 2" xfId="13060" xr:uid="{00000000-0005-0000-0000-00002C1F0000}"/>
    <cellStyle name="Normal 4 2 13 3" xfId="13061" xr:uid="{00000000-0005-0000-0000-00002D1F0000}"/>
    <cellStyle name="Normal 4 2 14" xfId="13062" xr:uid="{00000000-0005-0000-0000-00002E1F0000}"/>
    <cellStyle name="Normal 4 2 14 2" xfId="13063" xr:uid="{00000000-0005-0000-0000-00002F1F0000}"/>
    <cellStyle name="Normal 4 2 14 2 2" xfId="13064" xr:uid="{00000000-0005-0000-0000-0000301F0000}"/>
    <cellStyle name="Normal 4 2 14 3" xfId="13065" xr:uid="{00000000-0005-0000-0000-0000311F0000}"/>
    <cellStyle name="Normal 4 2 15" xfId="13066" xr:uid="{00000000-0005-0000-0000-0000321F0000}"/>
    <cellStyle name="Normal 4 2 15 2" xfId="13067" xr:uid="{00000000-0005-0000-0000-0000331F0000}"/>
    <cellStyle name="Normal 4 2 15 2 2" xfId="13068" xr:uid="{00000000-0005-0000-0000-0000341F0000}"/>
    <cellStyle name="Normal 4 2 15 3" xfId="13069" xr:uid="{00000000-0005-0000-0000-0000351F0000}"/>
    <cellStyle name="Normal 4 2 16" xfId="13070" xr:uid="{00000000-0005-0000-0000-0000361F0000}"/>
    <cellStyle name="Normal 4 2 16 2" xfId="13071" xr:uid="{00000000-0005-0000-0000-0000371F0000}"/>
    <cellStyle name="Normal 4 2 16 2 2" xfId="13072" xr:uid="{00000000-0005-0000-0000-0000381F0000}"/>
    <cellStyle name="Normal 4 2 16 3" xfId="13073" xr:uid="{00000000-0005-0000-0000-0000391F0000}"/>
    <cellStyle name="Normal 4 2 17" xfId="13074" xr:uid="{00000000-0005-0000-0000-00003A1F0000}"/>
    <cellStyle name="Normal 4 2 17 2" xfId="13075" xr:uid="{00000000-0005-0000-0000-00003B1F0000}"/>
    <cellStyle name="Normal 4 2 17 2 2" xfId="13076" xr:uid="{00000000-0005-0000-0000-00003C1F0000}"/>
    <cellStyle name="Normal 4 2 17 3" xfId="13077" xr:uid="{00000000-0005-0000-0000-00003D1F0000}"/>
    <cellStyle name="Normal 4 2 18" xfId="13078" xr:uid="{00000000-0005-0000-0000-00003E1F0000}"/>
    <cellStyle name="Normal 4 2 18 2" xfId="13079" xr:uid="{00000000-0005-0000-0000-00003F1F0000}"/>
    <cellStyle name="Normal 4 2 18 2 2" xfId="13080" xr:uid="{00000000-0005-0000-0000-0000401F0000}"/>
    <cellStyle name="Normal 4 2 18 3" xfId="13081" xr:uid="{00000000-0005-0000-0000-0000411F0000}"/>
    <cellStyle name="Normal 4 2 19" xfId="13082" xr:uid="{00000000-0005-0000-0000-0000421F0000}"/>
    <cellStyle name="Normal 4 2 19 2" xfId="13083" xr:uid="{00000000-0005-0000-0000-0000431F0000}"/>
    <cellStyle name="Normal 4 2 2" xfId="3448" xr:uid="{00000000-0005-0000-0000-0000441F0000}"/>
    <cellStyle name="Normal 4 2 2 2" xfId="3449" xr:uid="{00000000-0005-0000-0000-0000451F0000}"/>
    <cellStyle name="Normal 4 2 2 2 2" xfId="10031" xr:uid="{00000000-0005-0000-0000-0000461F0000}"/>
    <cellStyle name="Normal 4 2 2 3" xfId="7568" xr:uid="{00000000-0005-0000-0000-0000471F0000}"/>
    <cellStyle name="Normal 4 2 2 4" xfId="10032" xr:uid="{00000000-0005-0000-0000-0000481F0000}"/>
    <cellStyle name="Normal 4 2 20" xfId="13084" xr:uid="{00000000-0005-0000-0000-0000491F0000}"/>
    <cellStyle name="Normal 4 2 3" xfId="3450" xr:uid="{00000000-0005-0000-0000-00004A1F0000}"/>
    <cellStyle name="Normal 4 2 3 2" xfId="7569" xr:uid="{00000000-0005-0000-0000-00004B1F0000}"/>
    <cellStyle name="Normal 4 2 3 2 2" xfId="13085" xr:uid="{00000000-0005-0000-0000-00004C1F0000}"/>
    <cellStyle name="Normal 4 2 3 3" xfId="10033" xr:uid="{00000000-0005-0000-0000-00004D1F0000}"/>
    <cellStyle name="Normal 4 2 4" xfId="3451" xr:uid="{00000000-0005-0000-0000-00004E1F0000}"/>
    <cellStyle name="Normal 4 2 4 2" xfId="7570" xr:uid="{00000000-0005-0000-0000-00004F1F0000}"/>
    <cellStyle name="Normal 4 2 4 2 2" xfId="13086" xr:uid="{00000000-0005-0000-0000-0000501F0000}"/>
    <cellStyle name="Normal 4 2 4 3" xfId="10034" xr:uid="{00000000-0005-0000-0000-0000511F0000}"/>
    <cellStyle name="Normal 4 2 5" xfId="3452" xr:uid="{00000000-0005-0000-0000-0000521F0000}"/>
    <cellStyle name="Normal 4 2 5 2" xfId="7571" xr:uid="{00000000-0005-0000-0000-0000531F0000}"/>
    <cellStyle name="Normal 4 2 5 2 2" xfId="13087" xr:uid="{00000000-0005-0000-0000-0000541F0000}"/>
    <cellStyle name="Normal 4 2 5 3" xfId="13088" xr:uid="{00000000-0005-0000-0000-0000551F0000}"/>
    <cellStyle name="Normal 4 2 6" xfId="3453" xr:uid="{00000000-0005-0000-0000-0000561F0000}"/>
    <cellStyle name="Normal 4 2 6 2" xfId="7572" xr:uid="{00000000-0005-0000-0000-0000571F0000}"/>
    <cellStyle name="Normal 4 2 6 2 2" xfId="13089" xr:uid="{00000000-0005-0000-0000-0000581F0000}"/>
    <cellStyle name="Normal 4 2 6 3" xfId="13090" xr:uid="{00000000-0005-0000-0000-0000591F0000}"/>
    <cellStyle name="Normal 4 2 7" xfId="3454" xr:uid="{00000000-0005-0000-0000-00005A1F0000}"/>
    <cellStyle name="Normal 4 2 7 2" xfId="7573" xr:uid="{00000000-0005-0000-0000-00005B1F0000}"/>
    <cellStyle name="Normal 4 2 7 2 2" xfId="13091" xr:uid="{00000000-0005-0000-0000-00005C1F0000}"/>
    <cellStyle name="Normal 4 2 7 3" xfId="13092" xr:uid="{00000000-0005-0000-0000-00005D1F0000}"/>
    <cellStyle name="Normal 4 2 8" xfId="3455" xr:uid="{00000000-0005-0000-0000-00005E1F0000}"/>
    <cellStyle name="Normal 4 2 8 2" xfId="7574" xr:uid="{00000000-0005-0000-0000-00005F1F0000}"/>
    <cellStyle name="Normal 4 2 8 2 2" xfId="13093" xr:uid="{00000000-0005-0000-0000-0000601F0000}"/>
    <cellStyle name="Normal 4 2 8 3" xfId="13094" xr:uid="{00000000-0005-0000-0000-0000611F0000}"/>
    <cellStyle name="Normal 4 2 9" xfId="3456" xr:uid="{00000000-0005-0000-0000-0000621F0000}"/>
    <cellStyle name="Normal 4 2 9 2" xfId="7575" xr:uid="{00000000-0005-0000-0000-0000631F0000}"/>
    <cellStyle name="Normal 4 2 9 2 2" xfId="13095" xr:uid="{00000000-0005-0000-0000-0000641F0000}"/>
    <cellStyle name="Normal 4 2 9 3" xfId="13096" xr:uid="{00000000-0005-0000-0000-0000651F0000}"/>
    <cellStyle name="Normal 4 2_Ordenes Int COMBUSTIBLE" xfId="3457" xr:uid="{00000000-0005-0000-0000-0000661F0000}"/>
    <cellStyle name="Normal 4 20" xfId="10035" xr:uid="{00000000-0005-0000-0000-0000671F0000}"/>
    <cellStyle name="Normal 4 20 2" xfId="13097" xr:uid="{00000000-0005-0000-0000-0000681F0000}"/>
    <cellStyle name="Normal 4 20 2 2" xfId="13098" xr:uid="{00000000-0005-0000-0000-0000691F0000}"/>
    <cellStyle name="Normal 4 20 3" xfId="13099" xr:uid="{00000000-0005-0000-0000-00006A1F0000}"/>
    <cellStyle name="Normal 4 21" xfId="13100" xr:uid="{00000000-0005-0000-0000-00006B1F0000}"/>
    <cellStyle name="Normal 4 21 2" xfId="13101" xr:uid="{00000000-0005-0000-0000-00006C1F0000}"/>
    <cellStyle name="Normal 4 21 2 2" xfId="13102" xr:uid="{00000000-0005-0000-0000-00006D1F0000}"/>
    <cellStyle name="Normal 4 21 3" xfId="13103" xr:uid="{00000000-0005-0000-0000-00006E1F0000}"/>
    <cellStyle name="Normal 4 22" xfId="13104" xr:uid="{00000000-0005-0000-0000-00006F1F0000}"/>
    <cellStyle name="Normal 4 22 2" xfId="13105" xr:uid="{00000000-0005-0000-0000-0000701F0000}"/>
    <cellStyle name="Normal 4 23" xfId="13106" xr:uid="{00000000-0005-0000-0000-0000711F0000}"/>
    <cellStyle name="Normal 4 24" xfId="13107" xr:uid="{00000000-0005-0000-0000-0000721F0000}"/>
    <cellStyle name="Normal 4 3" xfId="3458" xr:uid="{00000000-0005-0000-0000-0000731F0000}"/>
    <cellStyle name="Normal 4 3 10" xfId="13108" xr:uid="{00000000-0005-0000-0000-0000741F0000}"/>
    <cellStyle name="Normal 4 3 10 2" xfId="13109" xr:uid="{00000000-0005-0000-0000-0000751F0000}"/>
    <cellStyle name="Normal 4 3 10 2 2" xfId="13110" xr:uid="{00000000-0005-0000-0000-0000761F0000}"/>
    <cellStyle name="Normal 4 3 10 3" xfId="13111" xr:uid="{00000000-0005-0000-0000-0000771F0000}"/>
    <cellStyle name="Normal 4 3 11" xfId="13112" xr:uid="{00000000-0005-0000-0000-0000781F0000}"/>
    <cellStyle name="Normal 4 3 11 2" xfId="13113" xr:uid="{00000000-0005-0000-0000-0000791F0000}"/>
    <cellStyle name="Normal 4 3 11 2 2" xfId="13114" xr:uid="{00000000-0005-0000-0000-00007A1F0000}"/>
    <cellStyle name="Normal 4 3 11 3" xfId="13115" xr:uid="{00000000-0005-0000-0000-00007B1F0000}"/>
    <cellStyle name="Normal 4 3 12" xfId="13116" xr:uid="{00000000-0005-0000-0000-00007C1F0000}"/>
    <cellStyle name="Normal 4 3 12 2" xfId="13117" xr:uid="{00000000-0005-0000-0000-00007D1F0000}"/>
    <cellStyle name="Normal 4 3 12 2 2" xfId="13118" xr:uid="{00000000-0005-0000-0000-00007E1F0000}"/>
    <cellStyle name="Normal 4 3 12 3" xfId="13119" xr:uid="{00000000-0005-0000-0000-00007F1F0000}"/>
    <cellStyle name="Normal 4 3 13" xfId="13120" xr:uid="{00000000-0005-0000-0000-0000801F0000}"/>
    <cellStyle name="Normal 4 3 13 2" xfId="13121" xr:uid="{00000000-0005-0000-0000-0000811F0000}"/>
    <cellStyle name="Normal 4 3 13 2 2" xfId="13122" xr:uid="{00000000-0005-0000-0000-0000821F0000}"/>
    <cellStyle name="Normal 4 3 13 3" xfId="13123" xr:uid="{00000000-0005-0000-0000-0000831F0000}"/>
    <cellStyle name="Normal 4 3 14" xfId="13124" xr:uid="{00000000-0005-0000-0000-0000841F0000}"/>
    <cellStyle name="Normal 4 3 14 2" xfId="13125" xr:uid="{00000000-0005-0000-0000-0000851F0000}"/>
    <cellStyle name="Normal 4 3 14 2 2" xfId="13126" xr:uid="{00000000-0005-0000-0000-0000861F0000}"/>
    <cellStyle name="Normal 4 3 14 3" xfId="13127" xr:uid="{00000000-0005-0000-0000-0000871F0000}"/>
    <cellStyle name="Normal 4 3 15" xfId="13128" xr:uid="{00000000-0005-0000-0000-0000881F0000}"/>
    <cellStyle name="Normal 4 3 15 2" xfId="13129" xr:uid="{00000000-0005-0000-0000-0000891F0000}"/>
    <cellStyle name="Normal 4 3 15 2 2" xfId="13130" xr:uid="{00000000-0005-0000-0000-00008A1F0000}"/>
    <cellStyle name="Normal 4 3 15 3" xfId="13131" xr:uid="{00000000-0005-0000-0000-00008B1F0000}"/>
    <cellStyle name="Normal 4 3 16" xfId="13132" xr:uid="{00000000-0005-0000-0000-00008C1F0000}"/>
    <cellStyle name="Normal 4 3 16 2" xfId="13133" xr:uid="{00000000-0005-0000-0000-00008D1F0000}"/>
    <cellStyle name="Normal 4 3 16 2 2" xfId="13134" xr:uid="{00000000-0005-0000-0000-00008E1F0000}"/>
    <cellStyle name="Normal 4 3 16 3" xfId="13135" xr:uid="{00000000-0005-0000-0000-00008F1F0000}"/>
    <cellStyle name="Normal 4 3 17" xfId="13136" xr:uid="{00000000-0005-0000-0000-0000901F0000}"/>
    <cellStyle name="Normal 4 3 17 2" xfId="13137" xr:uid="{00000000-0005-0000-0000-0000911F0000}"/>
    <cellStyle name="Normal 4 3 17 2 2" xfId="13138" xr:uid="{00000000-0005-0000-0000-0000921F0000}"/>
    <cellStyle name="Normal 4 3 17 3" xfId="13139" xr:uid="{00000000-0005-0000-0000-0000931F0000}"/>
    <cellStyle name="Normal 4 3 18" xfId="13140" xr:uid="{00000000-0005-0000-0000-0000941F0000}"/>
    <cellStyle name="Normal 4 3 18 2" xfId="13141" xr:uid="{00000000-0005-0000-0000-0000951F0000}"/>
    <cellStyle name="Normal 4 3 18 2 2" xfId="13142" xr:uid="{00000000-0005-0000-0000-0000961F0000}"/>
    <cellStyle name="Normal 4 3 18 3" xfId="13143" xr:uid="{00000000-0005-0000-0000-0000971F0000}"/>
    <cellStyle name="Normal 4 3 19" xfId="13144" xr:uid="{00000000-0005-0000-0000-0000981F0000}"/>
    <cellStyle name="Normal 4 3 19 2" xfId="13145" xr:uid="{00000000-0005-0000-0000-0000991F0000}"/>
    <cellStyle name="Normal 4 3 2" xfId="7576" xr:uid="{00000000-0005-0000-0000-00009A1F0000}"/>
    <cellStyle name="Normal 4 3 2 2" xfId="10036" xr:uid="{00000000-0005-0000-0000-00009B1F0000}"/>
    <cellStyle name="Normal 4 3 2 2 2" xfId="13146" xr:uid="{00000000-0005-0000-0000-00009C1F0000}"/>
    <cellStyle name="Normal 4 3 2 3" xfId="13147" xr:uid="{00000000-0005-0000-0000-00009D1F0000}"/>
    <cellStyle name="Normal 4 3 20" xfId="13148" xr:uid="{00000000-0005-0000-0000-00009E1F0000}"/>
    <cellStyle name="Normal 4 3 3" xfId="10037" xr:uid="{00000000-0005-0000-0000-00009F1F0000}"/>
    <cellStyle name="Normal 4 3 3 2" xfId="13149" xr:uid="{00000000-0005-0000-0000-0000A01F0000}"/>
    <cellStyle name="Normal 4 3 3 2 2" xfId="13150" xr:uid="{00000000-0005-0000-0000-0000A11F0000}"/>
    <cellStyle name="Normal 4 3 3 3" xfId="13151" xr:uid="{00000000-0005-0000-0000-0000A21F0000}"/>
    <cellStyle name="Normal 4 3 4" xfId="10038" xr:uid="{00000000-0005-0000-0000-0000A31F0000}"/>
    <cellStyle name="Normal 4 3 4 2" xfId="13152" xr:uid="{00000000-0005-0000-0000-0000A41F0000}"/>
    <cellStyle name="Normal 4 3 4 2 2" xfId="13153" xr:uid="{00000000-0005-0000-0000-0000A51F0000}"/>
    <cellStyle name="Normal 4 3 4 3" xfId="13154" xr:uid="{00000000-0005-0000-0000-0000A61F0000}"/>
    <cellStyle name="Normal 4 3 5" xfId="13155" xr:uid="{00000000-0005-0000-0000-0000A71F0000}"/>
    <cellStyle name="Normal 4 3 5 2" xfId="13156" xr:uid="{00000000-0005-0000-0000-0000A81F0000}"/>
    <cellStyle name="Normal 4 3 5 2 2" xfId="13157" xr:uid="{00000000-0005-0000-0000-0000A91F0000}"/>
    <cellStyle name="Normal 4 3 5 3" xfId="13158" xr:uid="{00000000-0005-0000-0000-0000AA1F0000}"/>
    <cellStyle name="Normal 4 3 6" xfId="13159" xr:uid="{00000000-0005-0000-0000-0000AB1F0000}"/>
    <cellStyle name="Normal 4 3 6 2" xfId="13160" xr:uid="{00000000-0005-0000-0000-0000AC1F0000}"/>
    <cellStyle name="Normal 4 3 6 2 2" xfId="13161" xr:uid="{00000000-0005-0000-0000-0000AD1F0000}"/>
    <cellStyle name="Normal 4 3 6 3" xfId="13162" xr:uid="{00000000-0005-0000-0000-0000AE1F0000}"/>
    <cellStyle name="Normal 4 3 7" xfId="13163" xr:uid="{00000000-0005-0000-0000-0000AF1F0000}"/>
    <cellStyle name="Normal 4 3 7 2" xfId="13164" xr:uid="{00000000-0005-0000-0000-0000B01F0000}"/>
    <cellStyle name="Normal 4 3 7 2 2" xfId="13165" xr:uid="{00000000-0005-0000-0000-0000B11F0000}"/>
    <cellStyle name="Normal 4 3 7 3" xfId="13166" xr:uid="{00000000-0005-0000-0000-0000B21F0000}"/>
    <cellStyle name="Normal 4 3 8" xfId="13167" xr:uid="{00000000-0005-0000-0000-0000B31F0000}"/>
    <cellStyle name="Normal 4 3 8 2" xfId="13168" xr:uid="{00000000-0005-0000-0000-0000B41F0000}"/>
    <cellStyle name="Normal 4 3 8 2 2" xfId="13169" xr:uid="{00000000-0005-0000-0000-0000B51F0000}"/>
    <cellStyle name="Normal 4 3 8 3" xfId="13170" xr:uid="{00000000-0005-0000-0000-0000B61F0000}"/>
    <cellStyle name="Normal 4 3 9" xfId="13171" xr:uid="{00000000-0005-0000-0000-0000B71F0000}"/>
    <cellStyle name="Normal 4 3 9 2" xfId="13172" xr:uid="{00000000-0005-0000-0000-0000B81F0000}"/>
    <cellStyle name="Normal 4 3 9 2 2" xfId="13173" xr:uid="{00000000-0005-0000-0000-0000B91F0000}"/>
    <cellStyle name="Normal 4 3 9 3" xfId="13174" xr:uid="{00000000-0005-0000-0000-0000BA1F0000}"/>
    <cellStyle name="Normal 4 4" xfId="3459" xr:uid="{00000000-0005-0000-0000-0000BB1F0000}"/>
    <cellStyle name="Normal 4 4 10" xfId="13175" xr:uid="{00000000-0005-0000-0000-0000BC1F0000}"/>
    <cellStyle name="Normal 4 4 10 2" xfId="13176" xr:uid="{00000000-0005-0000-0000-0000BD1F0000}"/>
    <cellStyle name="Normal 4 4 10 2 2" xfId="13177" xr:uid="{00000000-0005-0000-0000-0000BE1F0000}"/>
    <cellStyle name="Normal 4 4 10 3" xfId="13178" xr:uid="{00000000-0005-0000-0000-0000BF1F0000}"/>
    <cellStyle name="Normal 4 4 11" xfId="13179" xr:uid="{00000000-0005-0000-0000-0000C01F0000}"/>
    <cellStyle name="Normal 4 4 11 2" xfId="13180" xr:uid="{00000000-0005-0000-0000-0000C11F0000}"/>
    <cellStyle name="Normal 4 4 11 2 2" xfId="13181" xr:uid="{00000000-0005-0000-0000-0000C21F0000}"/>
    <cellStyle name="Normal 4 4 11 3" xfId="13182" xr:uid="{00000000-0005-0000-0000-0000C31F0000}"/>
    <cellStyle name="Normal 4 4 12" xfId="13183" xr:uid="{00000000-0005-0000-0000-0000C41F0000}"/>
    <cellStyle name="Normal 4 4 12 2" xfId="13184" xr:uid="{00000000-0005-0000-0000-0000C51F0000}"/>
    <cellStyle name="Normal 4 4 12 2 2" xfId="13185" xr:uid="{00000000-0005-0000-0000-0000C61F0000}"/>
    <cellStyle name="Normal 4 4 12 3" xfId="13186" xr:uid="{00000000-0005-0000-0000-0000C71F0000}"/>
    <cellStyle name="Normal 4 4 13" xfId="13187" xr:uid="{00000000-0005-0000-0000-0000C81F0000}"/>
    <cellStyle name="Normal 4 4 13 2" xfId="13188" xr:uid="{00000000-0005-0000-0000-0000C91F0000}"/>
    <cellStyle name="Normal 4 4 13 2 2" xfId="13189" xr:uid="{00000000-0005-0000-0000-0000CA1F0000}"/>
    <cellStyle name="Normal 4 4 13 3" xfId="13190" xr:uid="{00000000-0005-0000-0000-0000CB1F0000}"/>
    <cellStyle name="Normal 4 4 14" xfId="13191" xr:uid="{00000000-0005-0000-0000-0000CC1F0000}"/>
    <cellStyle name="Normal 4 4 14 2" xfId="13192" xr:uid="{00000000-0005-0000-0000-0000CD1F0000}"/>
    <cellStyle name="Normal 4 4 14 2 2" xfId="13193" xr:uid="{00000000-0005-0000-0000-0000CE1F0000}"/>
    <cellStyle name="Normal 4 4 14 3" xfId="13194" xr:uid="{00000000-0005-0000-0000-0000CF1F0000}"/>
    <cellStyle name="Normal 4 4 15" xfId="13195" xr:uid="{00000000-0005-0000-0000-0000D01F0000}"/>
    <cellStyle name="Normal 4 4 15 2" xfId="13196" xr:uid="{00000000-0005-0000-0000-0000D11F0000}"/>
    <cellStyle name="Normal 4 4 15 2 2" xfId="13197" xr:uid="{00000000-0005-0000-0000-0000D21F0000}"/>
    <cellStyle name="Normal 4 4 15 3" xfId="13198" xr:uid="{00000000-0005-0000-0000-0000D31F0000}"/>
    <cellStyle name="Normal 4 4 16" xfId="13199" xr:uid="{00000000-0005-0000-0000-0000D41F0000}"/>
    <cellStyle name="Normal 4 4 16 2" xfId="13200" xr:uid="{00000000-0005-0000-0000-0000D51F0000}"/>
    <cellStyle name="Normal 4 4 16 2 2" xfId="13201" xr:uid="{00000000-0005-0000-0000-0000D61F0000}"/>
    <cellStyle name="Normal 4 4 16 3" xfId="13202" xr:uid="{00000000-0005-0000-0000-0000D71F0000}"/>
    <cellStyle name="Normal 4 4 17" xfId="13203" xr:uid="{00000000-0005-0000-0000-0000D81F0000}"/>
    <cellStyle name="Normal 4 4 17 2" xfId="13204" xr:uid="{00000000-0005-0000-0000-0000D91F0000}"/>
    <cellStyle name="Normal 4 4 17 2 2" xfId="13205" xr:uid="{00000000-0005-0000-0000-0000DA1F0000}"/>
    <cellStyle name="Normal 4 4 17 3" xfId="13206" xr:uid="{00000000-0005-0000-0000-0000DB1F0000}"/>
    <cellStyle name="Normal 4 4 18" xfId="13207" xr:uid="{00000000-0005-0000-0000-0000DC1F0000}"/>
    <cellStyle name="Normal 4 4 18 2" xfId="13208" xr:uid="{00000000-0005-0000-0000-0000DD1F0000}"/>
    <cellStyle name="Normal 4 4 18 2 2" xfId="13209" xr:uid="{00000000-0005-0000-0000-0000DE1F0000}"/>
    <cellStyle name="Normal 4 4 18 3" xfId="13210" xr:uid="{00000000-0005-0000-0000-0000DF1F0000}"/>
    <cellStyle name="Normal 4 4 19" xfId="13211" xr:uid="{00000000-0005-0000-0000-0000E01F0000}"/>
    <cellStyle name="Normal 4 4 19 2" xfId="13212" xr:uid="{00000000-0005-0000-0000-0000E11F0000}"/>
    <cellStyle name="Normal 4 4 2" xfId="7577" xr:uid="{00000000-0005-0000-0000-0000E21F0000}"/>
    <cellStyle name="Normal 4 4 2 2" xfId="13213" xr:uid="{00000000-0005-0000-0000-0000E31F0000}"/>
    <cellStyle name="Normal 4 4 2 2 2" xfId="13214" xr:uid="{00000000-0005-0000-0000-0000E41F0000}"/>
    <cellStyle name="Normal 4 4 2 3" xfId="13215" xr:uid="{00000000-0005-0000-0000-0000E51F0000}"/>
    <cellStyle name="Normal 4 4 20" xfId="13216" xr:uid="{00000000-0005-0000-0000-0000E61F0000}"/>
    <cellStyle name="Normal 4 4 3" xfId="10039" xr:uid="{00000000-0005-0000-0000-0000E71F0000}"/>
    <cellStyle name="Normal 4 4 3 2" xfId="13217" xr:uid="{00000000-0005-0000-0000-0000E81F0000}"/>
    <cellStyle name="Normal 4 4 3 2 2" xfId="13218" xr:uid="{00000000-0005-0000-0000-0000E91F0000}"/>
    <cellStyle name="Normal 4 4 3 3" xfId="13219" xr:uid="{00000000-0005-0000-0000-0000EA1F0000}"/>
    <cellStyle name="Normal 4 4 4" xfId="13220" xr:uid="{00000000-0005-0000-0000-0000EB1F0000}"/>
    <cellStyle name="Normal 4 4 4 2" xfId="13221" xr:uid="{00000000-0005-0000-0000-0000EC1F0000}"/>
    <cellStyle name="Normal 4 4 4 2 2" xfId="13222" xr:uid="{00000000-0005-0000-0000-0000ED1F0000}"/>
    <cellStyle name="Normal 4 4 4 3" xfId="13223" xr:uid="{00000000-0005-0000-0000-0000EE1F0000}"/>
    <cellStyle name="Normal 4 4 5" xfId="13224" xr:uid="{00000000-0005-0000-0000-0000EF1F0000}"/>
    <cellStyle name="Normal 4 4 5 2" xfId="13225" xr:uid="{00000000-0005-0000-0000-0000F01F0000}"/>
    <cellStyle name="Normal 4 4 5 2 2" xfId="13226" xr:uid="{00000000-0005-0000-0000-0000F11F0000}"/>
    <cellStyle name="Normal 4 4 5 3" xfId="13227" xr:uid="{00000000-0005-0000-0000-0000F21F0000}"/>
    <cellStyle name="Normal 4 4 6" xfId="13228" xr:uid="{00000000-0005-0000-0000-0000F31F0000}"/>
    <cellStyle name="Normal 4 4 6 2" xfId="13229" xr:uid="{00000000-0005-0000-0000-0000F41F0000}"/>
    <cellStyle name="Normal 4 4 6 2 2" xfId="13230" xr:uid="{00000000-0005-0000-0000-0000F51F0000}"/>
    <cellStyle name="Normal 4 4 6 3" xfId="13231" xr:uid="{00000000-0005-0000-0000-0000F61F0000}"/>
    <cellStyle name="Normal 4 4 7" xfId="13232" xr:uid="{00000000-0005-0000-0000-0000F71F0000}"/>
    <cellStyle name="Normal 4 4 7 2" xfId="13233" xr:uid="{00000000-0005-0000-0000-0000F81F0000}"/>
    <cellStyle name="Normal 4 4 7 2 2" xfId="13234" xr:uid="{00000000-0005-0000-0000-0000F91F0000}"/>
    <cellStyle name="Normal 4 4 7 3" xfId="13235" xr:uid="{00000000-0005-0000-0000-0000FA1F0000}"/>
    <cellStyle name="Normal 4 4 8" xfId="13236" xr:uid="{00000000-0005-0000-0000-0000FB1F0000}"/>
    <cellStyle name="Normal 4 4 8 2" xfId="13237" xr:uid="{00000000-0005-0000-0000-0000FC1F0000}"/>
    <cellStyle name="Normal 4 4 8 2 2" xfId="13238" xr:uid="{00000000-0005-0000-0000-0000FD1F0000}"/>
    <cellStyle name="Normal 4 4 8 3" xfId="13239" xr:uid="{00000000-0005-0000-0000-0000FE1F0000}"/>
    <cellStyle name="Normal 4 4 9" xfId="13240" xr:uid="{00000000-0005-0000-0000-0000FF1F0000}"/>
    <cellStyle name="Normal 4 4 9 2" xfId="13241" xr:uid="{00000000-0005-0000-0000-000000200000}"/>
    <cellStyle name="Normal 4 4 9 2 2" xfId="13242" xr:uid="{00000000-0005-0000-0000-000001200000}"/>
    <cellStyle name="Normal 4 4 9 3" xfId="13243" xr:uid="{00000000-0005-0000-0000-000002200000}"/>
    <cellStyle name="Normal 4 5" xfId="3460" xr:uid="{00000000-0005-0000-0000-000003200000}"/>
    <cellStyle name="Normal 4 5 2" xfId="7578" xr:uid="{00000000-0005-0000-0000-000004200000}"/>
    <cellStyle name="Normal 4 5 2 2" xfId="13244" xr:uid="{00000000-0005-0000-0000-000005200000}"/>
    <cellStyle name="Normal 4 5 3" xfId="10040" xr:uid="{00000000-0005-0000-0000-000006200000}"/>
    <cellStyle name="Normal 4 6" xfId="3461" xr:uid="{00000000-0005-0000-0000-000007200000}"/>
    <cellStyle name="Normal 4 6 2" xfId="7579" xr:uid="{00000000-0005-0000-0000-000008200000}"/>
    <cellStyle name="Normal 4 6 2 2" xfId="13245" xr:uid="{00000000-0005-0000-0000-000009200000}"/>
    <cellStyle name="Normal 4 6 3" xfId="10041" xr:uid="{00000000-0005-0000-0000-00000A200000}"/>
    <cellStyle name="Normal 4 7" xfId="3462" xr:uid="{00000000-0005-0000-0000-00000B200000}"/>
    <cellStyle name="Normal 4 7 2" xfId="7580" xr:uid="{00000000-0005-0000-0000-00000C200000}"/>
    <cellStyle name="Normal 4 7 2 2" xfId="13246" xr:uid="{00000000-0005-0000-0000-00000D200000}"/>
    <cellStyle name="Normal 4 7 3" xfId="10042" xr:uid="{00000000-0005-0000-0000-00000E200000}"/>
    <cellStyle name="Normal 4 8" xfId="3463" xr:uid="{00000000-0005-0000-0000-00000F200000}"/>
    <cellStyle name="Normal 4 8 2" xfId="7581" xr:uid="{00000000-0005-0000-0000-000010200000}"/>
    <cellStyle name="Normal 4 8 2 2" xfId="13247" xr:uid="{00000000-0005-0000-0000-000011200000}"/>
    <cellStyle name="Normal 4 8 3" xfId="10043" xr:uid="{00000000-0005-0000-0000-000012200000}"/>
    <cellStyle name="Normal 4 9" xfId="3464" xr:uid="{00000000-0005-0000-0000-000013200000}"/>
    <cellStyle name="Normal 4 9 2" xfId="7582" xr:uid="{00000000-0005-0000-0000-000014200000}"/>
    <cellStyle name="Normal 4 9 2 2" xfId="13248" xr:uid="{00000000-0005-0000-0000-000015200000}"/>
    <cellStyle name="Normal 4 9 3" xfId="10044" xr:uid="{00000000-0005-0000-0000-000016200000}"/>
    <cellStyle name="Normal 4_13. Total" xfId="3465" xr:uid="{00000000-0005-0000-0000-000017200000}"/>
    <cellStyle name="Normal 40" xfId="3466" xr:uid="{00000000-0005-0000-0000-000018200000}"/>
    <cellStyle name="Normal 40 10" xfId="3467" xr:uid="{00000000-0005-0000-0000-000019200000}"/>
    <cellStyle name="Normal 40 10 2" xfId="7583" xr:uid="{00000000-0005-0000-0000-00001A200000}"/>
    <cellStyle name="Normal 40 11" xfId="3468" xr:uid="{00000000-0005-0000-0000-00001B200000}"/>
    <cellStyle name="Normal 40 11 2" xfId="7584" xr:uid="{00000000-0005-0000-0000-00001C200000}"/>
    <cellStyle name="Normal 40 12" xfId="7585" xr:uid="{00000000-0005-0000-0000-00001D200000}"/>
    <cellStyle name="Normal 40 13" xfId="10045" xr:uid="{00000000-0005-0000-0000-00001E200000}"/>
    <cellStyle name="Normal 40 2" xfId="3469" xr:uid="{00000000-0005-0000-0000-00001F200000}"/>
    <cellStyle name="Normal 40 2 2" xfId="7586" xr:uid="{00000000-0005-0000-0000-000020200000}"/>
    <cellStyle name="Normal 40 3" xfId="3470" xr:uid="{00000000-0005-0000-0000-000021200000}"/>
    <cellStyle name="Normal 40 3 2" xfId="7587" xr:uid="{00000000-0005-0000-0000-000022200000}"/>
    <cellStyle name="Normal 40 4" xfId="3471" xr:uid="{00000000-0005-0000-0000-000023200000}"/>
    <cellStyle name="Normal 40 4 2" xfId="7588" xr:uid="{00000000-0005-0000-0000-000024200000}"/>
    <cellStyle name="Normal 40 5" xfId="3472" xr:uid="{00000000-0005-0000-0000-000025200000}"/>
    <cellStyle name="Normal 40 5 2" xfId="7589" xr:uid="{00000000-0005-0000-0000-000026200000}"/>
    <cellStyle name="Normal 40 6" xfId="3473" xr:uid="{00000000-0005-0000-0000-000027200000}"/>
    <cellStyle name="Normal 40 6 2" xfId="7590" xr:uid="{00000000-0005-0000-0000-000028200000}"/>
    <cellStyle name="Normal 40 7" xfId="3474" xr:uid="{00000000-0005-0000-0000-000029200000}"/>
    <cellStyle name="Normal 40 7 2" xfId="7591" xr:uid="{00000000-0005-0000-0000-00002A200000}"/>
    <cellStyle name="Normal 40 8" xfId="3475" xr:uid="{00000000-0005-0000-0000-00002B200000}"/>
    <cellStyle name="Normal 40 8 2" xfId="7592" xr:uid="{00000000-0005-0000-0000-00002C200000}"/>
    <cellStyle name="Normal 40 9" xfId="3476" xr:uid="{00000000-0005-0000-0000-00002D200000}"/>
    <cellStyle name="Normal 40 9 2" xfId="7593" xr:uid="{00000000-0005-0000-0000-00002E200000}"/>
    <cellStyle name="Normal 400" xfId="10046" xr:uid="{00000000-0005-0000-0000-00002F200000}"/>
    <cellStyle name="Normal 401" xfId="10047" xr:uid="{00000000-0005-0000-0000-000030200000}"/>
    <cellStyle name="Normal 402" xfId="10048" xr:uid="{00000000-0005-0000-0000-000031200000}"/>
    <cellStyle name="Normal 403" xfId="13584" xr:uid="{00000000-0005-0000-0000-000032200000}"/>
    <cellStyle name="Normal 404" xfId="13586" xr:uid="{00000000-0005-0000-0000-000033200000}"/>
    <cellStyle name="Normal 405" xfId="13590" xr:uid="{00000000-0005-0000-0000-000034200000}"/>
    <cellStyle name="Normal 406" xfId="13596" xr:uid="{00000000-0005-0000-0000-000035200000}"/>
    <cellStyle name="Normal 41" xfId="3477" xr:uid="{00000000-0005-0000-0000-000036200000}"/>
    <cellStyle name="Normal 41 10" xfId="3478" xr:uid="{00000000-0005-0000-0000-000037200000}"/>
    <cellStyle name="Normal 41 10 2" xfId="7594" xr:uid="{00000000-0005-0000-0000-000038200000}"/>
    <cellStyle name="Normal 41 11" xfId="3479" xr:uid="{00000000-0005-0000-0000-000039200000}"/>
    <cellStyle name="Normal 41 11 2" xfId="7595" xr:uid="{00000000-0005-0000-0000-00003A200000}"/>
    <cellStyle name="Normal 41 12" xfId="7596" xr:uid="{00000000-0005-0000-0000-00003B200000}"/>
    <cellStyle name="Normal 41 13" xfId="10049" xr:uid="{00000000-0005-0000-0000-00003C200000}"/>
    <cellStyle name="Normal 41 2" xfId="3480" xr:uid="{00000000-0005-0000-0000-00003D200000}"/>
    <cellStyle name="Normal 41 2 2" xfId="3481" xr:uid="{00000000-0005-0000-0000-00003E200000}"/>
    <cellStyle name="Normal 41 2 2 2" xfId="7597" xr:uid="{00000000-0005-0000-0000-00003F200000}"/>
    <cellStyle name="Normal 41 2 3" xfId="7598" xr:uid="{00000000-0005-0000-0000-000040200000}"/>
    <cellStyle name="Normal 41 2 4" xfId="10050" xr:uid="{00000000-0005-0000-0000-000041200000}"/>
    <cellStyle name="Normal 41 3" xfId="3482" xr:uid="{00000000-0005-0000-0000-000042200000}"/>
    <cellStyle name="Normal 41 3 2" xfId="3483" xr:uid="{00000000-0005-0000-0000-000043200000}"/>
    <cellStyle name="Normal 41 3 2 2" xfId="7599" xr:uid="{00000000-0005-0000-0000-000044200000}"/>
    <cellStyle name="Normal 41 3 3" xfId="7600" xr:uid="{00000000-0005-0000-0000-000045200000}"/>
    <cellStyle name="Normal 41 3 4" xfId="10051" xr:uid="{00000000-0005-0000-0000-000046200000}"/>
    <cellStyle name="Normal 41 4" xfId="3484" xr:uid="{00000000-0005-0000-0000-000047200000}"/>
    <cellStyle name="Normal 41 4 2" xfId="7601" xr:uid="{00000000-0005-0000-0000-000048200000}"/>
    <cellStyle name="Normal 41 5" xfId="3485" xr:uid="{00000000-0005-0000-0000-000049200000}"/>
    <cellStyle name="Normal 41 5 2" xfId="7602" xr:uid="{00000000-0005-0000-0000-00004A200000}"/>
    <cellStyle name="Normal 41 6" xfId="3486" xr:uid="{00000000-0005-0000-0000-00004B200000}"/>
    <cellStyle name="Normal 41 6 2" xfId="7603" xr:uid="{00000000-0005-0000-0000-00004C200000}"/>
    <cellStyle name="Normal 41 7" xfId="3487" xr:uid="{00000000-0005-0000-0000-00004D200000}"/>
    <cellStyle name="Normal 41 7 2" xfId="7604" xr:uid="{00000000-0005-0000-0000-00004E200000}"/>
    <cellStyle name="Normal 41 8" xfId="3488" xr:uid="{00000000-0005-0000-0000-00004F200000}"/>
    <cellStyle name="Normal 41 8 2" xfId="7605" xr:uid="{00000000-0005-0000-0000-000050200000}"/>
    <cellStyle name="Normal 41 9" xfId="3489" xr:uid="{00000000-0005-0000-0000-000051200000}"/>
    <cellStyle name="Normal 41 9 2" xfId="7606" xr:uid="{00000000-0005-0000-0000-000052200000}"/>
    <cellStyle name="Normal 42" xfId="3490" xr:uid="{00000000-0005-0000-0000-000053200000}"/>
    <cellStyle name="Normal 42 10" xfId="3491" xr:uid="{00000000-0005-0000-0000-000054200000}"/>
    <cellStyle name="Normal 42 10 2" xfId="7607" xr:uid="{00000000-0005-0000-0000-000055200000}"/>
    <cellStyle name="Normal 42 11" xfId="3492" xr:uid="{00000000-0005-0000-0000-000056200000}"/>
    <cellStyle name="Normal 42 11 2" xfId="7608" xr:uid="{00000000-0005-0000-0000-000057200000}"/>
    <cellStyle name="Normal 42 12" xfId="7609" xr:uid="{00000000-0005-0000-0000-000058200000}"/>
    <cellStyle name="Normal 42 13" xfId="10052" xr:uid="{00000000-0005-0000-0000-000059200000}"/>
    <cellStyle name="Normal 42 2" xfId="3493" xr:uid="{00000000-0005-0000-0000-00005A200000}"/>
    <cellStyle name="Normal 42 2 2" xfId="7610" xr:uid="{00000000-0005-0000-0000-00005B200000}"/>
    <cellStyle name="Normal 42 3" xfId="3494" xr:uid="{00000000-0005-0000-0000-00005C200000}"/>
    <cellStyle name="Normal 42 3 2" xfId="7611" xr:uid="{00000000-0005-0000-0000-00005D200000}"/>
    <cellStyle name="Normal 42 4" xfId="3495" xr:uid="{00000000-0005-0000-0000-00005E200000}"/>
    <cellStyle name="Normal 42 4 2" xfId="7612" xr:uid="{00000000-0005-0000-0000-00005F200000}"/>
    <cellStyle name="Normal 42 5" xfId="3496" xr:uid="{00000000-0005-0000-0000-000060200000}"/>
    <cellStyle name="Normal 42 5 2" xfId="7613" xr:uid="{00000000-0005-0000-0000-000061200000}"/>
    <cellStyle name="Normal 42 6" xfId="3497" xr:uid="{00000000-0005-0000-0000-000062200000}"/>
    <cellStyle name="Normal 42 6 2" xfId="7614" xr:uid="{00000000-0005-0000-0000-000063200000}"/>
    <cellStyle name="Normal 42 7" xfId="3498" xr:uid="{00000000-0005-0000-0000-000064200000}"/>
    <cellStyle name="Normal 42 7 2" xfId="7615" xr:uid="{00000000-0005-0000-0000-000065200000}"/>
    <cellStyle name="Normal 42 8" xfId="3499" xr:uid="{00000000-0005-0000-0000-000066200000}"/>
    <cellStyle name="Normal 42 8 2" xfId="7616" xr:uid="{00000000-0005-0000-0000-000067200000}"/>
    <cellStyle name="Normal 42 9" xfId="3500" xr:uid="{00000000-0005-0000-0000-000068200000}"/>
    <cellStyle name="Normal 42 9 2" xfId="7617" xr:uid="{00000000-0005-0000-0000-000069200000}"/>
    <cellStyle name="Normal 43" xfId="3501" xr:uid="{00000000-0005-0000-0000-00006A200000}"/>
    <cellStyle name="Normal 43 10" xfId="3502" xr:uid="{00000000-0005-0000-0000-00006B200000}"/>
    <cellStyle name="Normal 43 10 2" xfId="7618" xr:uid="{00000000-0005-0000-0000-00006C200000}"/>
    <cellStyle name="Normal 43 11" xfId="3503" xr:uid="{00000000-0005-0000-0000-00006D200000}"/>
    <cellStyle name="Normal 43 11 2" xfId="7619" xr:uid="{00000000-0005-0000-0000-00006E200000}"/>
    <cellStyle name="Normal 43 12" xfId="7620" xr:uid="{00000000-0005-0000-0000-00006F200000}"/>
    <cellStyle name="Normal 43 13" xfId="10053" xr:uid="{00000000-0005-0000-0000-000070200000}"/>
    <cellStyle name="Normal 43 2" xfId="3504" xr:uid="{00000000-0005-0000-0000-000071200000}"/>
    <cellStyle name="Normal 43 2 2" xfId="3505" xr:uid="{00000000-0005-0000-0000-000072200000}"/>
    <cellStyle name="Normal 43 2 2 2" xfId="7621" xr:uid="{00000000-0005-0000-0000-000073200000}"/>
    <cellStyle name="Normal 43 2 3" xfId="7622" xr:uid="{00000000-0005-0000-0000-000074200000}"/>
    <cellStyle name="Normal 43 2 4" xfId="10054" xr:uid="{00000000-0005-0000-0000-000075200000}"/>
    <cellStyle name="Normal 43 3" xfId="3506" xr:uid="{00000000-0005-0000-0000-000076200000}"/>
    <cellStyle name="Normal 43 3 2" xfId="7623" xr:uid="{00000000-0005-0000-0000-000077200000}"/>
    <cellStyle name="Normal 43 4" xfId="3507" xr:uid="{00000000-0005-0000-0000-000078200000}"/>
    <cellStyle name="Normal 43 4 2" xfId="7624" xr:uid="{00000000-0005-0000-0000-000079200000}"/>
    <cellStyle name="Normal 43 5" xfId="3508" xr:uid="{00000000-0005-0000-0000-00007A200000}"/>
    <cellStyle name="Normal 43 5 2" xfId="7625" xr:uid="{00000000-0005-0000-0000-00007B200000}"/>
    <cellStyle name="Normal 43 6" xfId="3509" xr:uid="{00000000-0005-0000-0000-00007C200000}"/>
    <cellStyle name="Normal 43 6 2" xfId="7626" xr:uid="{00000000-0005-0000-0000-00007D200000}"/>
    <cellStyle name="Normal 43 7" xfId="3510" xr:uid="{00000000-0005-0000-0000-00007E200000}"/>
    <cellStyle name="Normal 43 7 2" xfId="7627" xr:uid="{00000000-0005-0000-0000-00007F200000}"/>
    <cellStyle name="Normal 43 8" xfId="3511" xr:uid="{00000000-0005-0000-0000-000080200000}"/>
    <cellStyle name="Normal 43 8 2" xfId="7628" xr:uid="{00000000-0005-0000-0000-000081200000}"/>
    <cellStyle name="Normal 43 9" xfId="3512" xr:uid="{00000000-0005-0000-0000-000082200000}"/>
    <cellStyle name="Normal 43 9 2" xfId="7629" xr:uid="{00000000-0005-0000-0000-000083200000}"/>
    <cellStyle name="Normal 44" xfId="3513" xr:uid="{00000000-0005-0000-0000-000084200000}"/>
    <cellStyle name="Normal 44 10" xfId="3514" xr:uid="{00000000-0005-0000-0000-000085200000}"/>
    <cellStyle name="Normal 44 10 2" xfId="7630" xr:uid="{00000000-0005-0000-0000-000086200000}"/>
    <cellStyle name="Normal 44 11" xfId="3515" xr:uid="{00000000-0005-0000-0000-000087200000}"/>
    <cellStyle name="Normal 44 11 2" xfId="7631" xr:uid="{00000000-0005-0000-0000-000088200000}"/>
    <cellStyle name="Normal 44 12" xfId="7632" xr:uid="{00000000-0005-0000-0000-000089200000}"/>
    <cellStyle name="Normal 44 13" xfId="10055" xr:uid="{00000000-0005-0000-0000-00008A200000}"/>
    <cellStyle name="Normal 44 2" xfId="3516" xr:uid="{00000000-0005-0000-0000-00008B200000}"/>
    <cellStyle name="Normal 44 2 2" xfId="7633" xr:uid="{00000000-0005-0000-0000-00008C200000}"/>
    <cellStyle name="Normal 44 3" xfId="3517" xr:uid="{00000000-0005-0000-0000-00008D200000}"/>
    <cellStyle name="Normal 44 3 2" xfId="7634" xr:uid="{00000000-0005-0000-0000-00008E200000}"/>
    <cellStyle name="Normal 44 4" xfId="3518" xr:uid="{00000000-0005-0000-0000-00008F200000}"/>
    <cellStyle name="Normal 44 4 2" xfId="7635" xr:uid="{00000000-0005-0000-0000-000090200000}"/>
    <cellStyle name="Normal 44 5" xfId="3519" xr:uid="{00000000-0005-0000-0000-000091200000}"/>
    <cellStyle name="Normal 44 5 2" xfId="7636" xr:uid="{00000000-0005-0000-0000-000092200000}"/>
    <cellStyle name="Normal 44 6" xfId="3520" xr:uid="{00000000-0005-0000-0000-000093200000}"/>
    <cellStyle name="Normal 44 6 2" xfId="7637" xr:uid="{00000000-0005-0000-0000-000094200000}"/>
    <cellStyle name="Normal 44 7" xfId="3521" xr:uid="{00000000-0005-0000-0000-000095200000}"/>
    <cellStyle name="Normal 44 7 2" xfId="7638" xr:uid="{00000000-0005-0000-0000-000096200000}"/>
    <cellStyle name="Normal 44 8" xfId="3522" xr:uid="{00000000-0005-0000-0000-000097200000}"/>
    <cellStyle name="Normal 44 8 2" xfId="7639" xr:uid="{00000000-0005-0000-0000-000098200000}"/>
    <cellStyle name="Normal 44 9" xfId="3523" xr:uid="{00000000-0005-0000-0000-000099200000}"/>
    <cellStyle name="Normal 44 9 2" xfId="7640" xr:uid="{00000000-0005-0000-0000-00009A200000}"/>
    <cellStyle name="Normal 45" xfId="3524" xr:uid="{00000000-0005-0000-0000-00009B200000}"/>
    <cellStyle name="Normal 45 10" xfId="3525" xr:uid="{00000000-0005-0000-0000-00009C200000}"/>
    <cellStyle name="Normal 45 10 2" xfId="7641" xr:uid="{00000000-0005-0000-0000-00009D200000}"/>
    <cellStyle name="Normal 45 11" xfId="3526" xr:uid="{00000000-0005-0000-0000-00009E200000}"/>
    <cellStyle name="Normal 45 11 2" xfId="7642" xr:uid="{00000000-0005-0000-0000-00009F200000}"/>
    <cellStyle name="Normal 45 12" xfId="7643" xr:uid="{00000000-0005-0000-0000-0000A0200000}"/>
    <cellStyle name="Normal 45 13" xfId="10056" xr:uid="{00000000-0005-0000-0000-0000A1200000}"/>
    <cellStyle name="Normal 45 2" xfId="3527" xr:uid="{00000000-0005-0000-0000-0000A2200000}"/>
    <cellStyle name="Normal 45 2 2" xfId="7644" xr:uid="{00000000-0005-0000-0000-0000A3200000}"/>
    <cellStyle name="Normal 45 3" xfId="3528" xr:uid="{00000000-0005-0000-0000-0000A4200000}"/>
    <cellStyle name="Normal 45 3 2" xfId="7645" xr:uid="{00000000-0005-0000-0000-0000A5200000}"/>
    <cellStyle name="Normal 45 4" xfId="3529" xr:uid="{00000000-0005-0000-0000-0000A6200000}"/>
    <cellStyle name="Normal 45 4 2" xfId="7646" xr:uid="{00000000-0005-0000-0000-0000A7200000}"/>
    <cellStyle name="Normal 45 5" xfId="3530" xr:uid="{00000000-0005-0000-0000-0000A8200000}"/>
    <cellStyle name="Normal 45 5 2" xfId="7647" xr:uid="{00000000-0005-0000-0000-0000A9200000}"/>
    <cellStyle name="Normal 45 6" xfId="3531" xr:uid="{00000000-0005-0000-0000-0000AA200000}"/>
    <cellStyle name="Normal 45 6 2" xfId="7648" xr:uid="{00000000-0005-0000-0000-0000AB200000}"/>
    <cellStyle name="Normal 45 7" xfId="3532" xr:uid="{00000000-0005-0000-0000-0000AC200000}"/>
    <cellStyle name="Normal 45 7 2" xfId="7649" xr:uid="{00000000-0005-0000-0000-0000AD200000}"/>
    <cellStyle name="Normal 45 8" xfId="3533" xr:uid="{00000000-0005-0000-0000-0000AE200000}"/>
    <cellStyle name="Normal 45 8 2" xfId="7650" xr:uid="{00000000-0005-0000-0000-0000AF200000}"/>
    <cellStyle name="Normal 45 9" xfId="3534" xr:uid="{00000000-0005-0000-0000-0000B0200000}"/>
    <cellStyle name="Normal 45 9 2" xfId="7651" xr:uid="{00000000-0005-0000-0000-0000B1200000}"/>
    <cellStyle name="Normal 46" xfId="3535" xr:uid="{00000000-0005-0000-0000-0000B2200000}"/>
    <cellStyle name="Normal 46 10" xfId="3536" xr:uid="{00000000-0005-0000-0000-0000B3200000}"/>
    <cellStyle name="Normal 46 10 2" xfId="7652" xr:uid="{00000000-0005-0000-0000-0000B4200000}"/>
    <cellStyle name="Normal 46 11" xfId="3537" xr:uid="{00000000-0005-0000-0000-0000B5200000}"/>
    <cellStyle name="Normal 46 11 2" xfId="7653" xr:uid="{00000000-0005-0000-0000-0000B6200000}"/>
    <cellStyle name="Normal 46 12" xfId="7654" xr:uid="{00000000-0005-0000-0000-0000B7200000}"/>
    <cellStyle name="Normal 46 13" xfId="10057" xr:uid="{00000000-0005-0000-0000-0000B8200000}"/>
    <cellStyle name="Normal 46 2" xfId="3538" xr:uid="{00000000-0005-0000-0000-0000B9200000}"/>
    <cellStyle name="Normal 46 2 2" xfId="7655" xr:uid="{00000000-0005-0000-0000-0000BA200000}"/>
    <cellStyle name="Normal 46 3" xfId="3539" xr:uid="{00000000-0005-0000-0000-0000BB200000}"/>
    <cellStyle name="Normal 46 3 2" xfId="7656" xr:uid="{00000000-0005-0000-0000-0000BC200000}"/>
    <cellStyle name="Normal 46 4" xfId="3540" xr:uid="{00000000-0005-0000-0000-0000BD200000}"/>
    <cellStyle name="Normal 46 4 2" xfId="7657" xr:uid="{00000000-0005-0000-0000-0000BE200000}"/>
    <cellStyle name="Normal 46 5" xfId="3541" xr:uid="{00000000-0005-0000-0000-0000BF200000}"/>
    <cellStyle name="Normal 46 5 2" xfId="7658" xr:uid="{00000000-0005-0000-0000-0000C0200000}"/>
    <cellStyle name="Normal 46 6" xfId="3542" xr:uid="{00000000-0005-0000-0000-0000C1200000}"/>
    <cellStyle name="Normal 46 6 2" xfId="7659" xr:uid="{00000000-0005-0000-0000-0000C2200000}"/>
    <cellStyle name="Normal 46 7" xfId="3543" xr:uid="{00000000-0005-0000-0000-0000C3200000}"/>
    <cellStyle name="Normal 46 7 2" xfId="7660" xr:uid="{00000000-0005-0000-0000-0000C4200000}"/>
    <cellStyle name="Normal 46 8" xfId="3544" xr:uid="{00000000-0005-0000-0000-0000C5200000}"/>
    <cellStyle name="Normal 46 8 2" xfId="7661" xr:uid="{00000000-0005-0000-0000-0000C6200000}"/>
    <cellStyle name="Normal 46 9" xfId="3545" xr:uid="{00000000-0005-0000-0000-0000C7200000}"/>
    <cellStyle name="Normal 46 9 2" xfId="7662" xr:uid="{00000000-0005-0000-0000-0000C8200000}"/>
    <cellStyle name="Normal 47" xfId="3546" xr:uid="{00000000-0005-0000-0000-0000C9200000}"/>
    <cellStyle name="Normal 47 10" xfId="3547" xr:uid="{00000000-0005-0000-0000-0000CA200000}"/>
    <cellStyle name="Normal 47 10 2" xfId="7663" xr:uid="{00000000-0005-0000-0000-0000CB200000}"/>
    <cellStyle name="Normal 47 11" xfId="3548" xr:uid="{00000000-0005-0000-0000-0000CC200000}"/>
    <cellStyle name="Normal 47 11 2" xfId="7664" xr:uid="{00000000-0005-0000-0000-0000CD200000}"/>
    <cellStyle name="Normal 47 12" xfId="7665" xr:uid="{00000000-0005-0000-0000-0000CE200000}"/>
    <cellStyle name="Normal 47 13" xfId="10058" xr:uid="{00000000-0005-0000-0000-0000CF200000}"/>
    <cellStyle name="Normal 47 2" xfId="3549" xr:uid="{00000000-0005-0000-0000-0000D0200000}"/>
    <cellStyle name="Normal 47 2 2" xfId="7666" xr:uid="{00000000-0005-0000-0000-0000D1200000}"/>
    <cellStyle name="Normal 47 3" xfId="3550" xr:uid="{00000000-0005-0000-0000-0000D2200000}"/>
    <cellStyle name="Normal 47 3 2" xfId="7667" xr:uid="{00000000-0005-0000-0000-0000D3200000}"/>
    <cellStyle name="Normal 47 4" xfId="3551" xr:uid="{00000000-0005-0000-0000-0000D4200000}"/>
    <cellStyle name="Normal 47 4 2" xfId="7668" xr:uid="{00000000-0005-0000-0000-0000D5200000}"/>
    <cellStyle name="Normal 47 5" xfId="3552" xr:uid="{00000000-0005-0000-0000-0000D6200000}"/>
    <cellStyle name="Normal 47 5 2" xfId="7669" xr:uid="{00000000-0005-0000-0000-0000D7200000}"/>
    <cellStyle name="Normal 47 6" xfId="3553" xr:uid="{00000000-0005-0000-0000-0000D8200000}"/>
    <cellStyle name="Normal 47 6 2" xfId="7670" xr:uid="{00000000-0005-0000-0000-0000D9200000}"/>
    <cellStyle name="Normal 47 7" xfId="3554" xr:uid="{00000000-0005-0000-0000-0000DA200000}"/>
    <cellStyle name="Normal 47 7 2" xfId="7671" xr:uid="{00000000-0005-0000-0000-0000DB200000}"/>
    <cellStyle name="Normal 47 8" xfId="3555" xr:uid="{00000000-0005-0000-0000-0000DC200000}"/>
    <cellStyle name="Normal 47 8 2" xfId="7672" xr:uid="{00000000-0005-0000-0000-0000DD200000}"/>
    <cellStyle name="Normal 47 9" xfId="3556" xr:uid="{00000000-0005-0000-0000-0000DE200000}"/>
    <cellStyle name="Normal 47 9 2" xfId="7673" xr:uid="{00000000-0005-0000-0000-0000DF200000}"/>
    <cellStyle name="Normal 48" xfId="3557" xr:uid="{00000000-0005-0000-0000-0000E0200000}"/>
    <cellStyle name="Normal 48 10" xfId="3558" xr:uid="{00000000-0005-0000-0000-0000E1200000}"/>
    <cellStyle name="Normal 48 10 2" xfId="7674" xr:uid="{00000000-0005-0000-0000-0000E2200000}"/>
    <cellStyle name="Normal 48 11" xfId="3559" xr:uid="{00000000-0005-0000-0000-0000E3200000}"/>
    <cellStyle name="Normal 48 11 2" xfId="7675" xr:uid="{00000000-0005-0000-0000-0000E4200000}"/>
    <cellStyle name="Normal 48 12" xfId="7676" xr:uid="{00000000-0005-0000-0000-0000E5200000}"/>
    <cellStyle name="Normal 48 13" xfId="10059" xr:uid="{00000000-0005-0000-0000-0000E6200000}"/>
    <cellStyle name="Normal 48 2" xfId="3560" xr:uid="{00000000-0005-0000-0000-0000E7200000}"/>
    <cellStyle name="Normal 48 2 2" xfId="7677" xr:uid="{00000000-0005-0000-0000-0000E8200000}"/>
    <cellStyle name="Normal 48 3" xfId="3561" xr:uid="{00000000-0005-0000-0000-0000E9200000}"/>
    <cellStyle name="Normal 48 3 2" xfId="7678" xr:uid="{00000000-0005-0000-0000-0000EA200000}"/>
    <cellStyle name="Normal 48 4" xfId="3562" xr:uid="{00000000-0005-0000-0000-0000EB200000}"/>
    <cellStyle name="Normal 48 4 2" xfId="7679" xr:uid="{00000000-0005-0000-0000-0000EC200000}"/>
    <cellStyle name="Normal 48 5" xfId="3563" xr:uid="{00000000-0005-0000-0000-0000ED200000}"/>
    <cellStyle name="Normal 48 5 2" xfId="7680" xr:uid="{00000000-0005-0000-0000-0000EE200000}"/>
    <cellStyle name="Normal 48 6" xfId="3564" xr:uid="{00000000-0005-0000-0000-0000EF200000}"/>
    <cellStyle name="Normal 48 6 2" xfId="7681" xr:uid="{00000000-0005-0000-0000-0000F0200000}"/>
    <cellStyle name="Normal 48 7" xfId="3565" xr:uid="{00000000-0005-0000-0000-0000F1200000}"/>
    <cellStyle name="Normal 48 7 2" xfId="7682" xr:uid="{00000000-0005-0000-0000-0000F2200000}"/>
    <cellStyle name="Normal 48 8" xfId="3566" xr:uid="{00000000-0005-0000-0000-0000F3200000}"/>
    <cellStyle name="Normal 48 8 2" xfId="7683" xr:uid="{00000000-0005-0000-0000-0000F4200000}"/>
    <cellStyle name="Normal 48 9" xfId="3567" xr:uid="{00000000-0005-0000-0000-0000F5200000}"/>
    <cellStyle name="Normal 48 9 2" xfId="7684" xr:uid="{00000000-0005-0000-0000-0000F6200000}"/>
    <cellStyle name="Normal 49" xfId="3568" xr:uid="{00000000-0005-0000-0000-0000F7200000}"/>
    <cellStyle name="Normal 49 10" xfId="3569" xr:uid="{00000000-0005-0000-0000-0000F8200000}"/>
    <cellStyle name="Normal 49 10 2" xfId="7685" xr:uid="{00000000-0005-0000-0000-0000F9200000}"/>
    <cellStyle name="Normal 49 11" xfId="3570" xr:uid="{00000000-0005-0000-0000-0000FA200000}"/>
    <cellStyle name="Normal 49 11 2" xfId="7686" xr:uid="{00000000-0005-0000-0000-0000FB200000}"/>
    <cellStyle name="Normal 49 12" xfId="7687" xr:uid="{00000000-0005-0000-0000-0000FC200000}"/>
    <cellStyle name="Normal 49 13" xfId="10060" xr:uid="{00000000-0005-0000-0000-0000FD200000}"/>
    <cellStyle name="Normal 49 2" xfId="3571" xr:uid="{00000000-0005-0000-0000-0000FE200000}"/>
    <cellStyle name="Normal 49 2 2" xfId="7688" xr:uid="{00000000-0005-0000-0000-0000FF200000}"/>
    <cellStyle name="Normal 49 3" xfId="3572" xr:uid="{00000000-0005-0000-0000-000000210000}"/>
    <cellStyle name="Normal 49 3 2" xfId="7689" xr:uid="{00000000-0005-0000-0000-000001210000}"/>
    <cellStyle name="Normal 49 4" xfId="3573" xr:uid="{00000000-0005-0000-0000-000002210000}"/>
    <cellStyle name="Normal 49 4 2" xfId="7690" xr:uid="{00000000-0005-0000-0000-000003210000}"/>
    <cellStyle name="Normal 49 5" xfId="3574" xr:uid="{00000000-0005-0000-0000-000004210000}"/>
    <cellStyle name="Normal 49 5 2" xfId="7691" xr:uid="{00000000-0005-0000-0000-000005210000}"/>
    <cellStyle name="Normal 49 6" xfId="3575" xr:uid="{00000000-0005-0000-0000-000006210000}"/>
    <cellStyle name="Normal 49 6 2" xfId="7692" xr:uid="{00000000-0005-0000-0000-000007210000}"/>
    <cellStyle name="Normal 49 7" xfId="3576" xr:uid="{00000000-0005-0000-0000-000008210000}"/>
    <cellStyle name="Normal 49 7 2" xfId="7693" xr:uid="{00000000-0005-0000-0000-000009210000}"/>
    <cellStyle name="Normal 49 8" xfId="3577" xr:uid="{00000000-0005-0000-0000-00000A210000}"/>
    <cellStyle name="Normal 49 8 2" xfId="7694" xr:uid="{00000000-0005-0000-0000-00000B210000}"/>
    <cellStyle name="Normal 49 9" xfId="3578" xr:uid="{00000000-0005-0000-0000-00000C210000}"/>
    <cellStyle name="Normal 49 9 2" xfId="7695" xr:uid="{00000000-0005-0000-0000-00000D210000}"/>
    <cellStyle name="Normal 5" xfId="3579" xr:uid="{00000000-0005-0000-0000-00000E210000}"/>
    <cellStyle name="Normal 5 10" xfId="3580" xr:uid="{00000000-0005-0000-0000-00000F210000}"/>
    <cellStyle name="Normal 5 10 2" xfId="7696" xr:uid="{00000000-0005-0000-0000-000010210000}"/>
    <cellStyle name="Normal 5 10 2 2" xfId="13249" xr:uid="{00000000-0005-0000-0000-000011210000}"/>
    <cellStyle name="Normal 5 10 3" xfId="10061" xr:uid="{00000000-0005-0000-0000-000012210000}"/>
    <cellStyle name="Normal 5 11" xfId="3581" xr:uid="{00000000-0005-0000-0000-000013210000}"/>
    <cellStyle name="Normal 5 11 2" xfId="7697" xr:uid="{00000000-0005-0000-0000-000014210000}"/>
    <cellStyle name="Normal 5 11 2 2" xfId="13250" xr:uid="{00000000-0005-0000-0000-000015210000}"/>
    <cellStyle name="Normal 5 11 3" xfId="10062" xr:uid="{00000000-0005-0000-0000-000016210000}"/>
    <cellStyle name="Normal 5 12" xfId="6162" xr:uid="{00000000-0005-0000-0000-000017210000}"/>
    <cellStyle name="Normal 5 12 2" xfId="10063" xr:uid="{00000000-0005-0000-0000-000018210000}"/>
    <cellStyle name="Normal 5 12 2 2" xfId="13251" xr:uid="{00000000-0005-0000-0000-000019210000}"/>
    <cellStyle name="Normal 5 12 3" xfId="13252" xr:uid="{00000000-0005-0000-0000-00001A210000}"/>
    <cellStyle name="Normal 5 13" xfId="6163" xr:uid="{00000000-0005-0000-0000-00001B210000}"/>
    <cellStyle name="Normal 5 13 2" xfId="10064" xr:uid="{00000000-0005-0000-0000-00001C210000}"/>
    <cellStyle name="Normal 5 13 2 2" xfId="13253" xr:uid="{00000000-0005-0000-0000-00001D210000}"/>
    <cellStyle name="Normal 5 13 3" xfId="13254" xr:uid="{00000000-0005-0000-0000-00001E210000}"/>
    <cellStyle name="Normal 5 14" xfId="6164" xr:uid="{00000000-0005-0000-0000-00001F210000}"/>
    <cellStyle name="Normal 5 14 2" xfId="10065" xr:uid="{00000000-0005-0000-0000-000020210000}"/>
    <cellStyle name="Normal 5 14 2 2" xfId="13255" xr:uid="{00000000-0005-0000-0000-000021210000}"/>
    <cellStyle name="Normal 5 14 3" xfId="13256" xr:uid="{00000000-0005-0000-0000-000022210000}"/>
    <cellStyle name="Normal 5 15" xfId="6165" xr:uid="{00000000-0005-0000-0000-000023210000}"/>
    <cellStyle name="Normal 5 15 2" xfId="10066" xr:uid="{00000000-0005-0000-0000-000024210000}"/>
    <cellStyle name="Normal 5 15 2 2" xfId="13257" xr:uid="{00000000-0005-0000-0000-000025210000}"/>
    <cellStyle name="Normal 5 15 3" xfId="13258" xr:uid="{00000000-0005-0000-0000-000026210000}"/>
    <cellStyle name="Normal 5 16" xfId="6166" xr:uid="{00000000-0005-0000-0000-000027210000}"/>
    <cellStyle name="Normal 5 16 2" xfId="10067" xr:uid="{00000000-0005-0000-0000-000028210000}"/>
    <cellStyle name="Normal 5 16 2 2" xfId="13259" xr:uid="{00000000-0005-0000-0000-000029210000}"/>
    <cellStyle name="Normal 5 16 3" xfId="13260" xr:uid="{00000000-0005-0000-0000-00002A210000}"/>
    <cellStyle name="Normal 5 17" xfId="6167" xr:uid="{00000000-0005-0000-0000-00002B210000}"/>
    <cellStyle name="Normal 5 17 2" xfId="13261" xr:uid="{00000000-0005-0000-0000-00002C210000}"/>
    <cellStyle name="Normal 5 17 2 2" xfId="13262" xr:uid="{00000000-0005-0000-0000-00002D210000}"/>
    <cellStyle name="Normal 5 17 3" xfId="13263" xr:uid="{00000000-0005-0000-0000-00002E210000}"/>
    <cellStyle name="Normal 5 18" xfId="10068" xr:uid="{00000000-0005-0000-0000-00002F210000}"/>
    <cellStyle name="Normal 5 18 2" xfId="13264" xr:uid="{00000000-0005-0000-0000-000030210000}"/>
    <cellStyle name="Normal 5 18 2 2" xfId="13265" xr:uid="{00000000-0005-0000-0000-000031210000}"/>
    <cellStyle name="Normal 5 18 3" xfId="13266" xr:uid="{00000000-0005-0000-0000-000032210000}"/>
    <cellStyle name="Normal 5 19" xfId="13267" xr:uid="{00000000-0005-0000-0000-000033210000}"/>
    <cellStyle name="Normal 5 19 2" xfId="13268" xr:uid="{00000000-0005-0000-0000-000034210000}"/>
    <cellStyle name="Normal 5 2" xfId="3582" xr:uid="{00000000-0005-0000-0000-000035210000}"/>
    <cellStyle name="Normal 5 2 2" xfId="3583" xr:uid="{00000000-0005-0000-0000-000036210000}"/>
    <cellStyle name="Normal 5 2 2 2" xfId="13269" xr:uid="{00000000-0005-0000-0000-000037210000}"/>
    <cellStyle name="Normal 5 2 3" xfId="6168" xr:uid="{00000000-0005-0000-0000-000038210000}"/>
    <cellStyle name="Normal 5 2 4" xfId="6169" xr:uid="{00000000-0005-0000-0000-000039210000}"/>
    <cellStyle name="Normal 5 2 5" xfId="6170" xr:uid="{00000000-0005-0000-0000-00003A210000}"/>
    <cellStyle name="Normal 5 2 6" xfId="6171" xr:uid="{00000000-0005-0000-0000-00003B210000}"/>
    <cellStyle name="Normal 5 2 7" xfId="10069" xr:uid="{00000000-0005-0000-0000-00003C210000}"/>
    <cellStyle name="Normal 5 20" xfId="13270" xr:uid="{00000000-0005-0000-0000-00003D210000}"/>
    <cellStyle name="Normal 5 21" xfId="13271" xr:uid="{00000000-0005-0000-0000-00003E210000}"/>
    <cellStyle name="Normal 5 3" xfId="3584" xr:uid="{00000000-0005-0000-0000-00003F210000}"/>
    <cellStyle name="Normal 5 3 2" xfId="7698" xr:uid="{00000000-0005-0000-0000-000040210000}"/>
    <cellStyle name="Normal 5 3 2 2" xfId="13272" xr:uid="{00000000-0005-0000-0000-000041210000}"/>
    <cellStyle name="Normal 5 3 3" xfId="10070" xr:uid="{00000000-0005-0000-0000-000042210000}"/>
    <cellStyle name="Normal 5 4" xfId="3585" xr:uid="{00000000-0005-0000-0000-000043210000}"/>
    <cellStyle name="Normal 5 4 2" xfId="7699" xr:uid="{00000000-0005-0000-0000-000044210000}"/>
    <cellStyle name="Normal 5 4 2 2" xfId="13273" xr:uid="{00000000-0005-0000-0000-000045210000}"/>
    <cellStyle name="Normal 5 4 3" xfId="10071" xr:uid="{00000000-0005-0000-0000-000046210000}"/>
    <cellStyle name="Normal 5 5" xfId="3586" xr:uid="{00000000-0005-0000-0000-000047210000}"/>
    <cellStyle name="Normal 5 5 2" xfId="7700" xr:uid="{00000000-0005-0000-0000-000048210000}"/>
    <cellStyle name="Normal 5 5 2 2" xfId="13274" xr:uid="{00000000-0005-0000-0000-000049210000}"/>
    <cellStyle name="Normal 5 5 3" xfId="10072" xr:uid="{00000000-0005-0000-0000-00004A210000}"/>
    <cellStyle name="Normal 5 6" xfId="3587" xr:uid="{00000000-0005-0000-0000-00004B210000}"/>
    <cellStyle name="Normal 5 6 2" xfId="7701" xr:uid="{00000000-0005-0000-0000-00004C210000}"/>
    <cellStyle name="Normal 5 6 2 2" xfId="13275" xr:uid="{00000000-0005-0000-0000-00004D210000}"/>
    <cellStyle name="Normal 5 6 3" xfId="10073" xr:uid="{00000000-0005-0000-0000-00004E210000}"/>
    <cellStyle name="Normal 5 7" xfId="3588" xr:uid="{00000000-0005-0000-0000-00004F210000}"/>
    <cellStyle name="Normal 5 7 2" xfId="7702" xr:uid="{00000000-0005-0000-0000-000050210000}"/>
    <cellStyle name="Normal 5 7 2 2" xfId="13276" xr:uid="{00000000-0005-0000-0000-000051210000}"/>
    <cellStyle name="Normal 5 7 3" xfId="10074" xr:uid="{00000000-0005-0000-0000-000052210000}"/>
    <cellStyle name="Normal 5 8" xfId="3589" xr:uid="{00000000-0005-0000-0000-000053210000}"/>
    <cellStyle name="Normal 5 8 2" xfId="7703" xr:uid="{00000000-0005-0000-0000-000054210000}"/>
    <cellStyle name="Normal 5 8 2 2" xfId="13277" xr:uid="{00000000-0005-0000-0000-000055210000}"/>
    <cellStyle name="Normal 5 8 3" xfId="10075" xr:uid="{00000000-0005-0000-0000-000056210000}"/>
    <cellStyle name="Normal 5 9" xfId="3590" xr:uid="{00000000-0005-0000-0000-000057210000}"/>
    <cellStyle name="Normal 5 9 2" xfId="7704" xr:uid="{00000000-0005-0000-0000-000058210000}"/>
    <cellStyle name="Normal 5 9 2 2" xfId="13278" xr:uid="{00000000-0005-0000-0000-000059210000}"/>
    <cellStyle name="Normal 5 9 3" xfId="10076" xr:uid="{00000000-0005-0000-0000-00005A210000}"/>
    <cellStyle name="Normal 5_2010_Budget_MP__EQ_6_Lessar_Ecosermy" xfId="3591" xr:uid="{00000000-0005-0000-0000-00005B210000}"/>
    <cellStyle name="Normal 50" xfId="3592" xr:uid="{00000000-0005-0000-0000-00005C210000}"/>
    <cellStyle name="Normal 50 10" xfId="3593" xr:uid="{00000000-0005-0000-0000-00005D210000}"/>
    <cellStyle name="Normal 50 10 2" xfId="7705" xr:uid="{00000000-0005-0000-0000-00005E210000}"/>
    <cellStyle name="Normal 50 11" xfId="3594" xr:uid="{00000000-0005-0000-0000-00005F210000}"/>
    <cellStyle name="Normal 50 11 2" xfId="7706" xr:uid="{00000000-0005-0000-0000-000060210000}"/>
    <cellStyle name="Normal 50 12" xfId="7707" xr:uid="{00000000-0005-0000-0000-000061210000}"/>
    <cellStyle name="Normal 50 13" xfId="10077" xr:uid="{00000000-0005-0000-0000-000062210000}"/>
    <cellStyle name="Normal 50 2" xfId="3595" xr:uid="{00000000-0005-0000-0000-000063210000}"/>
    <cellStyle name="Normal 50 2 2" xfId="7708" xr:uid="{00000000-0005-0000-0000-000064210000}"/>
    <cellStyle name="Normal 50 3" xfId="3596" xr:uid="{00000000-0005-0000-0000-000065210000}"/>
    <cellStyle name="Normal 50 3 2" xfId="7709" xr:uid="{00000000-0005-0000-0000-000066210000}"/>
    <cellStyle name="Normal 50 4" xfId="3597" xr:uid="{00000000-0005-0000-0000-000067210000}"/>
    <cellStyle name="Normal 50 4 2" xfId="7710" xr:uid="{00000000-0005-0000-0000-000068210000}"/>
    <cellStyle name="Normal 50 5" xfId="3598" xr:uid="{00000000-0005-0000-0000-000069210000}"/>
    <cellStyle name="Normal 50 5 2" xfId="7711" xr:uid="{00000000-0005-0000-0000-00006A210000}"/>
    <cellStyle name="Normal 50 6" xfId="3599" xr:uid="{00000000-0005-0000-0000-00006B210000}"/>
    <cellStyle name="Normal 50 6 2" xfId="7712" xr:uid="{00000000-0005-0000-0000-00006C210000}"/>
    <cellStyle name="Normal 50 7" xfId="3600" xr:uid="{00000000-0005-0000-0000-00006D210000}"/>
    <cellStyle name="Normal 50 7 2" xfId="7713" xr:uid="{00000000-0005-0000-0000-00006E210000}"/>
    <cellStyle name="Normal 50 8" xfId="3601" xr:uid="{00000000-0005-0000-0000-00006F210000}"/>
    <cellStyle name="Normal 50 8 2" xfId="7714" xr:uid="{00000000-0005-0000-0000-000070210000}"/>
    <cellStyle name="Normal 50 9" xfId="3602" xr:uid="{00000000-0005-0000-0000-000071210000}"/>
    <cellStyle name="Normal 50 9 2" xfId="7715" xr:uid="{00000000-0005-0000-0000-000072210000}"/>
    <cellStyle name="Normal 51" xfId="3603" xr:uid="{00000000-0005-0000-0000-000073210000}"/>
    <cellStyle name="Normal 51 10" xfId="3604" xr:uid="{00000000-0005-0000-0000-000074210000}"/>
    <cellStyle name="Normal 51 10 2" xfId="7716" xr:uid="{00000000-0005-0000-0000-000075210000}"/>
    <cellStyle name="Normal 51 11" xfId="3605" xr:uid="{00000000-0005-0000-0000-000076210000}"/>
    <cellStyle name="Normal 51 11 2" xfId="7717" xr:uid="{00000000-0005-0000-0000-000077210000}"/>
    <cellStyle name="Normal 51 12" xfId="7718" xr:uid="{00000000-0005-0000-0000-000078210000}"/>
    <cellStyle name="Normal 51 13" xfId="10078" xr:uid="{00000000-0005-0000-0000-000079210000}"/>
    <cellStyle name="Normal 51 2" xfId="3606" xr:uid="{00000000-0005-0000-0000-00007A210000}"/>
    <cellStyle name="Normal 51 2 2" xfId="7719" xr:uid="{00000000-0005-0000-0000-00007B210000}"/>
    <cellStyle name="Normal 51 3" xfId="3607" xr:uid="{00000000-0005-0000-0000-00007C210000}"/>
    <cellStyle name="Normal 51 3 2" xfId="7720" xr:uid="{00000000-0005-0000-0000-00007D210000}"/>
    <cellStyle name="Normal 51 4" xfId="3608" xr:uid="{00000000-0005-0000-0000-00007E210000}"/>
    <cellStyle name="Normal 51 4 2" xfId="7721" xr:uid="{00000000-0005-0000-0000-00007F210000}"/>
    <cellStyle name="Normal 51 5" xfId="3609" xr:uid="{00000000-0005-0000-0000-000080210000}"/>
    <cellStyle name="Normal 51 5 2" xfId="7722" xr:uid="{00000000-0005-0000-0000-000081210000}"/>
    <cellStyle name="Normal 51 6" xfId="3610" xr:uid="{00000000-0005-0000-0000-000082210000}"/>
    <cellStyle name="Normal 51 6 2" xfId="7723" xr:uid="{00000000-0005-0000-0000-000083210000}"/>
    <cellStyle name="Normal 51 7" xfId="3611" xr:uid="{00000000-0005-0000-0000-000084210000}"/>
    <cellStyle name="Normal 51 7 2" xfId="7724" xr:uid="{00000000-0005-0000-0000-000085210000}"/>
    <cellStyle name="Normal 51 8" xfId="3612" xr:uid="{00000000-0005-0000-0000-000086210000}"/>
    <cellStyle name="Normal 51 8 2" xfId="7725" xr:uid="{00000000-0005-0000-0000-000087210000}"/>
    <cellStyle name="Normal 51 9" xfId="3613" xr:uid="{00000000-0005-0000-0000-000088210000}"/>
    <cellStyle name="Normal 51 9 2" xfId="7726" xr:uid="{00000000-0005-0000-0000-000089210000}"/>
    <cellStyle name="Normal 52" xfId="3614" xr:uid="{00000000-0005-0000-0000-00008A210000}"/>
    <cellStyle name="Normal 52 10" xfId="3615" xr:uid="{00000000-0005-0000-0000-00008B210000}"/>
    <cellStyle name="Normal 52 10 2" xfId="7727" xr:uid="{00000000-0005-0000-0000-00008C210000}"/>
    <cellStyle name="Normal 52 11" xfId="3616" xr:uid="{00000000-0005-0000-0000-00008D210000}"/>
    <cellStyle name="Normal 52 11 2" xfId="7728" xr:uid="{00000000-0005-0000-0000-00008E210000}"/>
    <cellStyle name="Normal 52 12" xfId="7729" xr:uid="{00000000-0005-0000-0000-00008F210000}"/>
    <cellStyle name="Normal 52 13" xfId="10079" xr:uid="{00000000-0005-0000-0000-000090210000}"/>
    <cellStyle name="Normal 52 2" xfId="3617" xr:uid="{00000000-0005-0000-0000-000091210000}"/>
    <cellStyle name="Normal 52 2 2" xfId="7730" xr:uid="{00000000-0005-0000-0000-000092210000}"/>
    <cellStyle name="Normal 52 3" xfId="3618" xr:uid="{00000000-0005-0000-0000-000093210000}"/>
    <cellStyle name="Normal 52 3 2" xfId="7731" xr:uid="{00000000-0005-0000-0000-000094210000}"/>
    <cellStyle name="Normal 52 4" xfId="3619" xr:uid="{00000000-0005-0000-0000-000095210000}"/>
    <cellStyle name="Normal 52 4 2" xfId="7732" xr:uid="{00000000-0005-0000-0000-000096210000}"/>
    <cellStyle name="Normal 52 5" xfId="3620" xr:uid="{00000000-0005-0000-0000-000097210000}"/>
    <cellStyle name="Normal 52 5 2" xfId="7733" xr:uid="{00000000-0005-0000-0000-000098210000}"/>
    <cellStyle name="Normal 52 6" xfId="3621" xr:uid="{00000000-0005-0000-0000-000099210000}"/>
    <cellStyle name="Normal 52 6 2" xfId="7734" xr:uid="{00000000-0005-0000-0000-00009A210000}"/>
    <cellStyle name="Normal 52 7" xfId="3622" xr:uid="{00000000-0005-0000-0000-00009B210000}"/>
    <cellStyle name="Normal 52 7 2" xfId="7735" xr:uid="{00000000-0005-0000-0000-00009C210000}"/>
    <cellStyle name="Normal 52 8" xfId="3623" xr:uid="{00000000-0005-0000-0000-00009D210000}"/>
    <cellStyle name="Normal 52 8 2" xfId="7736" xr:uid="{00000000-0005-0000-0000-00009E210000}"/>
    <cellStyle name="Normal 52 9" xfId="3624" xr:uid="{00000000-0005-0000-0000-00009F210000}"/>
    <cellStyle name="Normal 52 9 2" xfId="7737" xr:uid="{00000000-0005-0000-0000-0000A0210000}"/>
    <cellStyle name="Normal 53" xfId="3625" xr:uid="{00000000-0005-0000-0000-0000A1210000}"/>
    <cellStyle name="Normal 53 10" xfId="3626" xr:uid="{00000000-0005-0000-0000-0000A2210000}"/>
    <cellStyle name="Normal 53 10 2" xfId="7738" xr:uid="{00000000-0005-0000-0000-0000A3210000}"/>
    <cellStyle name="Normal 53 11" xfId="3627" xr:uid="{00000000-0005-0000-0000-0000A4210000}"/>
    <cellStyle name="Normal 53 11 2" xfId="7739" xr:uid="{00000000-0005-0000-0000-0000A5210000}"/>
    <cellStyle name="Normal 53 12" xfId="7740" xr:uid="{00000000-0005-0000-0000-0000A6210000}"/>
    <cellStyle name="Normal 53 13" xfId="10080" xr:uid="{00000000-0005-0000-0000-0000A7210000}"/>
    <cellStyle name="Normal 53 2" xfId="3628" xr:uid="{00000000-0005-0000-0000-0000A8210000}"/>
    <cellStyle name="Normal 53 2 2" xfId="7741" xr:uid="{00000000-0005-0000-0000-0000A9210000}"/>
    <cellStyle name="Normal 53 3" xfId="3629" xr:uid="{00000000-0005-0000-0000-0000AA210000}"/>
    <cellStyle name="Normal 53 3 2" xfId="7742" xr:uid="{00000000-0005-0000-0000-0000AB210000}"/>
    <cellStyle name="Normal 53 4" xfId="3630" xr:uid="{00000000-0005-0000-0000-0000AC210000}"/>
    <cellStyle name="Normal 53 4 2" xfId="7743" xr:uid="{00000000-0005-0000-0000-0000AD210000}"/>
    <cellStyle name="Normal 53 5" xfId="3631" xr:uid="{00000000-0005-0000-0000-0000AE210000}"/>
    <cellStyle name="Normal 53 5 2" xfId="7744" xr:uid="{00000000-0005-0000-0000-0000AF210000}"/>
    <cellStyle name="Normal 53 6" xfId="3632" xr:uid="{00000000-0005-0000-0000-0000B0210000}"/>
    <cellStyle name="Normal 53 6 2" xfId="7745" xr:uid="{00000000-0005-0000-0000-0000B1210000}"/>
    <cellStyle name="Normal 53 7" xfId="3633" xr:uid="{00000000-0005-0000-0000-0000B2210000}"/>
    <cellStyle name="Normal 53 7 2" xfId="7746" xr:uid="{00000000-0005-0000-0000-0000B3210000}"/>
    <cellStyle name="Normal 53 8" xfId="3634" xr:uid="{00000000-0005-0000-0000-0000B4210000}"/>
    <cellStyle name="Normal 53 8 2" xfId="7747" xr:uid="{00000000-0005-0000-0000-0000B5210000}"/>
    <cellStyle name="Normal 53 9" xfId="3635" xr:uid="{00000000-0005-0000-0000-0000B6210000}"/>
    <cellStyle name="Normal 53 9 2" xfId="7748" xr:uid="{00000000-0005-0000-0000-0000B7210000}"/>
    <cellStyle name="Normal 54" xfId="3636" xr:uid="{00000000-0005-0000-0000-0000B8210000}"/>
    <cellStyle name="Normal 54 10" xfId="3637" xr:uid="{00000000-0005-0000-0000-0000B9210000}"/>
    <cellStyle name="Normal 54 10 2" xfId="7749" xr:uid="{00000000-0005-0000-0000-0000BA210000}"/>
    <cellStyle name="Normal 54 11" xfId="3638" xr:uid="{00000000-0005-0000-0000-0000BB210000}"/>
    <cellStyle name="Normal 54 11 2" xfId="7750" xr:uid="{00000000-0005-0000-0000-0000BC210000}"/>
    <cellStyle name="Normal 54 12" xfId="7751" xr:uid="{00000000-0005-0000-0000-0000BD210000}"/>
    <cellStyle name="Normal 54 13" xfId="10081" xr:uid="{00000000-0005-0000-0000-0000BE210000}"/>
    <cellStyle name="Normal 54 2" xfId="3639" xr:uid="{00000000-0005-0000-0000-0000BF210000}"/>
    <cellStyle name="Normal 54 2 2" xfId="7752" xr:uid="{00000000-0005-0000-0000-0000C0210000}"/>
    <cellStyle name="Normal 54 3" xfId="3640" xr:uid="{00000000-0005-0000-0000-0000C1210000}"/>
    <cellStyle name="Normal 54 3 2" xfId="7753" xr:uid="{00000000-0005-0000-0000-0000C2210000}"/>
    <cellStyle name="Normal 54 4" xfId="3641" xr:uid="{00000000-0005-0000-0000-0000C3210000}"/>
    <cellStyle name="Normal 54 4 2" xfId="7754" xr:uid="{00000000-0005-0000-0000-0000C4210000}"/>
    <cellStyle name="Normal 54 5" xfId="3642" xr:uid="{00000000-0005-0000-0000-0000C5210000}"/>
    <cellStyle name="Normal 54 5 2" xfId="7755" xr:uid="{00000000-0005-0000-0000-0000C6210000}"/>
    <cellStyle name="Normal 54 6" xfId="3643" xr:uid="{00000000-0005-0000-0000-0000C7210000}"/>
    <cellStyle name="Normal 54 6 2" xfId="7756" xr:uid="{00000000-0005-0000-0000-0000C8210000}"/>
    <cellStyle name="Normal 54 7" xfId="3644" xr:uid="{00000000-0005-0000-0000-0000C9210000}"/>
    <cellStyle name="Normal 54 7 2" xfId="7757" xr:uid="{00000000-0005-0000-0000-0000CA210000}"/>
    <cellStyle name="Normal 54 8" xfId="3645" xr:uid="{00000000-0005-0000-0000-0000CB210000}"/>
    <cellStyle name="Normal 54 8 2" xfId="7758" xr:uid="{00000000-0005-0000-0000-0000CC210000}"/>
    <cellStyle name="Normal 54 9" xfId="3646" xr:uid="{00000000-0005-0000-0000-0000CD210000}"/>
    <cellStyle name="Normal 54 9 2" xfId="7759" xr:uid="{00000000-0005-0000-0000-0000CE210000}"/>
    <cellStyle name="Normal 55" xfId="3647" xr:uid="{00000000-0005-0000-0000-0000CF210000}"/>
    <cellStyle name="Normal 55 10" xfId="3648" xr:uid="{00000000-0005-0000-0000-0000D0210000}"/>
    <cellStyle name="Normal 55 10 2" xfId="7760" xr:uid="{00000000-0005-0000-0000-0000D1210000}"/>
    <cellStyle name="Normal 55 11" xfId="3649" xr:uid="{00000000-0005-0000-0000-0000D2210000}"/>
    <cellStyle name="Normal 55 11 2" xfId="7761" xr:uid="{00000000-0005-0000-0000-0000D3210000}"/>
    <cellStyle name="Normal 55 12" xfId="7762" xr:uid="{00000000-0005-0000-0000-0000D4210000}"/>
    <cellStyle name="Normal 55 13" xfId="10082" xr:uid="{00000000-0005-0000-0000-0000D5210000}"/>
    <cellStyle name="Normal 55 2" xfId="3650" xr:uid="{00000000-0005-0000-0000-0000D6210000}"/>
    <cellStyle name="Normal 55 2 2" xfId="7763" xr:uid="{00000000-0005-0000-0000-0000D7210000}"/>
    <cellStyle name="Normal 55 3" xfId="3651" xr:uid="{00000000-0005-0000-0000-0000D8210000}"/>
    <cellStyle name="Normal 55 3 2" xfId="7764" xr:uid="{00000000-0005-0000-0000-0000D9210000}"/>
    <cellStyle name="Normal 55 4" xfId="3652" xr:uid="{00000000-0005-0000-0000-0000DA210000}"/>
    <cellStyle name="Normal 55 4 2" xfId="7765" xr:uid="{00000000-0005-0000-0000-0000DB210000}"/>
    <cellStyle name="Normal 55 5" xfId="3653" xr:uid="{00000000-0005-0000-0000-0000DC210000}"/>
    <cellStyle name="Normal 55 5 2" xfId="7766" xr:uid="{00000000-0005-0000-0000-0000DD210000}"/>
    <cellStyle name="Normal 55 6" xfId="3654" xr:uid="{00000000-0005-0000-0000-0000DE210000}"/>
    <cellStyle name="Normal 55 6 2" xfId="7767" xr:uid="{00000000-0005-0000-0000-0000DF210000}"/>
    <cellStyle name="Normal 55 7" xfId="3655" xr:uid="{00000000-0005-0000-0000-0000E0210000}"/>
    <cellStyle name="Normal 55 7 2" xfId="7768" xr:uid="{00000000-0005-0000-0000-0000E1210000}"/>
    <cellStyle name="Normal 55 8" xfId="3656" xr:uid="{00000000-0005-0000-0000-0000E2210000}"/>
    <cellStyle name="Normal 55 8 2" xfId="7769" xr:uid="{00000000-0005-0000-0000-0000E3210000}"/>
    <cellStyle name="Normal 55 9" xfId="3657" xr:uid="{00000000-0005-0000-0000-0000E4210000}"/>
    <cellStyle name="Normal 55 9 2" xfId="7770" xr:uid="{00000000-0005-0000-0000-0000E5210000}"/>
    <cellStyle name="Normal 56" xfId="3658" xr:uid="{00000000-0005-0000-0000-0000E6210000}"/>
    <cellStyle name="Normal 56 10" xfId="3659" xr:uid="{00000000-0005-0000-0000-0000E7210000}"/>
    <cellStyle name="Normal 56 10 2" xfId="7771" xr:uid="{00000000-0005-0000-0000-0000E8210000}"/>
    <cellStyle name="Normal 56 11" xfId="3660" xr:uid="{00000000-0005-0000-0000-0000E9210000}"/>
    <cellStyle name="Normal 56 11 2" xfId="7772" xr:uid="{00000000-0005-0000-0000-0000EA210000}"/>
    <cellStyle name="Normal 56 12" xfId="7773" xr:uid="{00000000-0005-0000-0000-0000EB210000}"/>
    <cellStyle name="Normal 56 13" xfId="10083" xr:uid="{00000000-0005-0000-0000-0000EC210000}"/>
    <cellStyle name="Normal 56 2" xfId="3661" xr:uid="{00000000-0005-0000-0000-0000ED210000}"/>
    <cellStyle name="Normal 56 2 2" xfId="7774" xr:uid="{00000000-0005-0000-0000-0000EE210000}"/>
    <cellStyle name="Normal 56 3" xfId="3662" xr:uid="{00000000-0005-0000-0000-0000EF210000}"/>
    <cellStyle name="Normal 56 3 2" xfId="7775" xr:uid="{00000000-0005-0000-0000-0000F0210000}"/>
    <cellStyle name="Normal 56 4" xfId="3663" xr:uid="{00000000-0005-0000-0000-0000F1210000}"/>
    <cellStyle name="Normal 56 4 2" xfId="7776" xr:uid="{00000000-0005-0000-0000-0000F2210000}"/>
    <cellStyle name="Normal 56 5" xfId="3664" xr:uid="{00000000-0005-0000-0000-0000F3210000}"/>
    <cellStyle name="Normal 56 5 2" xfId="7777" xr:uid="{00000000-0005-0000-0000-0000F4210000}"/>
    <cellStyle name="Normal 56 6" xfId="3665" xr:uid="{00000000-0005-0000-0000-0000F5210000}"/>
    <cellStyle name="Normal 56 6 2" xfId="7778" xr:uid="{00000000-0005-0000-0000-0000F6210000}"/>
    <cellStyle name="Normal 56 7" xfId="3666" xr:uid="{00000000-0005-0000-0000-0000F7210000}"/>
    <cellStyle name="Normal 56 7 2" xfId="7779" xr:uid="{00000000-0005-0000-0000-0000F8210000}"/>
    <cellStyle name="Normal 56 8" xfId="3667" xr:uid="{00000000-0005-0000-0000-0000F9210000}"/>
    <cellStyle name="Normal 56 8 2" xfId="7780" xr:uid="{00000000-0005-0000-0000-0000FA210000}"/>
    <cellStyle name="Normal 56 9" xfId="3668" xr:uid="{00000000-0005-0000-0000-0000FB210000}"/>
    <cellStyle name="Normal 56 9 2" xfId="7781" xr:uid="{00000000-0005-0000-0000-0000FC210000}"/>
    <cellStyle name="Normal 57" xfId="3669" xr:uid="{00000000-0005-0000-0000-0000FD210000}"/>
    <cellStyle name="Normal 57 10" xfId="3670" xr:uid="{00000000-0005-0000-0000-0000FE210000}"/>
    <cellStyle name="Normal 57 10 2" xfId="7782" xr:uid="{00000000-0005-0000-0000-0000FF210000}"/>
    <cellStyle name="Normal 57 11" xfId="3671" xr:uid="{00000000-0005-0000-0000-000000220000}"/>
    <cellStyle name="Normal 57 11 2" xfId="7783" xr:uid="{00000000-0005-0000-0000-000001220000}"/>
    <cellStyle name="Normal 57 12" xfId="7784" xr:uid="{00000000-0005-0000-0000-000002220000}"/>
    <cellStyle name="Normal 57 13" xfId="10084" xr:uid="{00000000-0005-0000-0000-000003220000}"/>
    <cellStyle name="Normal 57 2" xfId="3672" xr:uid="{00000000-0005-0000-0000-000004220000}"/>
    <cellStyle name="Normal 57 2 2" xfId="7785" xr:uid="{00000000-0005-0000-0000-000005220000}"/>
    <cellStyle name="Normal 57 3" xfId="3673" xr:uid="{00000000-0005-0000-0000-000006220000}"/>
    <cellStyle name="Normal 57 3 2" xfId="7786" xr:uid="{00000000-0005-0000-0000-000007220000}"/>
    <cellStyle name="Normal 57 4" xfId="3674" xr:uid="{00000000-0005-0000-0000-000008220000}"/>
    <cellStyle name="Normal 57 4 2" xfId="7787" xr:uid="{00000000-0005-0000-0000-000009220000}"/>
    <cellStyle name="Normal 57 5" xfId="3675" xr:uid="{00000000-0005-0000-0000-00000A220000}"/>
    <cellStyle name="Normal 57 5 2" xfId="7788" xr:uid="{00000000-0005-0000-0000-00000B220000}"/>
    <cellStyle name="Normal 57 6" xfId="3676" xr:uid="{00000000-0005-0000-0000-00000C220000}"/>
    <cellStyle name="Normal 57 6 2" xfId="7789" xr:uid="{00000000-0005-0000-0000-00000D220000}"/>
    <cellStyle name="Normal 57 7" xfId="3677" xr:uid="{00000000-0005-0000-0000-00000E220000}"/>
    <cellStyle name="Normal 57 7 2" xfId="7790" xr:uid="{00000000-0005-0000-0000-00000F220000}"/>
    <cellStyle name="Normal 57 8" xfId="3678" xr:uid="{00000000-0005-0000-0000-000010220000}"/>
    <cellStyle name="Normal 57 8 2" xfId="7791" xr:uid="{00000000-0005-0000-0000-000011220000}"/>
    <cellStyle name="Normal 57 9" xfId="3679" xr:uid="{00000000-0005-0000-0000-000012220000}"/>
    <cellStyle name="Normal 57 9 2" xfId="7792" xr:uid="{00000000-0005-0000-0000-000013220000}"/>
    <cellStyle name="Normal 58" xfId="3680" xr:uid="{00000000-0005-0000-0000-000014220000}"/>
    <cellStyle name="Normal 58 10" xfId="3681" xr:uid="{00000000-0005-0000-0000-000015220000}"/>
    <cellStyle name="Normal 58 10 2" xfId="7793" xr:uid="{00000000-0005-0000-0000-000016220000}"/>
    <cellStyle name="Normal 58 11" xfId="3682" xr:uid="{00000000-0005-0000-0000-000017220000}"/>
    <cellStyle name="Normal 58 11 2" xfId="7794" xr:uid="{00000000-0005-0000-0000-000018220000}"/>
    <cellStyle name="Normal 58 12" xfId="7795" xr:uid="{00000000-0005-0000-0000-000019220000}"/>
    <cellStyle name="Normal 58 13" xfId="10085" xr:uid="{00000000-0005-0000-0000-00001A220000}"/>
    <cellStyle name="Normal 58 2" xfId="3683" xr:uid="{00000000-0005-0000-0000-00001B220000}"/>
    <cellStyle name="Normal 58 2 2" xfId="3684" xr:uid="{00000000-0005-0000-0000-00001C220000}"/>
    <cellStyle name="Normal 58 2 2 2" xfId="7796" xr:uid="{00000000-0005-0000-0000-00001D220000}"/>
    <cellStyle name="Normal 58 2 3" xfId="7797" xr:uid="{00000000-0005-0000-0000-00001E220000}"/>
    <cellStyle name="Normal 58 2 4" xfId="10086" xr:uid="{00000000-0005-0000-0000-00001F220000}"/>
    <cellStyle name="Normal 58 3" xfId="3685" xr:uid="{00000000-0005-0000-0000-000020220000}"/>
    <cellStyle name="Normal 58 3 2" xfId="7798" xr:uid="{00000000-0005-0000-0000-000021220000}"/>
    <cellStyle name="Normal 58 4" xfId="3686" xr:uid="{00000000-0005-0000-0000-000022220000}"/>
    <cellStyle name="Normal 58 4 2" xfId="7799" xr:uid="{00000000-0005-0000-0000-000023220000}"/>
    <cellStyle name="Normal 58 5" xfId="3687" xr:uid="{00000000-0005-0000-0000-000024220000}"/>
    <cellStyle name="Normal 58 5 2" xfId="7800" xr:uid="{00000000-0005-0000-0000-000025220000}"/>
    <cellStyle name="Normal 58 6" xfId="3688" xr:uid="{00000000-0005-0000-0000-000026220000}"/>
    <cellStyle name="Normal 58 6 2" xfId="7801" xr:uid="{00000000-0005-0000-0000-000027220000}"/>
    <cellStyle name="Normal 58 7" xfId="3689" xr:uid="{00000000-0005-0000-0000-000028220000}"/>
    <cellStyle name="Normal 58 7 2" xfId="7802" xr:uid="{00000000-0005-0000-0000-000029220000}"/>
    <cellStyle name="Normal 58 8" xfId="3690" xr:uid="{00000000-0005-0000-0000-00002A220000}"/>
    <cellStyle name="Normal 58 8 2" xfId="7803" xr:uid="{00000000-0005-0000-0000-00002B220000}"/>
    <cellStyle name="Normal 58 9" xfId="3691" xr:uid="{00000000-0005-0000-0000-00002C220000}"/>
    <cellStyle name="Normal 58 9 2" xfId="7804" xr:uid="{00000000-0005-0000-0000-00002D220000}"/>
    <cellStyle name="Normal 59" xfId="3692" xr:uid="{00000000-0005-0000-0000-00002E220000}"/>
    <cellStyle name="Normal 59 10" xfId="3693" xr:uid="{00000000-0005-0000-0000-00002F220000}"/>
    <cellStyle name="Normal 59 10 2" xfId="7805" xr:uid="{00000000-0005-0000-0000-000030220000}"/>
    <cellStyle name="Normal 59 11" xfId="3694" xr:uid="{00000000-0005-0000-0000-000031220000}"/>
    <cellStyle name="Normal 59 11 2" xfId="7806" xr:uid="{00000000-0005-0000-0000-000032220000}"/>
    <cellStyle name="Normal 59 12" xfId="7807" xr:uid="{00000000-0005-0000-0000-000033220000}"/>
    <cellStyle name="Normal 59 13" xfId="10087" xr:uid="{00000000-0005-0000-0000-000034220000}"/>
    <cellStyle name="Normal 59 2" xfId="3695" xr:uid="{00000000-0005-0000-0000-000035220000}"/>
    <cellStyle name="Normal 59 2 2" xfId="7808" xr:uid="{00000000-0005-0000-0000-000036220000}"/>
    <cellStyle name="Normal 59 3" xfId="3696" xr:uid="{00000000-0005-0000-0000-000037220000}"/>
    <cellStyle name="Normal 59 3 2" xfId="7809" xr:uid="{00000000-0005-0000-0000-000038220000}"/>
    <cellStyle name="Normal 59 4" xfId="3697" xr:uid="{00000000-0005-0000-0000-000039220000}"/>
    <cellStyle name="Normal 59 4 2" xfId="7810" xr:uid="{00000000-0005-0000-0000-00003A220000}"/>
    <cellStyle name="Normal 59 5" xfId="3698" xr:uid="{00000000-0005-0000-0000-00003B220000}"/>
    <cellStyle name="Normal 59 5 2" xfId="7811" xr:uid="{00000000-0005-0000-0000-00003C220000}"/>
    <cellStyle name="Normal 59 6" xfId="3699" xr:uid="{00000000-0005-0000-0000-00003D220000}"/>
    <cellStyle name="Normal 59 6 2" xfId="7812" xr:uid="{00000000-0005-0000-0000-00003E220000}"/>
    <cellStyle name="Normal 59 7" xfId="3700" xr:uid="{00000000-0005-0000-0000-00003F220000}"/>
    <cellStyle name="Normal 59 7 2" xfId="7813" xr:uid="{00000000-0005-0000-0000-000040220000}"/>
    <cellStyle name="Normal 59 8" xfId="3701" xr:uid="{00000000-0005-0000-0000-000041220000}"/>
    <cellStyle name="Normal 59 8 2" xfId="7814" xr:uid="{00000000-0005-0000-0000-000042220000}"/>
    <cellStyle name="Normal 59 9" xfId="3702" xr:uid="{00000000-0005-0000-0000-000043220000}"/>
    <cellStyle name="Normal 59 9 2" xfId="7815" xr:uid="{00000000-0005-0000-0000-000044220000}"/>
    <cellStyle name="Normal 6" xfId="3703" xr:uid="{00000000-0005-0000-0000-000045220000}"/>
    <cellStyle name="Normal 6 10" xfId="3704" xr:uid="{00000000-0005-0000-0000-000046220000}"/>
    <cellStyle name="Normal 6 10 2" xfId="7816" xr:uid="{00000000-0005-0000-0000-000047220000}"/>
    <cellStyle name="Normal 6 10 2 2" xfId="13279" xr:uid="{00000000-0005-0000-0000-000048220000}"/>
    <cellStyle name="Normal 6 10 3" xfId="10088" xr:uid="{00000000-0005-0000-0000-000049220000}"/>
    <cellStyle name="Normal 6 11" xfId="3705" xr:uid="{00000000-0005-0000-0000-00004A220000}"/>
    <cellStyle name="Normal 6 11 2" xfId="3706" xr:uid="{00000000-0005-0000-0000-00004B220000}"/>
    <cellStyle name="Normal 6 11 2 2" xfId="7817" xr:uid="{00000000-0005-0000-0000-00004C220000}"/>
    <cellStyle name="Normal 6 11 3" xfId="3707" xr:uid="{00000000-0005-0000-0000-00004D220000}"/>
    <cellStyle name="Normal 6 11 3 2" xfId="7818" xr:uid="{00000000-0005-0000-0000-00004E220000}"/>
    <cellStyle name="Normal 6 11 4" xfId="3708" xr:uid="{00000000-0005-0000-0000-00004F220000}"/>
    <cellStyle name="Normal 6 11 4 2" xfId="7819" xr:uid="{00000000-0005-0000-0000-000050220000}"/>
    <cellStyle name="Normal 6 11 5" xfId="7820" xr:uid="{00000000-0005-0000-0000-000051220000}"/>
    <cellStyle name="Normal 6 11 6" xfId="10089" xr:uid="{00000000-0005-0000-0000-000052220000}"/>
    <cellStyle name="Normal 6 12" xfId="3709" xr:uid="{00000000-0005-0000-0000-000053220000}"/>
    <cellStyle name="Normal 6 12 2" xfId="3710" xr:uid="{00000000-0005-0000-0000-000054220000}"/>
    <cellStyle name="Normal 6 12 2 2" xfId="7821" xr:uid="{00000000-0005-0000-0000-000055220000}"/>
    <cellStyle name="Normal 6 12 3" xfId="3711" xr:uid="{00000000-0005-0000-0000-000056220000}"/>
    <cellStyle name="Normal 6 12 3 2" xfId="7822" xr:uid="{00000000-0005-0000-0000-000057220000}"/>
    <cellStyle name="Normal 6 12 4" xfId="3712" xr:uid="{00000000-0005-0000-0000-000058220000}"/>
    <cellStyle name="Normal 6 12 4 2" xfId="7823" xr:uid="{00000000-0005-0000-0000-000059220000}"/>
    <cellStyle name="Normal 6 12 5" xfId="7824" xr:uid="{00000000-0005-0000-0000-00005A220000}"/>
    <cellStyle name="Normal 6 12 6" xfId="10090" xr:uid="{00000000-0005-0000-0000-00005B220000}"/>
    <cellStyle name="Normal 6 13" xfId="3713" xr:uid="{00000000-0005-0000-0000-00005C220000}"/>
    <cellStyle name="Normal 6 13 2" xfId="7825" xr:uid="{00000000-0005-0000-0000-00005D220000}"/>
    <cellStyle name="Normal 6 13 2 2" xfId="13280" xr:uid="{00000000-0005-0000-0000-00005E220000}"/>
    <cellStyle name="Normal 6 13 3" xfId="10091" xr:uid="{00000000-0005-0000-0000-00005F220000}"/>
    <cellStyle name="Normal 6 14" xfId="3714" xr:uid="{00000000-0005-0000-0000-000060220000}"/>
    <cellStyle name="Normal 6 14 2" xfId="7826" xr:uid="{00000000-0005-0000-0000-000061220000}"/>
    <cellStyle name="Normal 6 14 2 2" xfId="13281" xr:uid="{00000000-0005-0000-0000-000062220000}"/>
    <cellStyle name="Normal 6 14 3" xfId="10092" xr:uid="{00000000-0005-0000-0000-000063220000}"/>
    <cellStyle name="Normal 6 15" xfId="3715" xr:uid="{00000000-0005-0000-0000-000064220000}"/>
    <cellStyle name="Normal 6 15 2" xfId="7827" xr:uid="{00000000-0005-0000-0000-000065220000}"/>
    <cellStyle name="Normal 6 15 2 2" xfId="13282" xr:uid="{00000000-0005-0000-0000-000066220000}"/>
    <cellStyle name="Normal 6 15 3" xfId="10093" xr:uid="{00000000-0005-0000-0000-000067220000}"/>
    <cellStyle name="Normal 6 16" xfId="10094" xr:uid="{00000000-0005-0000-0000-000068220000}"/>
    <cellStyle name="Normal 6 16 2" xfId="13283" xr:uid="{00000000-0005-0000-0000-000069220000}"/>
    <cellStyle name="Normal 6 16 2 2" xfId="13284" xr:uid="{00000000-0005-0000-0000-00006A220000}"/>
    <cellStyle name="Normal 6 16 3" xfId="13285" xr:uid="{00000000-0005-0000-0000-00006B220000}"/>
    <cellStyle name="Normal 6 17" xfId="13286" xr:uid="{00000000-0005-0000-0000-00006C220000}"/>
    <cellStyle name="Normal 6 17 2" xfId="13287" xr:uid="{00000000-0005-0000-0000-00006D220000}"/>
    <cellStyle name="Normal 6 17 2 2" xfId="13288" xr:uid="{00000000-0005-0000-0000-00006E220000}"/>
    <cellStyle name="Normal 6 17 3" xfId="13289" xr:uid="{00000000-0005-0000-0000-00006F220000}"/>
    <cellStyle name="Normal 6 18" xfId="13290" xr:uid="{00000000-0005-0000-0000-000070220000}"/>
    <cellStyle name="Normal 6 18 2" xfId="13291" xr:uid="{00000000-0005-0000-0000-000071220000}"/>
    <cellStyle name="Normal 6 18 2 2" xfId="13292" xr:uid="{00000000-0005-0000-0000-000072220000}"/>
    <cellStyle name="Normal 6 18 3" xfId="13293" xr:uid="{00000000-0005-0000-0000-000073220000}"/>
    <cellStyle name="Normal 6 19" xfId="13294" xr:uid="{00000000-0005-0000-0000-000074220000}"/>
    <cellStyle name="Normal 6 2" xfId="3716" xr:uid="{00000000-0005-0000-0000-000075220000}"/>
    <cellStyle name="Normal 6 2 2" xfId="6172" xr:uid="{00000000-0005-0000-0000-000076220000}"/>
    <cellStyle name="Normal 6 2 2 2" xfId="6173" xr:uid="{00000000-0005-0000-0000-000077220000}"/>
    <cellStyle name="Normal 6 2 3" xfId="6174" xr:uid="{00000000-0005-0000-0000-000078220000}"/>
    <cellStyle name="Normal 6 2 4" xfId="6175" xr:uid="{00000000-0005-0000-0000-000079220000}"/>
    <cellStyle name="Normal 6 2 5" xfId="10095" xr:uid="{00000000-0005-0000-0000-00007A220000}"/>
    <cellStyle name="Normal 6 20" xfId="13295" xr:uid="{00000000-0005-0000-0000-00007B220000}"/>
    <cellStyle name="Normal 6 20 2" xfId="13296" xr:uid="{00000000-0005-0000-0000-00007C220000}"/>
    <cellStyle name="Normal 6 21" xfId="13297" xr:uid="{00000000-0005-0000-0000-00007D220000}"/>
    <cellStyle name="Normal 6 22" xfId="13298" xr:uid="{00000000-0005-0000-0000-00007E220000}"/>
    <cellStyle name="Normal 6 3" xfId="3717" xr:uid="{00000000-0005-0000-0000-00007F220000}"/>
    <cellStyle name="Normal 6 3 10" xfId="10096" xr:uid="{00000000-0005-0000-0000-000080220000}"/>
    <cellStyle name="Normal 6 3 2" xfId="6176" xr:uid="{00000000-0005-0000-0000-000081220000}"/>
    <cellStyle name="Normal 6 3 2 2" xfId="6177" xr:uid="{00000000-0005-0000-0000-000082220000}"/>
    <cellStyle name="Normal 6 3 2_Contract Status Weekly Report 11- 02-2010" xfId="6178" xr:uid="{00000000-0005-0000-0000-000083220000}"/>
    <cellStyle name="Normal 6 3 3" xfId="6179" xr:uid="{00000000-0005-0000-0000-000084220000}"/>
    <cellStyle name="Normal 6 3 4" xfId="10097" xr:uid="{00000000-0005-0000-0000-000085220000}"/>
    <cellStyle name="Normal 6 3 5" xfId="10098" xr:uid="{00000000-0005-0000-0000-000086220000}"/>
    <cellStyle name="Normal 6 3 6" xfId="10099" xr:uid="{00000000-0005-0000-0000-000087220000}"/>
    <cellStyle name="Normal 6 3 7" xfId="10100" xr:uid="{00000000-0005-0000-0000-000088220000}"/>
    <cellStyle name="Normal 6 3 8" xfId="10101" xr:uid="{00000000-0005-0000-0000-000089220000}"/>
    <cellStyle name="Normal 6 3 9" xfId="10102" xr:uid="{00000000-0005-0000-0000-00008A220000}"/>
    <cellStyle name="Normal 6 3_Contract Status Weekly Report 11- 02-2010" xfId="6180" xr:uid="{00000000-0005-0000-0000-00008B220000}"/>
    <cellStyle name="Normal 6 4" xfId="3718" xr:uid="{00000000-0005-0000-0000-00008C220000}"/>
    <cellStyle name="Normal 6 4 2" xfId="6181" xr:uid="{00000000-0005-0000-0000-00008D220000}"/>
    <cellStyle name="Normal 6 4 2 2" xfId="13299" xr:uid="{00000000-0005-0000-0000-00008E220000}"/>
    <cellStyle name="Normal 6 4 3" xfId="10103" xr:uid="{00000000-0005-0000-0000-00008F220000}"/>
    <cellStyle name="Normal 6 5" xfId="3719" xr:uid="{00000000-0005-0000-0000-000090220000}"/>
    <cellStyle name="Normal 6 5 2" xfId="7828" xr:uid="{00000000-0005-0000-0000-000091220000}"/>
    <cellStyle name="Normal 6 5 2 2" xfId="13300" xr:uid="{00000000-0005-0000-0000-000092220000}"/>
    <cellStyle name="Normal 6 5 3" xfId="10104" xr:uid="{00000000-0005-0000-0000-000093220000}"/>
    <cellStyle name="Normal 6 6" xfId="3720" xr:uid="{00000000-0005-0000-0000-000094220000}"/>
    <cellStyle name="Normal 6 6 2" xfId="7829" xr:uid="{00000000-0005-0000-0000-000095220000}"/>
    <cellStyle name="Normal 6 6 2 2" xfId="13301" xr:uid="{00000000-0005-0000-0000-000096220000}"/>
    <cellStyle name="Normal 6 6 3" xfId="10105" xr:uid="{00000000-0005-0000-0000-000097220000}"/>
    <cellStyle name="Normal 6 7" xfId="3721" xr:uid="{00000000-0005-0000-0000-000098220000}"/>
    <cellStyle name="Normal 6 7 2" xfId="7830" xr:uid="{00000000-0005-0000-0000-000099220000}"/>
    <cellStyle name="Normal 6 7 2 2" xfId="13302" xr:uid="{00000000-0005-0000-0000-00009A220000}"/>
    <cellStyle name="Normal 6 7 3" xfId="10106" xr:uid="{00000000-0005-0000-0000-00009B220000}"/>
    <cellStyle name="Normal 6 8" xfId="3722" xr:uid="{00000000-0005-0000-0000-00009C220000}"/>
    <cellStyle name="Normal 6 8 2" xfId="7831" xr:uid="{00000000-0005-0000-0000-00009D220000}"/>
    <cellStyle name="Normal 6 8 2 2" xfId="13303" xr:uid="{00000000-0005-0000-0000-00009E220000}"/>
    <cellStyle name="Normal 6 8 3" xfId="10107" xr:uid="{00000000-0005-0000-0000-00009F220000}"/>
    <cellStyle name="Normal 6 9" xfId="3723" xr:uid="{00000000-0005-0000-0000-0000A0220000}"/>
    <cellStyle name="Normal 6 9 2" xfId="7832" xr:uid="{00000000-0005-0000-0000-0000A1220000}"/>
    <cellStyle name="Normal 6 9 2 2" xfId="13304" xr:uid="{00000000-0005-0000-0000-0000A2220000}"/>
    <cellStyle name="Normal 6 9 3" xfId="10108" xr:uid="{00000000-0005-0000-0000-0000A3220000}"/>
    <cellStyle name="Normal 6_13. Total" xfId="3724" xr:uid="{00000000-0005-0000-0000-0000A4220000}"/>
    <cellStyle name="Normal 60" xfId="3725" xr:uid="{00000000-0005-0000-0000-0000A5220000}"/>
    <cellStyle name="Normal 60 10" xfId="3726" xr:uid="{00000000-0005-0000-0000-0000A6220000}"/>
    <cellStyle name="Normal 60 10 2" xfId="7833" xr:uid="{00000000-0005-0000-0000-0000A7220000}"/>
    <cellStyle name="Normal 60 11" xfId="3727" xr:uid="{00000000-0005-0000-0000-0000A8220000}"/>
    <cellStyle name="Normal 60 11 2" xfId="7834" xr:uid="{00000000-0005-0000-0000-0000A9220000}"/>
    <cellStyle name="Normal 60 12" xfId="7835" xr:uid="{00000000-0005-0000-0000-0000AA220000}"/>
    <cellStyle name="Normal 60 13" xfId="10109" xr:uid="{00000000-0005-0000-0000-0000AB220000}"/>
    <cellStyle name="Normal 60 2" xfId="3728" xr:uid="{00000000-0005-0000-0000-0000AC220000}"/>
    <cellStyle name="Normal 60 2 2" xfId="7836" xr:uid="{00000000-0005-0000-0000-0000AD220000}"/>
    <cellStyle name="Normal 60 3" xfId="3729" xr:uid="{00000000-0005-0000-0000-0000AE220000}"/>
    <cellStyle name="Normal 60 3 2" xfId="7837" xr:uid="{00000000-0005-0000-0000-0000AF220000}"/>
    <cellStyle name="Normal 60 4" xfId="3730" xr:uid="{00000000-0005-0000-0000-0000B0220000}"/>
    <cellStyle name="Normal 60 4 2" xfId="7838" xr:uid="{00000000-0005-0000-0000-0000B1220000}"/>
    <cellStyle name="Normal 60 5" xfId="3731" xr:uid="{00000000-0005-0000-0000-0000B2220000}"/>
    <cellStyle name="Normal 60 5 2" xfId="7839" xr:uid="{00000000-0005-0000-0000-0000B3220000}"/>
    <cellStyle name="Normal 60 6" xfId="3732" xr:uid="{00000000-0005-0000-0000-0000B4220000}"/>
    <cellStyle name="Normal 60 6 2" xfId="7840" xr:uid="{00000000-0005-0000-0000-0000B5220000}"/>
    <cellStyle name="Normal 60 7" xfId="3733" xr:uid="{00000000-0005-0000-0000-0000B6220000}"/>
    <cellStyle name="Normal 60 7 2" xfId="7841" xr:uid="{00000000-0005-0000-0000-0000B7220000}"/>
    <cellStyle name="Normal 60 8" xfId="3734" xr:uid="{00000000-0005-0000-0000-0000B8220000}"/>
    <cellStyle name="Normal 60 8 2" xfId="7842" xr:uid="{00000000-0005-0000-0000-0000B9220000}"/>
    <cellStyle name="Normal 60 9" xfId="3735" xr:uid="{00000000-0005-0000-0000-0000BA220000}"/>
    <cellStyle name="Normal 60 9 2" xfId="7843" xr:uid="{00000000-0005-0000-0000-0000BB220000}"/>
    <cellStyle name="Normal 61" xfId="3736" xr:uid="{00000000-0005-0000-0000-0000BC220000}"/>
    <cellStyle name="Normal 61 10" xfId="3737" xr:uid="{00000000-0005-0000-0000-0000BD220000}"/>
    <cellStyle name="Normal 61 10 2" xfId="7844" xr:uid="{00000000-0005-0000-0000-0000BE220000}"/>
    <cellStyle name="Normal 61 11" xfId="3738" xr:uid="{00000000-0005-0000-0000-0000BF220000}"/>
    <cellStyle name="Normal 61 11 2" xfId="7845" xr:uid="{00000000-0005-0000-0000-0000C0220000}"/>
    <cellStyle name="Normal 61 12" xfId="7846" xr:uid="{00000000-0005-0000-0000-0000C1220000}"/>
    <cellStyle name="Normal 61 13" xfId="10110" xr:uid="{00000000-0005-0000-0000-0000C2220000}"/>
    <cellStyle name="Normal 61 2" xfId="3739" xr:uid="{00000000-0005-0000-0000-0000C3220000}"/>
    <cellStyle name="Normal 61 2 2" xfId="7847" xr:uid="{00000000-0005-0000-0000-0000C4220000}"/>
    <cellStyle name="Normal 61 3" xfId="3740" xr:uid="{00000000-0005-0000-0000-0000C5220000}"/>
    <cellStyle name="Normal 61 3 2" xfId="7848" xr:uid="{00000000-0005-0000-0000-0000C6220000}"/>
    <cellStyle name="Normal 61 4" xfId="3741" xr:uid="{00000000-0005-0000-0000-0000C7220000}"/>
    <cellStyle name="Normal 61 4 2" xfId="7849" xr:uid="{00000000-0005-0000-0000-0000C8220000}"/>
    <cellStyle name="Normal 61 5" xfId="3742" xr:uid="{00000000-0005-0000-0000-0000C9220000}"/>
    <cellStyle name="Normal 61 5 2" xfId="7850" xr:uid="{00000000-0005-0000-0000-0000CA220000}"/>
    <cellStyle name="Normal 61 6" xfId="3743" xr:uid="{00000000-0005-0000-0000-0000CB220000}"/>
    <cellStyle name="Normal 61 6 2" xfId="7851" xr:uid="{00000000-0005-0000-0000-0000CC220000}"/>
    <cellStyle name="Normal 61 7" xfId="3744" xr:uid="{00000000-0005-0000-0000-0000CD220000}"/>
    <cellStyle name="Normal 61 7 2" xfId="7852" xr:uid="{00000000-0005-0000-0000-0000CE220000}"/>
    <cellStyle name="Normal 61 8" xfId="3745" xr:uid="{00000000-0005-0000-0000-0000CF220000}"/>
    <cellStyle name="Normal 61 8 2" xfId="7853" xr:uid="{00000000-0005-0000-0000-0000D0220000}"/>
    <cellStyle name="Normal 61 9" xfId="3746" xr:uid="{00000000-0005-0000-0000-0000D1220000}"/>
    <cellStyle name="Normal 61 9 2" xfId="7854" xr:uid="{00000000-0005-0000-0000-0000D2220000}"/>
    <cellStyle name="Normal 62" xfId="3747" xr:uid="{00000000-0005-0000-0000-0000D3220000}"/>
    <cellStyle name="Normal 62 10" xfId="3748" xr:uid="{00000000-0005-0000-0000-0000D4220000}"/>
    <cellStyle name="Normal 62 10 2" xfId="7855" xr:uid="{00000000-0005-0000-0000-0000D5220000}"/>
    <cellStyle name="Normal 62 11" xfId="3749" xr:uid="{00000000-0005-0000-0000-0000D6220000}"/>
    <cellStyle name="Normal 62 11 2" xfId="7856" xr:uid="{00000000-0005-0000-0000-0000D7220000}"/>
    <cellStyle name="Normal 62 12" xfId="7857" xr:uid="{00000000-0005-0000-0000-0000D8220000}"/>
    <cellStyle name="Normal 62 13" xfId="10111" xr:uid="{00000000-0005-0000-0000-0000D9220000}"/>
    <cellStyle name="Normal 62 2" xfId="3750" xr:uid="{00000000-0005-0000-0000-0000DA220000}"/>
    <cellStyle name="Normal 62 2 10" xfId="10112" xr:uid="{00000000-0005-0000-0000-0000DB220000}"/>
    <cellStyle name="Normal 62 2 2" xfId="3751" xr:uid="{00000000-0005-0000-0000-0000DC220000}"/>
    <cellStyle name="Normal 62 2 2 2" xfId="7858" xr:uid="{00000000-0005-0000-0000-0000DD220000}"/>
    <cellStyle name="Normal 62 2 3" xfId="3752" xr:uid="{00000000-0005-0000-0000-0000DE220000}"/>
    <cellStyle name="Normal 62 2 3 2" xfId="7859" xr:uid="{00000000-0005-0000-0000-0000DF220000}"/>
    <cellStyle name="Normal 62 2 4" xfId="3753" xr:uid="{00000000-0005-0000-0000-0000E0220000}"/>
    <cellStyle name="Normal 62 2 4 2" xfId="7860" xr:uid="{00000000-0005-0000-0000-0000E1220000}"/>
    <cellStyle name="Normal 62 2 5" xfId="3754" xr:uid="{00000000-0005-0000-0000-0000E2220000}"/>
    <cellStyle name="Normal 62 2 5 2" xfId="7861" xr:uid="{00000000-0005-0000-0000-0000E3220000}"/>
    <cellStyle name="Normal 62 2 6" xfId="3755" xr:uid="{00000000-0005-0000-0000-0000E4220000}"/>
    <cellStyle name="Normal 62 2 6 2" xfId="7862" xr:uid="{00000000-0005-0000-0000-0000E5220000}"/>
    <cellStyle name="Normal 62 2 7" xfId="3756" xr:uid="{00000000-0005-0000-0000-0000E6220000}"/>
    <cellStyle name="Normal 62 2 7 2" xfId="7863" xr:uid="{00000000-0005-0000-0000-0000E7220000}"/>
    <cellStyle name="Normal 62 2 8" xfId="3757" xr:uid="{00000000-0005-0000-0000-0000E8220000}"/>
    <cellStyle name="Normal 62 2 8 2" xfId="7864" xr:uid="{00000000-0005-0000-0000-0000E9220000}"/>
    <cellStyle name="Normal 62 2 9" xfId="7865" xr:uid="{00000000-0005-0000-0000-0000EA220000}"/>
    <cellStyle name="Normal 62 3" xfId="3758" xr:uid="{00000000-0005-0000-0000-0000EB220000}"/>
    <cellStyle name="Normal 62 3 2" xfId="7866" xr:uid="{00000000-0005-0000-0000-0000EC220000}"/>
    <cellStyle name="Normal 62 3 3" xfId="10113" xr:uid="{00000000-0005-0000-0000-0000ED220000}"/>
    <cellStyle name="Normal 62 4" xfId="3759" xr:uid="{00000000-0005-0000-0000-0000EE220000}"/>
    <cellStyle name="Normal 62 4 2" xfId="7867" xr:uid="{00000000-0005-0000-0000-0000EF220000}"/>
    <cellStyle name="Normal 62 5" xfId="3760" xr:uid="{00000000-0005-0000-0000-0000F0220000}"/>
    <cellStyle name="Normal 62 5 2" xfId="7868" xr:uid="{00000000-0005-0000-0000-0000F1220000}"/>
    <cellStyle name="Normal 62 6" xfId="3761" xr:uid="{00000000-0005-0000-0000-0000F2220000}"/>
    <cellStyle name="Normal 62 6 2" xfId="7869" xr:uid="{00000000-0005-0000-0000-0000F3220000}"/>
    <cellStyle name="Normal 62 7" xfId="3762" xr:uid="{00000000-0005-0000-0000-0000F4220000}"/>
    <cellStyle name="Normal 62 7 2" xfId="7870" xr:uid="{00000000-0005-0000-0000-0000F5220000}"/>
    <cellStyle name="Normal 62 8" xfId="3763" xr:uid="{00000000-0005-0000-0000-0000F6220000}"/>
    <cellStyle name="Normal 62 8 2" xfId="7871" xr:uid="{00000000-0005-0000-0000-0000F7220000}"/>
    <cellStyle name="Normal 62 9" xfId="3764" xr:uid="{00000000-0005-0000-0000-0000F8220000}"/>
    <cellStyle name="Normal 62 9 2" xfId="7872" xr:uid="{00000000-0005-0000-0000-0000F9220000}"/>
    <cellStyle name="Normal 63" xfId="3765" xr:uid="{00000000-0005-0000-0000-0000FA220000}"/>
    <cellStyle name="Normal 63 10" xfId="3766" xr:uid="{00000000-0005-0000-0000-0000FB220000}"/>
    <cellStyle name="Normal 63 10 2" xfId="7873" xr:uid="{00000000-0005-0000-0000-0000FC220000}"/>
    <cellStyle name="Normal 63 11" xfId="3767" xr:uid="{00000000-0005-0000-0000-0000FD220000}"/>
    <cellStyle name="Normal 63 11 2" xfId="7874" xr:uid="{00000000-0005-0000-0000-0000FE220000}"/>
    <cellStyle name="Normal 63 12" xfId="7875" xr:uid="{00000000-0005-0000-0000-0000FF220000}"/>
    <cellStyle name="Normal 63 13" xfId="10114" xr:uid="{00000000-0005-0000-0000-000000230000}"/>
    <cellStyle name="Normal 63 2" xfId="3768" xr:uid="{00000000-0005-0000-0000-000001230000}"/>
    <cellStyle name="Normal 63 2 2" xfId="7876" xr:uid="{00000000-0005-0000-0000-000002230000}"/>
    <cellStyle name="Normal 63 3" xfId="3769" xr:uid="{00000000-0005-0000-0000-000003230000}"/>
    <cellStyle name="Normal 63 3 2" xfId="7877" xr:uid="{00000000-0005-0000-0000-000004230000}"/>
    <cellStyle name="Normal 63 4" xfId="3770" xr:uid="{00000000-0005-0000-0000-000005230000}"/>
    <cellStyle name="Normal 63 4 2" xfId="7878" xr:uid="{00000000-0005-0000-0000-000006230000}"/>
    <cellStyle name="Normal 63 5" xfId="3771" xr:uid="{00000000-0005-0000-0000-000007230000}"/>
    <cellStyle name="Normal 63 5 2" xfId="7879" xr:uid="{00000000-0005-0000-0000-000008230000}"/>
    <cellStyle name="Normal 63 6" xfId="3772" xr:uid="{00000000-0005-0000-0000-000009230000}"/>
    <cellStyle name="Normal 63 6 2" xfId="7880" xr:uid="{00000000-0005-0000-0000-00000A230000}"/>
    <cellStyle name="Normal 63 7" xfId="3773" xr:uid="{00000000-0005-0000-0000-00000B230000}"/>
    <cellStyle name="Normal 63 7 2" xfId="7881" xr:uid="{00000000-0005-0000-0000-00000C230000}"/>
    <cellStyle name="Normal 63 8" xfId="3774" xr:uid="{00000000-0005-0000-0000-00000D230000}"/>
    <cellStyle name="Normal 63 8 2" xfId="7882" xr:uid="{00000000-0005-0000-0000-00000E230000}"/>
    <cellStyle name="Normal 63 9" xfId="3775" xr:uid="{00000000-0005-0000-0000-00000F230000}"/>
    <cellStyle name="Normal 63 9 2" xfId="7883" xr:uid="{00000000-0005-0000-0000-000010230000}"/>
    <cellStyle name="Normal 64" xfId="3776" xr:uid="{00000000-0005-0000-0000-000011230000}"/>
    <cellStyle name="Normal 64 10" xfId="3777" xr:uid="{00000000-0005-0000-0000-000012230000}"/>
    <cellStyle name="Normal 64 10 2" xfId="7884" xr:uid="{00000000-0005-0000-0000-000013230000}"/>
    <cellStyle name="Normal 64 11" xfId="3778" xr:uid="{00000000-0005-0000-0000-000014230000}"/>
    <cellStyle name="Normal 64 11 2" xfId="7885" xr:uid="{00000000-0005-0000-0000-000015230000}"/>
    <cellStyle name="Normal 64 12" xfId="7886" xr:uid="{00000000-0005-0000-0000-000016230000}"/>
    <cellStyle name="Normal 64 13" xfId="10115" xr:uid="{00000000-0005-0000-0000-000017230000}"/>
    <cellStyle name="Normal 64 2" xfId="3779" xr:uid="{00000000-0005-0000-0000-000018230000}"/>
    <cellStyle name="Normal 64 2 2" xfId="7887" xr:uid="{00000000-0005-0000-0000-000019230000}"/>
    <cellStyle name="Normal 64 3" xfId="3780" xr:uid="{00000000-0005-0000-0000-00001A230000}"/>
    <cellStyle name="Normal 64 3 2" xfId="7888" xr:uid="{00000000-0005-0000-0000-00001B230000}"/>
    <cellStyle name="Normal 64 4" xfId="3781" xr:uid="{00000000-0005-0000-0000-00001C230000}"/>
    <cellStyle name="Normal 64 4 2" xfId="7889" xr:uid="{00000000-0005-0000-0000-00001D230000}"/>
    <cellStyle name="Normal 64 5" xfId="3782" xr:uid="{00000000-0005-0000-0000-00001E230000}"/>
    <cellStyle name="Normal 64 5 2" xfId="7890" xr:uid="{00000000-0005-0000-0000-00001F230000}"/>
    <cellStyle name="Normal 64 6" xfId="3783" xr:uid="{00000000-0005-0000-0000-000020230000}"/>
    <cellStyle name="Normal 64 6 2" xfId="7891" xr:uid="{00000000-0005-0000-0000-000021230000}"/>
    <cellStyle name="Normal 64 7" xfId="3784" xr:uid="{00000000-0005-0000-0000-000022230000}"/>
    <cellStyle name="Normal 64 7 2" xfId="7892" xr:uid="{00000000-0005-0000-0000-000023230000}"/>
    <cellStyle name="Normal 64 8" xfId="3785" xr:uid="{00000000-0005-0000-0000-000024230000}"/>
    <cellStyle name="Normal 64 8 2" xfId="7893" xr:uid="{00000000-0005-0000-0000-000025230000}"/>
    <cellStyle name="Normal 64 9" xfId="3786" xr:uid="{00000000-0005-0000-0000-000026230000}"/>
    <cellStyle name="Normal 64 9 2" xfId="7894" xr:uid="{00000000-0005-0000-0000-000027230000}"/>
    <cellStyle name="Normal 65" xfId="3787" xr:uid="{00000000-0005-0000-0000-000028230000}"/>
    <cellStyle name="Normal 65 10" xfId="3788" xr:uid="{00000000-0005-0000-0000-000029230000}"/>
    <cellStyle name="Normal 65 10 2" xfId="7895" xr:uid="{00000000-0005-0000-0000-00002A230000}"/>
    <cellStyle name="Normal 65 11" xfId="3789" xr:uid="{00000000-0005-0000-0000-00002B230000}"/>
    <cellStyle name="Normal 65 11 2" xfId="7896" xr:uid="{00000000-0005-0000-0000-00002C230000}"/>
    <cellStyle name="Normal 65 12" xfId="7897" xr:uid="{00000000-0005-0000-0000-00002D230000}"/>
    <cellStyle name="Normal 65 13" xfId="10116" xr:uid="{00000000-0005-0000-0000-00002E230000}"/>
    <cellStyle name="Normal 65 2" xfId="3790" xr:uid="{00000000-0005-0000-0000-00002F230000}"/>
    <cellStyle name="Normal 65 2 2" xfId="7898" xr:uid="{00000000-0005-0000-0000-000030230000}"/>
    <cellStyle name="Normal 65 3" xfId="3791" xr:uid="{00000000-0005-0000-0000-000031230000}"/>
    <cellStyle name="Normal 65 3 2" xfId="7899" xr:uid="{00000000-0005-0000-0000-000032230000}"/>
    <cellStyle name="Normal 65 4" xfId="3792" xr:uid="{00000000-0005-0000-0000-000033230000}"/>
    <cellStyle name="Normal 65 4 2" xfId="7900" xr:uid="{00000000-0005-0000-0000-000034230000}"/>
    <cellStyle name="Normal 65 5" xfId="3793" xr:uid="{00000000-0005-0000-0000-000035230000}"/>
    <cellStyle name="Normal 65 5 2" xfId="7901" xr:uid="{00000000-0005-0000-0000-000036230000}"/>
    <cellStyle name="Normal 65 6" xfId="3794" xr:uid="{00000000-0005-0000-0000-000037230000}"/>
    <cellStyle name="Normal 65 6 2" xfId="7902" xr:uid="{00000000-0005-0000-0000-000038230000}"/>
    <cellStyle name="Normal 65 7" xfId="3795" xr:uid="{00000000-0005-0000-0000-000039230000}"/>
    <cellStyle name="Normal 65 7 2" xfId="7903" xr:uid="{00000000-0005-0000-0000-00003A230000}"/>
    <cellStyle name="Normal 65 8" xfId="3796" xr:uid="{00000000-0005-0000-0000-00003B230000}"/>
    <cellStyle name="Normal 65 8 2" xfId="7904" xr:uid="{00000000-0005-0000-0000-00003C230000}"/>
    <cellStyle name="Normal 65 9" xfId="3797" xr:uid="{00000000-0005-0000-0000-00003D230000}"/>
    <cellStyle name="Normal 65 9 2" xfId="7905" xr:uid="{00000000-0005-0000-0000-00003E230000}"/>
    <cellStyle name="Normal 66" xfId="3798" xr:uid="{00000000-0005-0000-0000-00003F230000}"/>
    <cellStyle name="Normal 66 10" xfId="3799" xr:uid="{00000000-0005-0000-0000-000040230000}"/>
    <cellStyle name="Normal 66 10 2" xfId="7906" xr:uid="{00000000-0005-0000-0000-000041230000}"/>
    <cellStyle name="Normal 66 11" xfId="3800" xr:uid="{00000000-0005-0000-0000-000042230000}"/>
    <cellStyle name="Normal 66 11 2" xfId="7907" xr:uid="{00000000-0005-0000-0000-000043230000}"/>
    <cellStyle name="Normal 66 12" xfId="7908" xr:uid="{00000000-0005-0000-0000-000044230000}"/>
    <cellStyle name="Normal 66 13" xfId="10117" xr:uid="{00000000-0005-0000-0000-000045230000}"/>
    <cellStyle name="Normal 66 2" xfId="3801" xr:uid="{00000000-0005-0000-0000-000046230000}"/>
    <cellStyle name="Normal 66 2 2" xfId="7909" xr:uid="{00000000-0005-0000-0000-000047230000}"/>
    <cellStyle name="Normal 66 3" xfId="3802" xr:uid="{00000000-0005-0000-0000-000048230000}"/>
    <cellStyle name="Normal 66 3 2" xfId="7910" xr:uid="{00000000-0005-0000-0000-000049230000}"/>
    <cellStyle name="Normal 66 4" xfId="3803" xr:uid="{00000000-0005-0000-0000-00004A230000}"/>
    <cellStyle name="Normal 66 4 2" xfId="7911" xr:uid="{00000000-0005-0000-0000-00004B230000}"/>
    <cellStyle name="Normal 66 5" xfId="3804" xr:uid="{00000000-0005-0000-0000-00004C230000}"/>
    <cellStyle name="Normal 66 5 2" xfId="7912" xr:uid="{00000000-0005-0000-0000-00004D230000}"/>
    <cellStyle name="Normal 66 6" xfId="3805" xr:uid="{00000000-0005-0000-0000-00004E230000}"/>
    <cellStyle name="Normal 66 6 2" xfId="7913" xr:uid="{00000000-0005-0000-0000-00004F230000}"/>
    <cellStyle name="Normal 66 7" xfId="3806" xr:uid="{00000000-0005-0000-0000-000050230000}"/>
    <cellStyle name="Normal 66 7 2" xfId="7914" xr:uid="{00000000-0005-0000-0000-000051230000}"/>
    <cellStyle name="Normal 66 8" xfId="3807" xr:uid="{00000000-0005-0000-0000-000052230000}"/>
    <cellStyle name="Normal 66 8 2" xfId="7915" xr:uid="{00000000-0005-0000-0000-000053230000}"/>
    <cellStyle name="Normal 66 9" xfId="3808" xr:uid="{00000000-0005-0000-0000-000054230000}"/>
    <cellStyle name="Normal 66 9 2" xfId="7916" xr:uid="{00000000-0005-0000-0000-000055230000}"/>
    <cellStyle name="Normal 67" xfId="3809" xr:uid="{00000000-0005-0000-0000-000056230000}"/>
    <cellStyle name="Normal 67 10" xfId="3810" xr:uid="{00000000-0005-0000-0000-000057230000}"/>
    <cellStyle name="Normal 67 10 2" xfId="7917" xr:uid="{00000000-0005-0000-0000-000058230000}"/>
    <cellStyle name="Normal 67 11" xfId="3811" xr:uid="{00000000-0005-0000-0000-000059230000}"/>
    <cellStyle name="Normal 67 11 2" xfId="7918" xr:uid="{00000000-0005-0000-0000-00005A230000}"/>
    <cellStyle name="Normal 67 12" xfId="7919" xr:uid="{00000000-0005-0000-0000-00005B230000}"/>
    <cellStyle name="Normal 67 13" xfId="10118" xr:uid="{00000000-0005-0000-0000-00005C230000}"/>
    <cellStyle name="Normal 67 2" xfId="3812" xr:uid="{00000000-0005-0000-0000-00005D230000}"/>
    <cellStyle name="Normal 67 2 2" xfId="7920" xr:uid="{00000000-0005-0000-0000-00005E230000}"/>
    <cellStyle name="Normal 67 3" xfId="3813" xr:uid="{00000000-0005-0000-0000-00005F230000}"/>
    <cellStyle name="Normal 67 3 2" xfId="7921" xr:uid="{00000000-0005-0000-0000-000060230000}"/>
    <cellStyle name="Normal 67 4" xfId="3814" xr:uid="{00000000-0005-0000-0000-000061230000}"/>
    <cellStyle name="Normal 67 4 2" xfId="7922" xr:uid="{00000000-0005-0000-0000-000062230000}"/>
    <cellStyle name="Normal 67 5" xfId="3815" xr:uid="{00000000-0005-0000-0000-000063230000}"/>
    <cellStyle name="Normal 67 5 2" xfId="7923" xr:uid="{00000000-0005-0000-0000-000064230000}"/>
    <cellStyle name="Normal 67 6" xfId="3816" xr:uid="{00000000-0005-0000-0000-000065230000}"/>
    <cellStyle name="Normal 67 6 2" xfId="7924" xr:uid="{00000000-0005-0000-0000-000066230000}"/>
    <cellStyle name="Normal 67 7" xfId="3817" xr:uid="{00000000-0005-0000-0000-000067230000}"/>
    <cellStyle name="Normal 67 7 2" xfId="7925" xr:uid="{00000000-0005-0000-0000-000068230000}"/>
    <cellStyle name="Normal 67 8" xfId="3818" xr:uid="{00000000-0005-0000-0000-000069230000}"/>
    <cellStyle name="Normal 67 8 2" xfId="7926" xr:uid="{00000000-0005-0000-0000-00006A230000}"/>
    <cellStyle name="Normal 67 9" xfId="3819" xr:uid="{00000000-0005-0000-0000-00006B230000}"/>
    <cellStyle name="Normal 67 9 2" xfId="7927" xr:uid="{00000000-0005-0000-0000-00006C230000}"/>
    <cellStyle name="Normal 68" xfId="3820" xr:uid="{00000000-0005-0000-0000-00006D230000}"/>
    <cellStyle name="Normal 68 10" xfId="3821" xr:uid="{00000000-0005-0000-0000-00006E230000}"/>
    <cellStyle name="Normal 68 10 2" xfId="7928" xr:uid="{00000000-0005-0000-0000-00006F230000}"/>
    <cellStyle name="Normal 68 11" xfId="3822" xr:uid="{00000000-0005-0000-0000-000070230000}"/>
    <cellStyle name="Normal 68 11 2" xfId="7929" xr:uid="{00000000-0005-0000-0000-000071230000}"/>
    <cellStyle name="Normal 68 12" xfId="7930" xr:uid="{00000000-0005-0000-0000-000072230000}"/>
    <cellStyle name="Normal 68 13" xfId="10119" xr:uid="{00000000-0005-0000-0000-000073230000}"/>
    <cellStyle name="Normal 68 2" xfId="3823" xr:uid="{00000000-0005-0000-0000-000074230000}"/>
    <cellStyle name="Normal 68 2 2" xfId="7931" xr:uid="{00000000-0005-0000-0000-000075230000}"/>
    <cellStyle name="Normal 68 3" xfId="3824" xr:uid="{00000000-0005-0000-0000-000076230000}"/>
    <cellStyle name="Normal 68 3 2" xfId="7932" xr:uid="{00000000-0005-0000-0000-000077230000}"/>
    <cellStyle name="Normal 68 4" xfId="3825" xr:uid="{00000000-0005-0000-0000-000078230000}"/>
    <cellStyle name="Normal 68 4 2" xfId="7933" xr:uid="{00000000-0005-0000-0000-000079230000}"/>
    <cellStyle name="Normal 68 5" xfId="3826" xr:uid="{00000000-0005-0000-0000-00007A230000}"/>
    <cellStyle name="Normal 68 5 2" xfId="7934" xr:uid="{00000000-0005-0000-0000-00007B230000}"/>
    <cellStyle name="Normal 68 6" xfId="3827" xr:uid="{00000000-0005-0000-0000-00007C230000}"/>
    <cellStyle name="Normal 68 6 2" xfId="7935" xr:uid="{00000000-0005-0000-0000-00007D230000}"/>
    <cellStyle name="Normal 68 7" xfId="3828" xr:uid="{00000000-0005-0000-0000-00007E230000}"/>
    <cellStyle name="Normal 68 7 2" xfId="7936" xr:uid="{00000000-0005-0000-0000-00007F230000}"/>
    <cellStyle name="Normal 68 8" xfId="3829" xr:uid="{00000000-0005-0000-0000-000080230000}"/>
    <cellStyle name="Normal 68 8 2" xfId="7937" xr:uid="{00000000-0005-0000-0000-000081230000}"/>
    <cellStyle name="Normal 68 9" xfId="3830" xr:uid="{00000000-0005-0000-0000-000082230000}"/>
    <cellStyle name="Normal 68 9 2" xfId="7938" xr:uid="{00000000-0005-0000-0000-000083230000}"/>
    <cellStyle name="Normal 69" xfId="3831" xr:uid="{00000000-0005-0000-0000-000084230000}"/>
    <cellStyle name="Normal 69 10" xfId="3832" xr:uid="{00000000-0005-0000-0000-000085230000}"/>
    <cellStyle name="Normal 69 10 2" xfId="7939" xr:uid="{00000000-0005-0000-0000-000086230000}"/>
    <cellStyle name="Normal 69 11" xfId="3833" xr:uid="{00000000-0005-0000-0000-000087230000}"/>
    <cellStyle name="Normal 69 11 2" xfId="7940" xr:uid="{00000000-0005-0000-0000-000088230000}"/>
    <cellStyle name="Normal 69 12" xfId="7941" xr:uid="{00000000-0005-0000-0000-000089230000}"/>
    <cellStyle name="Normal 69 13" xfId="10120" xr:uid="{00000000-0005-0000-0000-00008A230000}"/>
    <cellStyle name="Normal 69 2" xfId="3834" xr:uid="{00000000-0005-0000-0000-00008B230000}"/>
    <cellStyle name="Normal 69 2 2" xfId="7942" xr:uid="{00000000-0005-0000-0000-00008C230000}"/>
    <cellStyle name="Normal 69 3" xfId="3835" xr:uid="{00000000-0005-0000-0000-00008D230000}"/>
    <cellStyle name="Normal 69 3 2" xfId="7943" xr:uid="{00000000-0005-0000-0000-00008E230000}"/>
    <cellStyle name="Normal 69 4" xfId="3836" xr:uid="{00000000-0005-0000-0000-00008F230000}"/>
    <cellStyle name="Normal 69 4 2" xfId="7944" xr:uid="{00000000-0005-0000-0000-000090230000}"/>
    <cellStyle name="Normal 69 5" xfId="3837" xr:uid="{00000000-0005-0000-0000-000091230000}"/>
    <cellStyle name="Normal 69 5 2" xfId="7945" xr:uid="{00000000-0005-0000-0000-000092230000}"/>
    <cellStyle name="Normal 69 6" xfId="3838" xr:uid="{00000000-0005-0000-0000-000093230000}"/>
    <cellStyle name="Normal 69 6 2" xfId="7946" xr:uid="{00000000-0005-0000-0000-000094230000}"/>
    <cellStyle name="Normal 69 7" xfId="3839" xr:uid="{00000000-0005-0000-0000-000095230000}"/>
    <cellStyle name="Normal 69 7 2" xfId="7947" xr:uid="{00000000-0005-0000-0000-000096230000}"/>
    <cellStyle name="Normal 69 8" xfId="3840" xr:uid="{00000000-0005-0000-0000-000097230000}"/>
    <cellStyle name="Normal 69 8 2" xfId="7948" xr:uid="{00000000-0005-0000-0000-000098230000}"/>
    <cellStyle name="Normal 69 9" xfId="3841" xr:uid="{00000000-0005-0000-0000-000099230000}"/>
    <cellStyle name="Normal 69 9 2" xfId="7949" xr:uid="{00000000-0005-0000-0000-00009A230000}"/>
    <cellStyle name="Normal 7" xfId="18" xr:uid="{00000000-0005-0000-0000-00009B230000}"/>
    <cellStyle name="Normal 7 10" xfId="3842" xr:uid="{00000000-0005-0000-0000-00009C230000}"/>
    <cellStyle name="Normal 7 10 2" xfId="7950" xr:uid="{00000000-0005-0000-0000-00009D230000}"/>
    <cellStyle name="Normal 7 10 2 2" xfId="13305" xr:uid="{00000000-0005-0000-0000-00009E230000}"/>
    <cellStyle name="Normal 7 10 3" xfId="10121" xr:uid="{00000000-0005-0000-0000-00009F230000}"/>
    <cellStyle name="Normal 7 11" xfId="3843" xr:uid="{00000000-0005-0000-0000-0000A0230000}"/>
    <cellStyle name="Normal 7 11 2" xfId="3844" xr:uid="{00000000-0005-0000-0000-0000A1230000}"/>
    <cellStyle name="Normal 7 11 2 2" xfId="7951" xr:uid="{00000000-0005-0000-0000-0000A2230000}"/>
    <cellStyle name="Normal 7 11 3" xfId="3845" xr:uid="{00000000-0005-0000-0000-0000A3230000}"/>
    <cellStyle name="Normal 7 11 3 2" xfId="7952" xr:uid="{00000000-0005-0000-0000-0000A4230000}"/>
    <cellStyle name="Normal 7 11 4" xfId="3846" xr:uid="{00000000-0005-0000-0000-0000A5230000}"/>
    <cellStyle name="Normal 7 11 4 2" xfId="7953" xr:uid="{00000000-0005-0000-0000-0000A6230000}"/>
    <cellStyle name="Normal 7 11 5" xfId="7954" xr:uid="{00000000-0005-0000-0000-0000A7230000}"/>
    <cellStyle name="Normal 7 11 6" xfId="10122" xr:uid="{00000000-0005-0000-0000-0000A8230000}"/>
    <cellStyle name="Normal 7 12" xfId="3847" xr:uid="{00000000-0005-0000-0000-0000A9230000}"/>
    <cellStyle name="Normal 7 12 2" xfId="3848" xr:uid="{00000000-0005-0000-0000-0000AA230000}"/>
    <cellStyle name="Normal 7 12 2 2" xfId="7955" xr:uid="{00000000-0005-0000-0000-0000AB230000}"/>
    <cellStyle name="Normal 7 12 3" xfId="3849" xr:uid="{00000000-0005-0000-0000-0000AC230000}"/>
    <cellStyle name="Normal 7 12 3 2" xfId="7956" xr:uid="{00000000-0005-0000-0000-0000AD230000}"/>
    <cellStyle name="Normal 7 12 4" xfId="3850" xr:uid="{00000000-0005-0000-0000-0000AE230000}"/>
    <cellStyle name="Normal 7 12 4 2" xfId="7957" xr:uid="{00000000-0005-0000-0000-0000AF230000}"/>
    <cellStyle name="Normal 7 12 5" xfId="7958" xr:uid="{00000000-0005-0000-0000-0000B0230000}"/>
    <cellStyle name="Normal 7 12 6" xfId="10123" xr:uid="{00000000-0005-0000-0000-0000B1230000}"/>
    <cellStyle name="Normal 7 13" xfId="3851" xr:uid="{00000000-0005-0000-0000-0000B2230000}"/>
    <cellStyle name="Normal 7 13 2" xfId="7959" xr:uid="{00000000-0005-0000-0000-0000B3230000}"/>
    <cellStyle name="Normal 7 13 2 2" xfId="13306" xr:uid="{00000000-0005-0000-0000-0000B4230000}"/>
    <cellStyle name="Normal 7 13 3" xfId="10124" xr:uid="{00000000-0005-0000-0000-0000B5230000}"/>
    <cellStyle name="Normal 7 14" xfId="3852" xr:uid="{00000000-0005-0000-0000-0000B6230000}"/>
    <cellStyle name="Normal 7 14 2" xfId="7960" xr:uid="{00000000-0005-0000-0000-0000B7230000}"/>
    <cellStyle name="Normal 7 14 2 2" xfId="13307" xr:uid="{00000000-0005-0000-0000-0000B8230000}"/>
    <cellStyle name="Normal 7 14 3" xfId="10125" xr:uid="{00000000-0005-0000-0000-0000B9230000}"/>
    <cellStyle name="Normal 7 15" xfId="3853" xr:uid="{00000000-0005-0000-0000-0000BA230000}"/>
    <cellStyle name="Normal 7 15 2" xfId="7961" xr:uid="{00000000-0005-0000-0000-0000BB230000}"/>
    <cellStyle name="Normal 7 15 2 2" xfId="13308" xr:uid="{00000000-0005-0000-0000-0000BC230000}"/>
    <cellStyle name="Normal 7 15 3" xfId="10126" xr:uid="{00000000-0005-0000-0000-0000BD230000}"/>
    <cellStyle name="Normal 7 16" xfId="7962" xr:uid="{00000000-0005-0000-0000-0000BE230000}"/>
    <cellStyle name="Normal 7 16 2" xfId="13309" xr:uid="{00000000-0005-0000-0000-0000BF230000}"/>
    <cellStyle name="Normal 7 16 2 2" xfId="13310" xr:uid="{00000000-0005-0000-0000-0000C0230000}"/>
    <cellStyle name="Normal 7 16 3" xfId="13311" xr:uid="{00000000-0005-0000-0000-0000C1230000}"/>
    <cellStyle name="Normal 7 17" xfId="10127" xr:uid="{00000000-0005-0000-0000-0000C2230000}"/>
    <cellStyle name="Normal 7 17 2" xfId="13312" xr:uid="{00000000-0005-0000-0000-0000C3230000}"/>
    <cellStyle name="Normal 7 17 2 2" xfId="13313" xr:uid="{00000000-0005-0000-0000-0000C4230000}"/>
    <cellStyle name="Normal 7 17 3" xfId="13314" xr:uid="{00000000-0005-0000-0000-0000C5230000}"/>
    <cellStyle name="Normal 7 18" xfId="13315" xr:uid="{00000000-0005-0000-0000-0000C6230000}"/>
    <cellStyle name="Normal 7 18 2" xfId="13316" xr:uid="{00000000-0005-0000-0000-0000C7230000}"/>
    <cellStyle name="Normal 7 18 2 2" xfId="13317" xr:uid="{00000000-0005-0000-0000-0000C8230000}"/>
    <cellStyle name="Normal 7 18 3" xfId="13318" xr:uid="{00000000-0005-0000-0000-0000C9230000}"/>
    <cellStyle name="Normal 7 19" xfId="13319" xr:uid="{00000000-0005-0000-0000-0000CA230000}"/>
    <cellStyle name="Normal 7 19 2" xfId="13320" xr:uid="{00000000-0005-0000-0000-0000CB230000}"/>
    <cellStyle name="Normal 7 2" xfId="3854" xr:uid="{00000000-0005-0000-0000-0000CC230000}"/>
    <cellStyle name="Normal 7 2 2" xfId="6182" xr:uid="{00000000-0005-0000-0000-0000CD230000}"/>
    <cellStyle name="Normal 7 2 2 2" xfId="13321" xr:uid="{00000000-0005-0000-0000-0000CE230000}"/>
    <cellStyle name="Normal 7 2 3" xfId="6183" xr:uid="{00000000-0005-0000-0000-0000CF230000}"/>
    <cellStyle name="Normal 7 2 4" xfId="6184" xr:uid="{00000000-0005-0000-0000-0000D0230000}"/>
    <cellStyle name="Normal 7 2 5" xfId="10128" xr:uid="{00000000-0005-0000-0000-0000D1230000}"/>
    <cellStyle name="Normal 7 20" xfId="13322" xr:uid="{00000000-0005-0000-0000-0000D2230000}"/>
    <cellStyle name="Normal 7 21" xfId="13323" xr:uid="{00000000-0005-0000-0000-0000D3230000}"/>
    <cellStyle name="Normal 7 3" xfId="3855" xr:uid="{00000000-0005-0000-0000-0000D4230000}"/>
    <cellStyle name="Normal 7 3 2" xfId="7963" xr:uid="{00000000-0005-0000-0000-0000D5230000}"/>
    <cellStyle name="Normal 7 3 2 2" xfId="13324" xr:uid="{00000000-0005-0000-0000-0000D6230000}"/>
    <cellStyle name="Normal 7 3 3" xfId="10129" xr:uid="{00000000-0005-0000-0000-0000D7230000}"/>
    <cellStyle name="Normal 7 4" xfId="3856" xr:uid="{00000000-0005-0000-0000-0000D8230000}"/>
    <cellStyle name="Normal 7 4 2" xfId="7964" xr:uid="{00000000-0005-0000-0000-0000D9230000}"/>
    <cellStyle name="Normal 7 4 2 2" xfId="13325" xr:uid="{00000000-0005-0000-0000-0000DA230000}"/>
    <cellStyle name="Normal 7 4 3" xfId="10130" xr:uid="{00000000-0005-0000-0000-0000DB230000}"/>
    <cellStyle name="Normal 7 5" xfId="3857" xr:uid="{00000000-0005-0000-0000-0000DC230000}"/>
    <cellStyle name="Normal 7 5 2" xfId="7965" xr:uid="{00000000-0005-0000-0000-0000DD230000}"/>
    <cellStyle name="Normal 7 5 2 2" xfId="13326" xr:uid="{00000000-0005-0000-0000-0000DE230000}"/>
    <cellStyle name="Normal 7 5 3" xfId="10131" xr:uid="{00000000-0005-0000-0000-0000DF230000}"/>
    <cellStyle name="Normal 7 6" xfId="3858" xr:uid="{00000000-0005-0000-0000-0000E0230000}"/>
    <cellStyle name="Normal 7 6 2" xfId="7966" xr:uid="{00000000-0005-0000-0000-0000E1230000}"/>
    <cellStyle name="Normal 7 6 2 2" xfId="13327" xr:uid="{00000000-0005-0000-0000-0000E2230000}"/>
    <cellStyle name="Normal 7 6 3" xfId="10132" xr:uid="{00000000-0005-0000-0000-0000E3230000}"/>
    <cellStyle name="Normal 7 7" xfId="3859" xr:uid="{00000000-0005-0000-0000-0000E4230000}"/>
    <cellStyle name="Normal 7 7 2" xfId="7967" xr:uid="{00000000-0005-0000-0000-0000E5230000}"/>
    <cellStyle name="Normal 7 7 2 2" xfId="13328" xr:uid="{00000000-0005-0000-0000-0000E6230000}"/>
    <cellStyle name="Normal 7 7 3" xfId="10133" xr:uid="{00000000-0005-0000-0000-0000E7230000}"/>
    <cellStyle name="Normal 7 8" xfId="3860" xr:uid="{00000000-0005-0000-0000-0000E8230000}"/>
    <cellStyle name="Normal 7 8 2" xfId="7968" xr:uid="{00000000-0005-0000-0000-0000E9230000}"/>
    <cellStyle name="Normal 7 8 2 2" xfId="13329" xr:uid="{00000000-0005-0000-0000-0000EA230000}"/>
    <cellStyle name="Normal 7 8 3" xfId="10134" xr:uid="{00000000-0005-0000-0000-0000EB230000}"/>
    <cellStyle name="Normal 7 9" xfId="3861" xr:uid="{00000000-0005-0000-0000-0000EC230000}"/>
    <cellStyle name="Normal 7 9 2" xfId="7969" xr:uid="{00000000-0005-0000-0000-0000ED230000}"/>
    <cellStyle name="Normal 7 9 2 2" xfId="13330" xr:uid="{00000000-0005-0000-0000-0000EE230000}"/>
    <cellStyle name="Normal 7 9 3" xfId="10135" xr:uid="{00000000-0005-0000-0000-0000EF230000}"/>
    <cellStyle name="Normal 7_13. Total" xfId="3862" xr:uid="{00000000-0005-0000-0000-0000F0230000}"/>
    <cellStyle name="Normal 70" xfId="3863" xr:uid="{00000000-0005-0000-0000-0000F1230000}"/>
    <cellStyle name="Normal 70 10" xfId="3864" xr:uid="{00000000-0005-0000-0000-0000F2230000}"/>
    <cellStyle name="Normal 70 10 2" xfId="7970" xr:uid="{00000000-0005-0000-0000-0000F3230000}"/>
    <cellStyle name="Normal 70 11" xfId="3865" xr:uid="{00000000-0005-0000-0000-0000F4230000}"/>
    <cellStyle name="Normal 70 11 2" xfId="7971" xr:uid="{00000000-0005-0000-0000-0000F5230000}"/>
    <cellStyle name="Normal 70 12" xfId="7972" xr:uid="{00000000-0005-0000-0000-0000F6230000}"/>
    <cellStyle name="Normal 70 13" xfId="10136" xr:uid="{00000000-0005-0000-0000-0000F7230000}"/>
    <cellStyle name="Normal 70 2" xfId="3866" xr:uid="{00000000-0005-0000-0000-0000F8230000}"/>
    <cellStyle name="Normal 70 2 2" xfId="7973" xr:uid="{00000000-0005-0000-0000-0000F9230000}"/>
    <cellStyle name="Normal 70 3" xfId="3867" xr:uid="{00000000-0005-0000-0000-0000FA230000}"/>
    <cellStyle name="Normal 70 3 2" xfId="7974" xr:uid="{00000000-0005-0000-0000-0000FB230000}"/>
    <cellStyle name="Normal 70 4" xfId="3868" xr:uid="{00000000-0005-0000-0000-0000FC230000}"/>
    <cellStyle name="Normal 70 4 2" xfId="7975" xr:uid="{00000000-0005-0000-0000-0000FD230000}"/>
    <cellStyle name="Normal 70 5" xfId="3869" xr:uid="{00000000-0005-0000-0000-0000FE230000}"/>
    <cellStyle name="Normal 70 5 2" xfId="7976" xr:uid="{00000000-0005-0000-0000-0000FF230000}"/>
    <cellStyle name="Normal 70 6" xfId="3870" xr:uid="{00000000-0005-0000-0000-000000240000}"/>
    <cellStyle name="Normal 70 6 2" xfId="7977" xr:uid="{00000000-0005-0000-0000-000001240000}"/>
    <cellStyle name="Normal 70 7" xfId="3871" xr:uid="{00000000-0005-0000-0000-000002240000}"/>
    <cellStyle name="Normal 70 7 2" xfId="7978" xr:uid="{00000000-0005-0000-0000-000003240000}"/>
    <cellStyle name="Normal 70 8" xfId="3872" xr:uid="{00000000-0005-0000-0000-000004240000}"/>
    <cellStyle name="Normal 70 8 2" xfId="7979" xr:uid="{00000000-0005-0000-0000-000005240000}"/>
    <cellStyle name="Normal 70 9" xfId="3873" xr:uid="{00000000-0005-0000-0000-000006240000}"/>
    <cellStyle name="Normal 70 9 2" xfId="7980" xr:uid="{00000000-0005-0000-0000-000007240000}"/>
    <cellStyle name="Normal 71" xfId="3874" xr:uid="{00000000-0005-0000-0000-000008240000}"/>
    <cellStyle name="Normal 71 10" xfId="3875" xr:uid="{00000000-0005-0000-0000-000009240000}"/>
    <cellStyle name="Normal 71 10 2" xfId="7981" xr:uid="{00000000-0005-0000-0000-00000A240000}"/>
    <cellStyle name="Normal 71 11" xfId="3876" xr:uid="{00000000-0005-0000-0000-00000B240000}"/>
    <cellStyle name="Normal 71 11 2" xfId="7982" xr:uid="{00000000-0005-0000-0000-00000C240000}"/>
    <cellStyle name="Normal 71 12" xfId="7983" xr:uid="{00000000-0005-0000-0000-00000D240000}"/>
    <cellStyle name="Normal 71 13" xfId="10137" xr:uid="{00000000-0005-0000-0000-00000E240000}"/>
    <cellStyle name="Normal 71 2" xfId="3877" xr:uid="{00000000-0005-0000-0000-00000F240000}"/>
    <cellStyle name="Normal 71 2 2" xfId="7984" xr:uid="{00000000-0005-0000-0000-000010240000}"/>
    <cellStyle name="Normal 71 3" xfId="3878" xr:uid="{00000000-0005-0000-0000-000011240000}"/>
    <cellStyle name="Normal 71 3 2" xfId="7985" xr:uid="{00000000-0005-0000-0000-000012240000}"/>
    <cellStyle name="Normal 71 4" xfId="3879" xr:uid="{00000000-0005-0000-0000-000013240000}"/>
    <cellStyle name="Normal 71 4 2" xfId="7986" xr:uid="{00000000-0005-0000-0000-000014240000}"/>
    <cellStyle name="Normal 71 5" xfId="3880" xr:uid="{00000000-0005-0000-0000-000015240000}"/>
    <cellStyle name="Normal 71 5 2" xfId="7987" xr:uid="{00000000-0005-0000-0000-000016240000}"/>
    <cellStyle name="Normal 71 6" xfId="3881" xr:uid="{00000000-0005-0000-0000-000017240000}"/>
    <cellStyle name="Normal 71 6 2" xfId="7988" xr:uid="{00000000-0005-0000-0000-000018240000}"/>
    <cellStyle name="Normal 71 7" xfId="3882" xr:uid="{00000000-0005-0000-0000-000019240000}"/>
    <cellStyle name="Normal 71 7 2" xfId="7989" xr:uid="{00000000-0005-0000-0000-00001A240000}"/>
    <cellStyle name="Normal 71 8" xfId="3883" xr:uid="{00000000-0005-0000-0000-00001B240000}"/>
    <cellStyle name="Normal 71 8 2" xfId="7990" xr:uid="{00000000-0005-0000-0000-00001C240000}"/>
    <cellStyle name="Normal 71 9" xfId="3884" xr:uid="{00000000-0005-0000-0000-00001D240000}"/>
    <cellStyle name="Normal 71 9 2" xfId="7991" xr:uid="{00000000-0005-0000-0000-00001E240000}"/>
    <cellStyle name="Normal 72" xfId="3885" xr:uid="{00000000-0005-0000-0000-00001F240000}"/>
    <cellStyle name="Normal 72 10" xfId="3886" xr:uid="{00000000-0005-0000-0000-000020240000}"/>
    <cellStyle name="Normal 72 10 2" xfId="7992" xr:uid="{00000000-0005-0000-0000-000021240000}"/>
    <cellStyle name="Normal 72 11" xfId="3887" xr:uid="{00000000-0005-0000-0000-000022240000}"/>
    <cellStyle name="Normal 72 11 2" xfId="7993" xr:uid="{00000000-0005-0000-0000-000023240000}"/>
    <cellStyle name="Normal 72 12" xfId="7994" xr:uid="{00000000-0005-0000-0000-000024240000}"/>
    <cellStyle name="Normal 72 13" xfId="10138" xr:uid="{00000000-0005-0000-0000-000025240000}"/>
    <cellStyle name="Normal 72 2" xfId="3888" xr:uid="{00000000-0005-0000-0000-000026240000}"/>
    <cellStyle name="Normal 72 2 2" xfId="7995" xr:uid="{00000000-0005-0000-0000-000027240000}"/>
    <cellStyle name="Normal 72 3" xfId="3889" xr:uid="{00000000-0005-0000-0000-000028240000}"/>
    <cellStyle name="Normal 72 3 2" xfId="7996" xr:uid="{00000000-0005-0000-0000-000029240000}"/>
    <cellStyle name="Normal 72 4" xfId="3890" xr:uid="{00000000-0005-0000-0000-00002A240000}"/>
    <cellStyle name="Normal 72 4 2" xfId="7997" xr:uid="{00000000-0005-0000-0000-00002B240000}"/>
    <cellStyle name="Normal 72 5" xfId="3891" xr:uid="{00000000-0005-0000-0000-00002C240000}"/>
    <cellStyle name="Normal 72 5 2" xfId="7998" xr:uid="{00000000-0005-0000-0000-00002D240000}"/>
    <cellStyle name="Normal 72 6" xfId="3892" xr:uid="{00000000-0005-0000-0000-00002E240000}"/>
    <cellStyle name="Normal 72 6 2" xfId="7999" xr:uid="{00000000-0005-0000-0000-00002F240000}"/>
    <cellStyle name="Normal 72 7" xfId="3893" xr:uid="{00000000-0005-0000-0000-000030240000}"/>
    <cellStyle name="Normal 72 7 2" xfId="8000" xr:uid="{00000000-0005-0000-0000-000031240000}"/>
    <cellStyle name="Normal 72 8" xfId="3894" xr:uid="{00000000-0005-0000-0000-000032240000}"/>
    <cellStyle name="Normal 72 8 2" xfId="8001" xr:uid="{00000000-0005-0000-0000-000033240000}"/>
    <cellStyle name="Normal 72 9" xfId="3895" xr:uid="{00000000-0005-0000-0000-000034240000}"/>
    <cellStyle name="Normal 72 9 2" xfId="8002" xr:uid="{00000000-0005-0000-0000-000035240000}"/>
    <cellStyle name="Normal 73" xfId="3896" xr:uid="{00000000-0005-0000-0000-000036240000}"/>
    <cellStyle name="Normal 73 10" xfId="3897" xr:uid="{00000000-0005-0000-0000-000037240000}"/>
    <cellStyle name="Normal 73 10 2" xfId="8003" xr:uid="{00000000-0005-0000-0000-000038240000}"/>
    <cellStyle name="Normal 73 11" xfId="3898" xr:uid="{00000000-0005-0000-0000-000039240000}"/>
    <cellStyle name="Normal 73 11 2" xfId="8004" xr:uid="{00000000-0005-0000-0000-00003A240000}"/>
    <cellStyle name="Normal 73 12" xfId="8005" xr:uid="{00000000-0005-0000-0000-00003B240000}"/>
    <cellStyle name="Normal 73 13" xfId="10139" xr:uid="{00000000-0005-0000-0000-00003C240000}"/>
    <cellStyle name="Normal 73 2" xfId="3899" xr:uid="{00000000-0005-0000-0000-00003D240000}"/>
    <cellStyle name="Normal 73 2 2" xfId="8006" xr:uid="{00000000-0005-0000-0000-00003E240000}"/>
    <cellStyle name="Normal 73 3" xfId="3900" xr:uid="{00000000-0005-0000-0000-00003F240000}"/>
    <cellStyle name="Normal 73 3 2" xfId="8007" xr:uid="{00000000-0005-0000-0000-000040240000}"/>
    <cellStyle name="Normal 73 4" xfId="3901" xr:uid="{00000000-0005-0000-0000-000041240000}"/>
    <cellStyle name="Normal 73 4 2" xfId="8008" xr:uid="{00000000-0005-0000-0000-000042240000}"/>
    <cellStyle name="Normal 73 5" xfId="3902" xr:uid="{00000000-0005-0000-0000-000043240000}"/>
    <cellStyle name="Normal 73 5 2" xfId="8009" xr:uid="{00000000-0005-0000-0000-000044240000}"/>
    <cellStyle name="Normal 73 6" xfId="3903" xr:uid="{00000000-0005-0000-0000-000045240000}"/>
    <cellStyle name="Normal 73 6 2" xfId="8010" xr:uid="{00000000-0005-0000-0000-000046240000}"/>
    <cellStyle name="Normal 73 7" xfId="3904" xr:uid="{00000000-0005-0000-0000-000047240000}"/>
    <cellStyle name="Normal 73 7 2" xfId="8011" xr:uid="{00000000-0005-0000-0000-000048240000}"/>
    <cellStyle name="Normal 73 8" xfId="3905" xr:uid="{00000000-0005-0000-0000-000049240000}"/>
    <cellStyle name="Normal 73 8 2" xfId="8012" xr:uid="{00000000-0005-0000-0000-00004A240000}"/>
    <cellStyle name="Normal 73 9" xfId="3906" xr:uid="{00000000-0005-0000-0000-00004B240000}"/>
    <cellStyle name="Normal 73 9 2" xfId="8013" xr:uid="{00000000-0005-0000-0000-00004C240000}"/>
    <cellStyle name="Normal 74" xfId="3907" xr:uid="{00000000-0005-0000-0000-00004D240000}"/>
    <cellStyle name="Normal 74 10" xfId="3908" xr:uid="{00000000-0005-0000-0000-00004E240000}"/>
    <cellStyle name="Normal 74 10 2" xfId="8014" xr:uid="{00000000-0005-0000-0000-00004F240000}"/>
    <cellStyle name="Normal 74 11" xfId="3909" xr:uid="{00000000-0005-0000-0000-000050240000}"/>
    <cellStyle name="Normal 74 11 2" xfId="8015" xr:uid="{00000000-0005-0000-0000-000051240000}"/>
    <cellStyle name="Normal 74 12" xfId="8016" xr:uid="{00000000-0005-0000-0000-000052240000}"/>
    <cellStyle name="Normal 74 13" xfId="10140" xr:uid="{00000000-0005-0000-0000-000053240000}"/>
    <cellStyle name="Normal 74 2" xfId="3910" xr:uid="{00000000-0005-0000-0000-000054240000}"/>
    <cellStyle name="Normal 74 2 2" xfId="8017" xr:uid="{00000000-0005-0000-0000-000055240000}"/>
    <cellStyle name="Normal 74 3" xfId="3911" xr:uid="{00000000-0005-0000-0000-000056240000}"/>
    <cellStyle name="Normal 74 3 2" xfId="8018" xr:uid="{00000000-0005-0000-0000-000057240000}"/>
    <cellStyle name="Normal 74 4" xfId="3912" xr:uid="{00000000-0005-0000-0000-000058240000}"/>
    <cellStyle name="Normal 74 4 2" xfId="8019" xr:uid="{00000000-0005-0000-0000-000059240000}"/>
    <cellStyle name="Normal 74 5" xfId="3913" xr:uid="{00000000-0005-0000-0000-00005A240000}"/>
    <cellStyle name="Normal 74 5 2" xfId="8020" xr:uid="{00000000-0005-0000-0000-00005B240000}"/>
    <cellStyle name="Normal 74 6" xfId="3914" xr:uid="{00000000-0005-0000-0000-00005C240000}"/>
    <cellStyle name="Normal 74 6 2" xfId="8021" xr:uid="{00000000-0005-0000-0000-00005D240000}"/>
    <cellStyle name="Normal 74 7" xfId="3915" xr:uid="{00000000-0005-0000-0000-00005E240000}"/>
    <cellStyle name="Normal 74 7 2" xfId="8022" xr:uid="{00000000-0005-0000-0000-00005F240000}"/>
    <cellStyle name="Normal 74 8" xfId="3916" xr:uid="{00000000-0005-0000-0000-000060240000}"/>
    <cellStyle name="Normal 74 8 2" xfId="8023" xr:uid="{00000000-0005-0000-0000-000061240000}"/>
    <cellStyle name="Normal 74 9" xfId="3917" xr:uid="{00000000-0005-0000-0000-000062240000}"/>
    <cellStyle name="Normal 74 9 2" xfId="8024" xr:uid="{00000000-0005-0000-0000-000063240000}"/>
    <cellStyle name="Normal 75" xfId="3918" xr:uid="{00000000-0005-0000-0000-000064240000}"/>
    <cellStyle name="Normal 75 10" xfId="3919" xr:uid="{00000000-0005-0000-0000-000065240000}"/>
    <cellStyle name="Normal 75 10 2" xfId="8025" xr:uid="{00000000-0005-0000-0000-000066240000}"/>
    <cellStyle name="Normal 75 11" xfId="3920" xr:uid="{00000000-0005-0000-0000-000067240000}"/>
    <cellStyle name="Normal 75 11 2" xfId="8026" xr:uid="{00000000-0005-0000-0000-000068240000}"/>
    <cellStyle name="Normal 75 12" xfId="8027" xr:uid="{00000000-0005-0000-0000-000069240000}"/>
    <cellStyle name="Normal 75 13" xfId="10141" xr:uid="{00000000-0005-0000-0000-00006A240000}"/>
    <cellStyle name="Normal 75 2" xfId="3921" xr:uid="{00000000-0005-0000-0000-00006B240000}"/>
    <cellStyle name="Normal 75 2 2" xfId="8028" xr:uid="{00000000-0005-0000-0000-00006C240000}"/>
    <cellStyle name="Normal 75 3" xfId="3922" xr:uid="{00000000-0005-0000-0000-00006D240000}"/>
    <cellStyle name="Normal 75 3 2" xfId="8029" xr:uid="{00000000-0005-0000-0000-00006E240000}"/>
    <cellStyle name="Normal 75 4" xfId="3923" xr:uid="{00000000-0005-0000-0000-00006F240000}"/>
    <cellStyle name="Normal 75 4 2" xfId="8030" xr:uid="{00000000-0005-0000-0000-000070240000}"/>
    <cellStyle name="Normal 75 5" xfId="3924" xr:uid="{00000000-0005-0000-0000-000071240000}"/>
    <cellStyle name="Normal 75 5 2" xfId="8031" xr:uid="{00000000-0005-0000-0000-000072240000}"/>
    <cellStyle name="Normal 75 6" xfId="3925" xr:uid="{00000000-0005-0000-0000-000073240000}"/>
    <cellStyle name="Normal 75 6 2" xfId="8032" xr:uid="{00000000-0005-0000-0000-000074240000}"/>
    <cellStyle name="Normal 75 7" xfId="3926" xr:uid="{00000000-0005-0000-0000-000075240000}"/>
    <cellStyle name="Normal 75 7 2" xfId="8033" xr:uid="{00000000-0005-0000-0000-000076240000}"/>
    <cellStyle name="Normal 75 8" xfId="3927" xr:uid="{00000000-0005-0000-0000-000077240000}"/>
    <cellStyle name="Normal 75 8 2" xfId="8034" xr:uid="{00000000-0005-0000-0000-000078240000}"/>
    <cellStyle name="Normal 75 9" xfId="3928" xr:uid="{00000000-0005-0000-0000-000079240000}"/>
    <cellStyle name="Normal 75 9 2" xfId="8035" xr:uid="{00000000-0005-0000-0000-00007A240000}"/>
    <cellStyle name="Normal 76" xfId="3929" xr:uid="{00000000-0005-0000-0000-00007B240000}"/>
    <cellStyle name="Normal 76 10" xfId="3930" xr:uid="{00000000-0005-0000-0000-00007C240000}"/>
    <cellStyle name="Normal 76 10 2" xfId="8036" xr:uid="{00000000-0005-0000-0000-00007D240000}"/>
    <cellStyle name="Normal 76 11" xfId="3931" xr:uid="{00000000-0005-0000-0000-00007E240000}"/>
    <cellStyle name="Normal 76 11 2" xfId="8037" xr:uid="{00000000-0005-0000-0000-00007F240000}"/>
    <cellStyle name="Normal 76 12" xfId="8038" xr:uid="{00000000-0005-0000-0000-000080240000}"/>
    <cellStyle name="Normal 76 13" xfId="10142" xr:uid="{00000000-0005-0000-0000-000081240000}"/>
    <cellStyle name="Normal 76 2" xfId="3932" xr:uid="{00000000-0005-0000-0000-000082240000}"/>
    <cellStyle name="Normal 76 2 2" xfId="8039" xr:uid="{00000000-0005-0000-0000-000083240000}"/>
    <cellStyle name="Normal 76 3" xfId="3933" xr:uid="{00000000-0005-0000-0000-000084240000}"/>
    <cellStyle name="Normal 76 3 2" xfId="8040" xr:uid="{00000000-0005-0000-0000-000085240000}"/>
    <cellStyle name="Normal 76 4" xfId="3934" xr:uid="{00000000-0005-0000-0000-000086240000}"/>
    <cellStyle name="Normal 76 4 2" xfId="8041" xr:uid="{00000000-0005-0000-0000-000087240000}"/>
    <cellStyle name="Normal 76 5" xfId="3935" xr:uid="{00000000-0005-0000-0000-000088240000}"/>
    <cellStyle name="Normal 76 5 2" xfId="8042" xr:uid="{00000000-0005-0000-0000-000089240000}"/>
    <cellStyle name="Normal 76 6" xfId="3936" xr:uid="{00000000-0005-0000-0000-00008A240000}"/>
    <cellStyle name="Normal 76 6 2" xfId="8043" xr:uid="{00000000-0005-0000-0000-00008B240000}"/>
    <cellStyle name="Normal 76 7" xfId="3937" xr:uid="{00000000-0005-0000-0000-00008C240000}"/>
    <cellStyle name="Normal 76 7 2" xfId="8044" xr:uid="{00000000-0005-0000-0000-00008D240000}"/>
    <cellStyle name="Normal 76 8" xfId="3938" xr:uid="{00000000-0005-0000-0000-00008E240000}"/>
    <cellStyle name="Normal 76 8 2" xfId="8045" xr:uid="{00000000-0005-0000-0000-00008F240000}"/>
    <cellStyle name="Normal 76 9" xfId="3939" xr:uid="{00000000-0005-0000-0000-000090240000}"/>
    <cellStyle name="Normal 76 9 2" xfId="8046" xr:uid="{00000000-0005-0000-0000-000091240000}"/>
    <cellStyle name="Normal 77" xfId="3940" xr:uid="{00000000-0005-0000-0000-000092240000}"/>
    <cellStyle name="Normal 77 10" xfId="3941" xr:uid="{00000000-0005-0000-0000-000093240000}"/>
    <cellStyle name="Normal 77 10 2" xfId="8047" xr:uid="{00000000-0005-0000-0000-000094240000}"/>
    <cellStyle name="Normal 77 11" xfId="3942" xr:uid="{00000000-0005-0000-0000-000095240000}"/>
    <cellStyle name="Normal 77 11 2" xfId="8048" xr:uid="{00000000-0005-0000-0000-000096240000}"/>
    <cellStyle name="Normal 77 12" xfId="8049" xr:uid="{00000000-0005-0000-0000-000097240000}"/>
    <cellStyle name="Normal 77 13" xfId="10143" xr:uid="{00000000-0005-0000-0000-000098240000}"/>
    <cellStyle name="Normal 77 2" xfId="3943" xr:uid="{00000000-0005-0000-0000-000099240000}"/>
    <cellStyle name="Normal 77 2 2" xfId="8050" xr:uid="{00000000-0005-0000-0000-00009A240000}"/>
    <cellStyle name="Normal 77 3" xfId="3944" xr:uid="{00000000-0005-0000-0000-00009B240000}"/>
    <cellStyle name="Normal 77 3 2" xfId="8051" xr:uid="{00000000-0005-0000-0000-00009C240000}"/>
    <cellStyle name="Normal 77 4" xfId="3945" xr:uid="{00000000-0005-0000-0000-00009D240000}"/>
    <cellStyle name="Normal 77 4 2" xfId="8052" xr:uid="{00000000-0005-0000-0000-00009E240000}"/>
    <cellStyle name="Normal 77 5" xfId="3946" xr:uid="{00000000-0005-0000-0000-00009F240000}"/>
    <cellStyle name="Normal 77 5 2" xfId="8053" xr:uid="{00000000-0005-0000-0000-0000A0240000}"/>
    <cellStyle name="Normal 77 6" xfId="3947" xr:uid="{00000000-0005-0000-0000-0000A1240000}"/>
    <cellStyle name="Normal 77 6 2" xfId="8054" xr:uid="{00000000-0005-0000-0000-0000A2240000}"/>
    <cellStyle name="Normal 77 7" xfId="3948" xr:uid="{00000000-0005-0000-0000-0000A3240000}"/>
    <cellStyle name="Normal 77 7 2" xfId="8055" xr:uid="{00000000-0005-0000-0000-0000A4240000}"/>
    <cellStyle name="Normal 77 8" xfId="3949" xr:uid="{00000000-0005-0000-0000-0000A5240000}"/>
    <cellStyle name="Normal 77 8 2" xfId="8056" xr:uid="{00000000-0005-0000-0000-0000A6240000}"/>
    <cellStyle name="Normal 77 9" xfId="3950" xr:uid="{00000000-0005-0000-0000-0000A7240000}"/>
    <cellStyle name="Normal 77 9 2" xfId="8057" xr:uid="{00000000-0005-0000-0000-0000A8240000}"/>
    <cellStyle name="Normal 78" xfId="3951" xr:uid="{00000000-0005-0000-0000-0000A9240000}"/>
    <cellStyle name="Normal 78 10" xfId="3952" xr:uid="{00000000-0005-0000-0000-0000AA240000}"/>
    <cellStyle name="Normal 78 10 2" xfId="8058" xr:uid="{00000000-0005-0000-0000-0000AB240000}"/>
    <cellStyle name="Normal 78 11" xfId="3953" xr:uid="{00000000-0005-0000-0000-0000AC240000}"/>
    <cellStyle name="Normal 78 11 2" xfId="8059" xr:uid="{00000000-0005-0000-0000-0000AD240000}"/>
    <cellStyle name="Normal 78 12" xfId="8060" xr:uid="{00000000-0005-0000-0000-0000AE240000}"/>
    <cellStyle name="Normal 78 13" xfId="10144" xr:uid="{00000000-0005-0000-0000-0000AF240000}"/>
    <cellStyle name="Normal 78 2" xfId="3954" xr:uid="{00000000-0005-0000-0000-0000B0240000}"/>
    <cellStyle name="Normal 78 2 2" xfId="8061" xr:uid="{00000000-0005-0000-0000-0000B1240000}"/>
    <cellStyle name="Normal 78 3" xfId="3955" xr:uid="{00000000-0005-0000-0000-0000B2240000}"/>
    <cellStyle name="Normal 78 3 2" xfId="8062" xr:uid="{00000000-0005-0000-0000-0000B3240000}"/>
    <cellStyle name="Normal 78 4" xfId="3956" xr:uid="{00000000-0005-0000-0000-0000B4240000}"/>
    <cellStyle name="Normal 78 4 2" xfId="8063" xr:uid="{00000000-0005-0000-0000-0000B5240000}"/>
    <cellStyle name="Normal 78 5" xfId="3957" xr:uid="{00000000-0005-0000-0000-0000B6240000}"/>
    <cellStyle name="Normal 78 5 2" xfId="8064" xr:uid="{00000000-0005-0000-0000-0000B7240000}"/>
    <cellStyle name="Normal 78 6" xfId="3958" xr:uid="{00000000-0005-0000-0000-0000B8240000}"/>
    <cellStyle name="Normal 78 6 2" xfId="8065" xr:uid="{00000000-0005-0000-0000-0000B9240000}"/>
    <cellStyle name="Normal 78 7" xfId="3959" xr:uid="{00000000-0005-0000-0000-0000BA240000}"/>
    <cellStyle name="Normal 78 7 2" xfId="8066" xr:uid="{00000000-0005-0000-0000-0000BB240000}"/>
    <cellStyle name="Normal 78 8" xfId="3960" xr:uid="{00000000-0005-0000-0000-0000BC240000}"/>
    <cellStyle name="Normal 78 8 2" xfId="8067" xr:uid="{00000000-0005-0000-0000-0000BD240000}"/>
    <cellStyle name="Normal 78 9" xfId="3961" xr:uid="{00000000-0005-0000-0000-0000BE240000}"/>
    <cellStyle name="Normal 78 9 2" xfId="8068" xr:uid="{00000000-0005-0000-0000-0000BF240000}"/>
    <cellStyle name="Normal 79" xfId="3962" xr:uid="{00000000-0005-0000-0000-0000C0240000}"/>
    <cellStyle name="Normal 79 10" xfId="3963" xr:uid="{00000000-0005-0000-0000-0000C1240000}"/>
    <cellStyle name="Normal 79 10 2" xfId="8069" xr:uid="{00000000-0005-0000-0000-0000C2240000}"/>
    <cellStyle name="Normal 79 11" xfId="3964" xr:uid="{00000000-0005-0000-0000-0000C3240000}"/>
    <cellStyle name="Normal 79 11 2" xfId="8070" xr:uid="{00000000-0005-0000-0000-0000C4240000}"/>
    <cellStyle name="Normal 79 12" xfId="8071" xr:uid="{00000000-0005-0000-0000-0000C5240000}"/>
    <cellStyle name="Normal 79 13" xfId="10145" xr:uid="{00000000-0005-0000-0000-0000C6240000}"/>
    <cellStyle name="Normal 79 2" xfId="3965" xr:uid="{00000000-0005-0000-0000-0000C7240000}"/>
    <cellStyle name="Normal 79 2 2" xfId="8072" xr:uid="{00000000-0005-0000-0000-0000C8240000}"/>
    <cellStyle name="Normal 79 3" xfId="3966" xr:uid="{00000000-0005-0000-0000-0000C9240000}"/>
    <cellStyle name="Normal 79 3 2" xfId="8073" xr:uid="{00000000-0005-0000-0000-0000CA240000}"/>
    <cellStyle name="Normal 79 4" xfId="3967" xr:uid="{00000000-0005-0000-0000-0000CB240000}"/>
    <cellStyle name="Normal 79 4 2" xfId="8074" xr:uid="{00000000-0005-0000-0000-0000CC240000}"/>
    <cellStyle name="Normal 79 5" xfId="3968" xr:uid="{00000000-0005-0000-0000-0000CD240000}"/>
    <cellStyle name="Normal 79 5 2" xfId="8075" xr:uid="{00000000-0005-0000-0000-0000CE240000}"/>
    <cellStyle name="Normal 79 6" xfId="3969" xr:uid="{00000000-0005-0000-0000-0000CF240000}"/>
    <cellStyle name="Normal 79 6 2" xfId="8076" xr:uid="{00000000-0005-0000-0000-0000D0240000}"/>
    <cellStyle name="Normal 79 7" xfId="3970" xr:uid="{00000000-0005-0000-0000-0000D1240000}"/>
    <cellStyle name="Normal 79 7 2" xfId="8077" xr:uid="{00000000-0005-0000-0000-0000D2240000}"/>
    <cellStyle name="Normal 79 8" xfId="3971" xr:uid="{00000000-0005-0000-0000-0000D3240000}"/>
    <cellStyle name="Normal 79 8 2" xfId="8078" xr:uid="{00000000-0005-0000-0000-0000D4240000}"/>
    <cellStyle name="Normal 79 9" xfId="3972" xr:uid="{00000000-0005-0000-0000-0000D5240000}"/>
    <cellStyle name="Normal 79 9 2" xfId="8079" xr:uid="{00000000-0005-0000-0000-0000D6240000}"/>
    <cellStyle name="Normal 8" xfId="19" xr:uid="{00000000-0005-0000-0000-0000D7240000}"/>
    <cellStyle name="Normal 8 10" xfId="3973" xr:uid="{00000000-0005-0000-0000-0000D8240000}"/>
    <cellStyle name="Normal 8 10 2" xfId="8080" xr:uid="{00000000-0005-0000-0000-0000D9240000}"/>
    <cellStyle name="Normal 8 10 3" xfId="10146" xr:uid="{00000000-0005-0000-0000-0000DA240000}"/>
    <cellStyle name="Normal 8 11" xfId="3974" xr:uid="{00000000-0005-0000-0000-0000DB240000}"/>
    <cellStyle name="Normal 8 11 2" xfId="3975" xr:uid="{00000000-0005-0000-0000-0000DC240000}"/>
    <cellStyle name="Normal 8 11 2 2" xfId="8081" xr:uid="{00000000-0005-0000-0000-0000DD240000}"/>
    <cellStyle name="Normal 8 11 3" xfId="3976" xr:uid="{00000000-0005-0000-0000-0000DE240000}"/>
    <cellStyle name="Normal 8 11 3 2" xfId="8082" xr:uid="{00000000-0005-0000-0000-0000DF240000}"/>
    <cellStyle name="Normal 8 11 4" xfId="3977" xr:uid="{00000000-0005-0000-0000-0000E0240000}"/>
    <cellStyle name="Normal 8 11 4 2" xfId="8083" xr:uid="{00000000-0005-0000-0000-0000E1240000}"/>
    <cellStyle name="Normal 8 11 5" xfId="8084" xr:uid="{00000000-0005-0000-0000-0000E2240000}"/>
    <cellStyle name="Normal 8 11 6" xfId="10147" xr:uid="{00000000-0005-0000-0000-0000E3240000}"/>
    <cellStyle name="Normal 8 12" xfId="3978" xr:uid="{00000000-0005-0000-0000-0000E4240000}"/>
    <cellStyle name="Normal 8 12 2" xfId="8085" xr:uid="{00000000-0005-0000-0000-0000E5240000}"/>
    <cellStyle name="Normal 8 12 3" xfId="10148" xr:uid="{00000000-0005-0000-0000-0000E6240000}"/>
    <cellStyle name="Normal 8 13" xfId="3979" xr:uid="{00000000-0005-0000-0000-0000E7240000}"/>
    <cellStyle name="Normal 8 13 2" xfId="8086" xr:uid="{00000000-0005-0000-0000-0000E8240000}"/>
    <cellStyle name="Normal 8 13 3" xfId="10149" xr:uid="{00000000-0005-0000-0000-0000E9240000}"/>
    <cellStyle name="Normal 8 14" xfId="3980" xr:uid="{00000000-0005-0000-0000-0000EA240000}"/>
    <cellStyle name="Normal 8 14 2" xfId="8087" xr:uid="{00000000-0005-0000-0000-0000EB240000}"/>
    <cellStyle name="Normal 8 14 3" xfId="10150" xr:uid="{00000000-0005-0000-0000-0000EC240000}"/>
    <cellStyle name="Normal 8 15" xfId="8088" xr:uid="{00000000-0005-0000-0000-0000ED240000}"/>
    <cellStyle name="Normal 8 15 2" xfId="10151" xr:uid="{00000000-0005-0000-0000-0000EE240000}"/>
    <cellStyle name="Normal 8 16" xfId="10152" xr:uid="{00000000-0005-0000-0000-0000EF240000}"/>
    <cellStyle name="Normal 8 2" xfId="3981" xr:uid="{00000000-0005-0000-0000-0000F0240000}"/>
    <cellStyle name="Normal 8 2 2" xfId="6185" xr:uid="{00000000-0005-0000-0000-0000F1240000}"/>
    <cellStyle name="Normal 8 2 2 2" xfId="13331" xr:uid="{00000000-0005-0000-0000-0000F2240000}"/>
    <cellStyle name="Normal 8 2 3" xfId="6186" xr:uid="{00000000-0005-0000-0000-0000F3240000}"/>
    <cellStyle name="Normal 8 2 4" xfId="10153" xr:uid="{00000000-0005-0000-0000-0000F4240000}"/>
    <cellStyle name="Normal 8 3" xfId="3982" xr:uid="{00000000-0005-0000-0000-0000F5240000}"/>
    <cellStyle name="Normal 8 3 2" xfId="8089" xr:uid="{00000000-0005-0000-0000-0000F6240000}"/>
    <cellStyle name="Normal 8 3 2 2" xfId="13332" xr:uid="{00000000-0005-0000-0000-0000F7240000}"/>
    <cellStyle name="Normal 8 3 3" xfId="10154" xr:uid="{00000000-0005-0000-0000-0000F8240000}"/>
    <cellStyle name="Normal 8 4" xfId="3983" xr:uid="{00000000-0005-0000-0000-0000F9240000}"/>
    <cellStyle name="Normal 8 4 2" xfId="8090" xr:uid="{00000000-0005-0000-0000-0000FA240000}"/>
    <cellStyle name="Normal 8 4 3" xfId="10155" xr:uid="{00000000-0005-0000-0000-0000FB240000}"/>
    <cellStyle name="Normal 8 5" xfId="3984" xr:uid="{00000000-0005-0000-0000-0000FC240000}"/>
    <cellStyle name="Normal 8 5 2" xfId="8091" xr:uid="{00000000-0005-0000-0000-0000FD240000}"/>
    <cellStyle name="Normal 8 5 3" xfId="10156" xr:uid="{00000000-0005-0000-0000-0000FE240000}"/>
    <cellStyle name="Normal 8 6" xfId="3985" xr:uid="{00000000-0005-0000-0000-0000FF240000}"/>
    <cellStyle name="Normal 8 6 2" xfId="8092" xr:uid="{00000000-0005-0000-0000-000000250000}"/>
    <cellStyle name="Normal 8 6 3" xfId="10157" xr:uid="{00000000-0005-0000-0000-000001250000}"/>
    <cellStyle name="Normal 8 7" xfId="3986" xr:uid="{00000000-0005-0000-0000-000002250000}"/>
    <cellStyle name="Normal 8 7 2" xfId="8093" xr:uid="{00000000-0005-0000-0000-000003250000}"/>
    <cellStyle name="Normal 8 7 3" xfId="10158" xr:uid="{00000000-0005-0000-0000-000004250000}"/>
    <cellStyle name="Normal 8 8" xfId="3987" xr:uid="{00000000-0005-0000-0000-000005250000}"/>
    <cellStyle name="Normal 8 8 2" xfId="8094" xr:uid="{00000000-0005-0000-0000-000006250000}"/>
    <cellStyle name="Normal 8 8 3" xfId="10159" xr:uid="{00000000-0005-0000-0000-000007250000}"/>
    <cellStyle name="Normal 8 9" xfId="3988" xr:uid="{00000000-0005-0000-0000-000008250000}"/>
    <cellStyle name="Normal 8 9 2" xfId="8095" xr:uid="{00000000-0005-0000-0000-000009250000}"/>
    <cellStyle name="Normal 8 9 3" xfId="10160" xr:uid="{00000000-0005-0000-0000-00000A250000}"/>
    <cellStyle name="Normal 8_13. Total" xfId="3989" xr:uid="{00000000-0005-0000-0000-00000B250000}"/>
    <cellStyle name="Normal 80" xfId="3990" xr:uid="{00000000-0005-0000-0000-00000C250000}"/>
    <cellStyle name="Normal 80 10" xfId="3991" xr:uid="{00000000-0005-0000-0000-00000D250000}"/>
    <cellStyle name="Normal 80 10 2" xfId="8096" xr:uid="{00000000-0005-0000-0000-00000E250000}"/>
    <cellStyle name="Normal 80 11" xfId="3992" xr:uid="{00000000-0005-0000-0000-00000F250000}"/>
    <cellStyle name="Normal 80 11 2" xfId="8097" xr:uid="{00000000-0005-0000-0000-000010250000}"/>
    <cellStyle name="Normal 80 12" xfId="8098" xr:uid="{00000000-0005-0000-0000-000011250000}"/>
    <cellStyle name="Normal 80 13" xfId="10161" xr:uid="{00000000-0005-0000-0000-000012250000}"/>
    <cellStyle name="Normal 80 2" xfId="3993" xr:uid="{00000000-0005-0000-0000-000013250000}"/>
    <cellStyle name="Normal 80 2 2" xfId="8099" xr:uid="{00000000-0005-0000-0000-000014250000}"/>
    <cellStyle name="Normal 80 3" xfId="3994" xr:uid="{00000000-0005-0000-0000-000015250000}"/>
    <cellStyle name="Normal 80 3 2" xfId="8100" xr:uid="{00000000-0005-0000-0000-000016250000}"/>
    <cellStyle name="Normal 80 4" xfId="3995" xr:uid="{00000000-0005-0000-0000-000017250000}"/>
    <cellStyle name="Normal 80 4 2" xfId="8101" xr:uid="{00000000-0005-0000-0000-000018250000}"/>
    <cellStyle name="Normal 80 5" xfId="3996" xr:uid="{00000000-0005-0000-0000-000019250000}"/>
    <cellStyle name="Normal 80 5 2" xfId="8102" xr:uid="{00000000-0005-0000-0000-00001A250000}"/>
    <cellStyle name="Normal 80 6" xfId="3997" xr:uid="{00000000-0005-0000-0000-00001B250000}"/>
    <cellStyle name="Normal 80 6 2" xfId="8103" xr:uid="{00000000-0005-0000-0000-00001C250000}"/>
    <cellStyle name="Normal 80 7" xfId="3998" xr:uid="{00000000-0005-0000-0000-00001D250000}"/>
    <cellStyle name="Normal 80 7 2" xfId="8104" xr:uid="{00000000-0005-0000-0000-00001E250000}"/>
    <cellStyle name="Normal 80 8" xfId="3999" xr:uid="{00000000-0005-0000-0000-00001F250000}"/>
    <cellStyle name="Normal 80 8 2" xfId="8105" xr:uid="{00000000-0005-0000-0000-000020250000}"/>
    <cellStyle name="Normal 80 9" xfId="4000" xr:uid="{00000000-0005-0000-0000-000021250000}"/>
    <cellStyle name="Normal 80 9 2" xfId="8106" xr:uid="{00000000-0005-0000-0000-000022250000}"/>
    <cellStyle name="Normal 81" xfId="4001" xr:uid="{00000000-0005-0000-0000-000023250000}"/>
    <cellStyle name="Normal 81 10" xfId="4002" xr:uid="{00000000-0005-0000-0000-000024250000}"/>
    <cellStyle name="Normal 81 10 2" xfId="8107" xr:uid="{00000000-0005-0000-0000-000025250000}"/>
    <cellStyle name="Normal 81 11" xfId="4003" xr:uid="{00000000-0005-0000-0000-000026250000}"/>
    <cellStyle name="Normal 81 11 2" xfId="8108" xr:uid="{00000000-0005-0000-0000-000027250000}"/>
    <cellStyle name="Normal 81 12" xfId="8109" xr:uid="{00000000-0005-0000-0000-000028250000}"/>
    <cellStyle name="Normal 81 13" xfId="10162" xr:uid="{00000000-0005-0000-0000-000029250000}"/>
    <cellStyle name="Normal 81 2" xfId="4004" xr:uid="{00000000-0005-0000-0000-00002A250000}"/>
    <cellStyle name="Normal 81 2 2" xfId="8110" xr:uid="{00000000-0005-0000-0000-00002B250000}"/>
    <cellStyle name="Normal 81 3" xfId="4005" xr:uid="{00000000-0005-0000-0000-00002C250000}"/>
    <cellStyle name="Normal 81 3 2" xfId="8111" xr:uid="{00000000-0005-0000-0000-00002D250000}"/>
    <cellStyle name="Normal 81 4" xfId="4006" xr:uid="{00000000-0005-0000-0000-00002E250000}"/>
    <cellStyle name="Normal 81 4 2" xfId="8112" xr:uid="{00000000-0005-0000-0000-00002F250000}"/>
    <cellStyle name="Normal 81 5" xfId="4007" xr:uid="{00000000-0005-0000-0000-000030250000}"/>
    <cellStyle name="Normal 81 5 2" xfId="8113" xr:uid="{00000000-0005-0000-0000-000031250000}"/>
    <cellStyle name="Normal 81 6" xfId="4008" xr:uid="{00000000-0005-0000-0000-000032250000}"/>
    <cellStyle name="Normal 81 6 2" xfId="8114" xr:uid="{00000000-0005-0000-0000-000033250000}"/>
    <cellStyle name="Normal 81 7" xfId="4009" xr:uid="{00000000-0005-0000-0000-000034250000}"/>
    <cellStyle name="Normal 81 7 2" xfId="8115" xr:uid="{00000000-0005-0000-0000-000035250000}"/>
    <cellStyle name="Normal 81 8" xfId="4010" xr:uid="{00000000-0005-0000-0000-000036250000}"/>
    <cellStyle name="Normal 81 8 2" xfId="8116" xr:uid="{00000000-0005-0000-0000-000037250000}"/>
    <cellStyle name="Normal 81 9" xfId="4011" xr:uid="{00000000-0005-0000-0000-000038250000}"/>
    <cellStyle name="Normal 81 9 2" xfId="8117" xr:uid="{00000000-0005-0000-0000-000039250000}"/>
    <cellStyle name="Normal 82" xfId="4012" xr:uid="{00000000-0005-0000-0000-00003A250000}"/>
    <cellStyle name="Normal 82 10" xfId="4013" xr:uid="{00000000-0005-0000-0000-00003B250000}"/>
    <cellStyle name="Normal 82 10 2" xfId="8118" xr:uid="{00000000-0005-0000-0000-00003C250000}"/>
    <cellStyle name="Normal 82 11" xfId="4014" xr:uid="{00000000-0005-0000-0000-00003D250000}"/>
    <cellStyle name="Normal 82 11 2" xfId="8119" xr:uid="{00000000-0005-0000-0000-00003E250000}"/>
    <cellStyle name="Normal 82 12" xfId="8120" xr:uid="{00000000-0005-0000-0000-00003F250000}"/>
    <cellStyle name="Normal 82 13" xfId="10163" xr:uid="{00000000-0005-0000-0000-000040250000}"/>
    <cellStyle name="Normal 82 2" xfId="4015" xr:uid="{00000000-0005-0000-0000-000041250000}"/>
    <cellStyle name="Normal 82 2 10" xfId="10164" xr:uid="{00000000-0005-0000-0000-000042250000}"/>
    <cellStyle name="Normal 82 2 2" xfId="4016" xr:uid="{00000000-0005-0000-0000-000043250000}"/>
    <cellStyle name="Normal 82 2 2 2" xfId="8121" xr:uid="{00000000-0005-0000-0000-000044250000}"/>
    <cellStyle name="Normal 82 2 3" xfId="4017" xr:uid="{00000000-0005-0000-0000-000045250000}"/>
    <cellStyle name="Normal 82 2 3 2" xfId="8122" xr:uid="{00000000-0005-0000-0000-000046250000}"/>
    <cellStyle name="Normal 82 2 4" xfId="4018" xr:uid="{00000000-0005-0000-0000-000047250000}"/>
    <cellStyle name="Normal 82 2 4 2" xfId="8123" xr:uid="{00000000-0005-0000-0000-000048250000}"/>
    <cellStyle name="Normal 82 2 5" xfId="4019" xr:uid="{00000000-0005-0000-0000-000049250000}"/>
    <cellStyle name="Normal 82 2 5 2" xfId="8124" xr:uid="{00000000-0005-0000-0000-00004A250000}"/>
    <cellStyle name="Normal 82 2 6" xfId="4020" xr:uid="{00000000-0005-0000-0000-00004B250000}"/>
    <cellStyle name="Normal 82 2 6 2" xfId="8125" xr:uid="{00000000-0005-0000-0000-00004C250000}"/>
    <cellStyle name="Normal 82 2 7" xfId="4021" xr:uid="{00000000-0005-0000-0000-00004D250000}"/>
    <cellStyle name="Normal 82 2 7 2" xfId="8126" xr:uid="{00000000-0005-0000-0000-00004E250000}"/>
    <cellStyle name="Normal 82 2 8" xfId="4022" xr:uid="{00000000-0005-0000-0000-00004F250000}"/>
    <cellStyle name="Normal 82 2 8 2" xfId="8127" xr:uid="{00000000-0005-0000-0000-000050250000}"/>
    <cellStyle name="Normal 82 2 9" xfId="8128" xr:uid="{00000000-0005-0000-0000-000051250000}"/>
    <cellStyle name="Normal 82 3" xfId="4023" xr:uid="{00000000-0005-0000-0000-000052250000}"/>
    <cellStyle name="Normal 82 3 2" xfId="8129" xr:uid="{00000000-0005-0000-0000-000053250000}"/>
    <cellStyle name="Normal 82 4" xfId="4024" xr:uid="{00000000-0005-0000-0000-000054250000}"/>
    <cellStyle name="Normal 82 4 2" xfId="8130" xr:uid="{00000000-0005-0000-0000-000055250000}"/>
    <cellStyle name="Normal 82 5" xfId="4025" xr:uid="{00000000-0005-0000-0000-000056250000}"/>
    <cellStyle name="Normal 82 5 2" xfId="8131" xr:uid="{00000000-0005-0000-0000-000057250000}"/>
    <cellStyle name="Normal 82 6" xfId="4026" xr:uid="{00000000-0005-0000-0000-000058250000}"/>
    <cellStyle name="Normal 82 6 2" xfId="8132" xr:uid="{00000000-0005-0000-0000-000059250000}"/>
    <cellStyle name="Normal 82 7" xfId="4027" xr:uid="{00000000-0005-0000-0000-00005A250000}"/>
    <cellStyle name="Normal 82 7 2" xfId="8133" xr:uid="{00000000-0005-0000-0000-00005B250000}"/>
    <cellStyle name="Normal 82 8" xfId="4028" xr:uid="{00000000-0005-0000-0000-00005C250000}"/>
    <cellStyle name="Normal 82 8 2" xfId="8134" xr:uid="{00000000-0005-0000-0000-00005D250000}"/>
    <cellStyle name="Normal 82 9" xfId="4029" xr:uid="{00000000-0005-0000-0000-00005E250000}"/>
    <cellStyle name="Normal 82 9 2" xfId="8135" xr:uid="{00000000-0005-0000-0000-00005F250000}"/>
    <cellStyle name="Normal 83" xfId="4030" xr:uid="{00000000-0005-0000-0000-000060250000}"/>
    <cellStyle name="Normal 83 10" xfId="4031" xr:uid="{00000000-0005-0000-0000-000061250000}"/>
    <cellStyle name="Normal 83 10 2" xfId="8136" xr:uid="{00000000-0005-0000-0000-000062250000}"/>
    <cellStyle name="Normal 83 11" xfId="4032" xr:uid="{00000000-0005-0000-0000-000063250000}"/>
    <cellStyle name="Normal 83 11 2" xfId="8137" xr:uid="{00000000-0005-0000-0000-000064250000}"/>
    <cellStyle name="Normal 83 12" xfId="8138" xr:uid="{00000000-0005-0000-0000-000065250000}"/>
    <cellStyle name="Normal 83 13" xfId="10165" xr:uid="{00000000-0005-0000-0000-000066250000}"/>
    <cellStyle name="Normal 83 2" xfId="4033" xr:uid="{00000000-0005-0000-0000-000067250000}"/>
    <cellStyle name="Normal 83 2 2" xfId="8139" xr:uid="{00000000-0005-0000-0000-000068250000}"/>
    <cellStyle name="Normal 83 3" xfId="4034" xr:uid="{00000000-0005-0000-0000-000069250000}"/>
    <cellStyle name="Normal 83 3 2" xfId="8140" xr:uid="{00000000-0005-0000-0000-00006A250000}"/>
    <cellStyle name="Normal 83 4" xfId="4035" xr:uid="{00000000-0005-0000-0000-00006B250000}"/>
    <cellStyle name="Normal 83 4 2" xfId="8141" xr:uid="{00000000-0005-0000-0000-00006C250000}"/>
    <cellStyle name="Normal 83 5" xfId="4036" xr:uid="{00000000-0005-0000-0000-00006D250000}"/>
    <cellStyle name="Normal 83 5 2" xfId="8142" xr:uid="{00000000-0005-0000-0000-00006E250000}"/>
    <cellStyle name="Normal 83 6" xfId="4037" xr:uid="{00000000-0005-0000-0000-00006F250000}"/>
    <cellStyle name="Normal 83 6 2" xfId="8143" xr:uid="{00000000-0005-0000-0000-000070250000}"/>
    <cellStyle name="Normal 83 7" xfId="4038" xr:uid="{00000000-0005-0000-0000-000071250000}"/>
    <cellStyle name="Normal 83 7 2" xfId="8144" xr:uid="{00000000-0005-0000-0000-000072250000}"/>
    <cellStyle name="Normal 83 8" xfId="4039" xr:uid="{00000000-0005-0000-0000-000073250000}"/>
    <cellStyle name="Normal 83 8 2" xfId="8145" xr:uid="{00000000-0005-0000-0000-000074250000}"/>
    <cellStyle name="Normal 83 9" xfId="4040" xr:uid="{00000000-0005-0000-0000-000075250000}"/>
    <cellStyle name="Normal 83 9 2" xfId="8146" xr:uid="{00000000-0005-0000-0000-000076250000}"/>
    <cellStyle name="Normal 84" xfId="4041" xr:uid="{00000000-0005-0000-0000-000077250000}"/>
    <cellStyle name="Normal 84 10" xfId="10166" xr:uid="{00000000-0005-0000-0000-000078250000}"/>
    <cellStyle name="Normal 84 2" xfId="4042" xr:uid="{00000000-0005-0000-0000-000079250000}"/>
    <cellStyle name="Normal 84 2 2" xfId="8147" xr:uid="{00000000-0005-0000-0000-00007A250000}"/>
    <cellStyle name="Normal 84 3" xfId="4043" xr:uid="{00000000-0005-0000-0000-00007B250000}"/>
    <cellStyle name="Normal 84 3 2" xfId="8148" xr:uid="{00000000-0005-0000-0000-00007C250000}"/>
    <cellStyle name="Normal 84 4" xfId="4044" xr:uid="{00000000-0005-0000-0000-00007D250000}"/>
    <cellStyle name="Normal 84 4 2" xfId="8149" xr:uid="{00000000-0005-0000-0000-00007E250000}"/>
    <cellStyle name="Normal 84 5" xfId="4045" xr:uid="{00000000-0005-0000-0000-00007F250000}"/>
    <cellStyle name="Normal 84 5 2" xfId="8150" xr:uid="{00000000-0005-0000-0000-000080250000}"/>
    <cellStyle name="Normal 84 6" xfId="4046" xr:uid="{00000000-0005-0000-0000-000081250000}"/>
    <cellStyle name="Normal 84 6 2" xfId="8151" xr:uid="{00000000-0005-0000-0000-000082250000}"/>
    <cellStyle name="Normal 84 7" xfId="4047" xr:uid="{00000000-0005-0000-0000-000083250000}"/>
    <cellStyle name="Normal 84 7 2" xfId="8152" xr:uid="{00000000-0005-0000-0000-000084250000}"/>
    <cellStyle name="Normal 84 8" xfId="4048" xr:uid="{00000000-0005-0000-0000-000085250000}"/>
    <cellStyle name="Normal 84 8 2" xfId="8153" xr:uid="{00000000-0005-0000-0000-000086250000}"/>
    <cellStyle name="Normal 84 9" xfId="8154" xr:uid="{00000000-0005-0000-0000-000087250000}"/>
    <cellStyle name="Normal 85" xfId="4049" xr:uid="{00000000-0005-0000-0000-000088250000}"/>
    <cellStyle name="Normal 85 10" xfId="10167" xr:uid="{00000000-0005-0000-0000-000089250000}"/>
    <cellStyle name="Normal 85 2" xfId="4050" xr:uid="{00000000-0005-0000-0000-00008A250000}"/>
    <cellStyle name="Normal 85 2 2" xfId="8155" xr:uid="{00000000-0005-0000-0000-00008B250000}"/>
    <cellStyle name="Normal 85 3" xfId="4051" xr:uid="{00000000-0005-0000-0000-00008C250000}"/>
    <cellStyle name="Normal 85 3 2" xfId="8156" xr:uid="{00000000-0005-0000-0000-00008D250000}"/>
    <cellStyle name="Normal 85 4" xfId="4052" xr:uid="{00000000-0005-0000-0000-00008E250000}"/>
    <cellStyle name="Normal 85 4 2" xfId="8157" xr:uid="{00000000-0005-0000-0000-00008F250000}"/>
    <cellStyle name="Normal 85 5" xfId="4053" xr:uid="{00000000-0005-0000-0000-000090250000}"/>
    <cellStyle name="Normal 85 5 2" xfId="8158" xr:uid="{00000000-0005-0000-0000-000091250000}"/>
    <cellStyle name="Normal 85 6" xfId="4054" xr:uid="{00000000-0005-0000-0000-000092250000}"/>
    <cellStyle name="Normal 85 6 2" xfId="8159" xr:uid="{00000000-0005-0000-0000-000093250000}"/>
    <cellStyle name="Normal 85 7" xfId="4055" xr:uid="{00000000-0005-0000-0000-000094250000}"/>
    <cellStyle name="Normal 85 7 2" xfId="8160" xr:uid="{00000000-0005-0000-0000-000095250000}"/>
    <cellStyle name="Normal 85 8" xfId="4056" xr:uid="{00000000-0005-0000-0000-000096250000}"/>
    <cellStyle name="Normal 85 8 2" xfId="8161" xr:uid="{00000000-0005-0000-0000-000097250000}"/>
    <cellStyle name="Normal 85 9" xfId="8162" xr:uid="{00000000-0005-0000-0000-000098250000}"/>
    <cellStyle name="Normal 86" xfId="4057" xr:uid="{00000000-0005-0000-0000-000099250000}"/>
    <cellStyle name="Normal 86 2" xfId="4058" xr:uid="{00000000-0005-0000-0000-00009A250000}"/>
    <cellStyle name="Normal 86 2 2" xfId="8163" xr:uid="{00000000-0005-0000-0000-00009B250000}"/>
    <cellStyle name="Normal 86 3" xfId="4059" xr:uid="{00000000-0005-0000-0000-00009C250000}"/>
    <cellStyle name="Normal 86 3 2" xfId="8164" xr:uid="{00000000-0005-0000-0000-00009D250000}"/>
    <cellStyle name="Normal 86 4" xfId="4060" xr:uid="{00000000-0005-0000-0000-00009E250000}"/>
    <cellStyle name="Normal 86 4 2" xfId="8165" xr:uid="{00000000-0005-0000-0000-00009F250000}"/>
    <cellStyle name="Normal 86 5" xfId="4061" xr:uid="{00000000-0005-0000-0000-0000A0250000}"/>
    <cellStyle name="Normal 86 5 2" xfId="8166" xr:uid="{00000000-0005-0000-0000-0000A1250000}"/>
    <cellStyle name="Normal 86 6" xfId="4062" xr:uid="{00000000-0005-0000-0000-0000A2250000}"/>
    <cellStyle name="Normal 86 6 2" xfId="8167" xr:uid="{00000000-0005-0000-0000-0000A3250000}"/>
    <cellStyle name="Normal 86 7" xfId="4063" xr:uid="{00000000-0005-0000-0000-0000A4250000}"/>
    <cellStyle name="Normal 86 7 2" xfId="8168" xr:uid="{00000000-0005-0000-0000-0000A5250000}"/>
    <cellStyle name="Normal 86 8" xfId="4064" xr:uid="{00000000-0005-0000-0000-0000A6250000}"/>
    <cellStyle name="Normal 86 8 2" xfId="8169" xr:uid="{00000000-0005-0000-0000-0000A7250000}"/>
    <cellStyle name="Normal 86 9" xfId="10168" xr:uid="{00000000-0005-0000-0000-0000A8250000}"/>
    <cellStyle name="Normal 87" xfId="4065" xr:uid="{00000000-0005-0000-0000-0000A9250000}"/>
    <cellStyle name="Normal 87 10" xfId="10169" xr:uid="{00000000-0005-0000-0000-0000AA250000}"/>
    <cellStyle name="Normal 87 2" xfId="4066" xr:uid="{00000000-0005-0000-0000-0000AB250000}"/>
    <cellStyle name="Normal 87 2 2" xfId="8170" xr:uid="{00000000-0005-0000-0000-0000AC250000}"/>
    <cellStyle name="Normal 87 3" xfId="4067" xr:uid="{00000000-0005-0000-0000-0000AD250000}"/>
    <cellStyle name="Normal 87 3 2" xfId="8171" xr:uid="{00000000-0005-0000-0000-0000AE250000}"/>
    <cellStyle name="Normal 87 4" xfId="4068" xr:uid="{00000000-0005-0000-0000-0000AF250000}"/>
    <cellStyle name="Normal 87 4 2" xfId="8172" xr:uid="{00000000-0005-0000-0000-0000B0250000}"/>
    <cellStyle name="Normal 87 5" xfId="4069" xr:uid="{00000000-0005-0000-0000-0000B1250000}"/>
    <cellStyle name="Normal 87 5 2" xfId="8173" xr:uid="{00000000-0005-0000-0000-0000B2250000}"/>
    <cellStyle name="Normal 87 6" xfId="4070" xr:uid="{00000000-0005-0000-0000-0000B3250000}"/>
    <cellStyle name="Normal 87 6 2" xfId="8174" xr:uid="{00000000-0005-0000-0000-0000B4250000}"/>
    <cellStyle name="Normal 87 7" xfId="4071" xr:uid="{00000000-0005-0000-0000-0000B5250000}"/>
    <cellStyle name="Normal 87 7 2" xfId="8175" xr:uid="{00000000-0005-0000-0000-0000B6250000}"/>
    <cellStyle name="Normal 87 8" xfId="4072" xr:uid="{00000000-0005-0000-0000-0000B7250000}"/>
    <cellStyle name="Normal 87 8 2" xfId="8176" xr:uid="{00000000-0005-0000-0000-0000B8250000}"/>
    <cellStyle name="Normal 87 9" xfId="8177" xr:uid="{00000000-0005-0000-0000-0000B9250000}"/>
    <cellStyle name="Normal 88" xfId="4073" xr:uid="{00000000-0005-0000-0000-0000BA250000}"/>
    <cellStyle name="Normal 88 10" xfId="10170" xr:uid="{00000000-0005-0000-0000-0000BB250000}"/>
    <cellStyle name="Normal 88 2" xfId="4074" xr:uid="{00000000-0005-0000-0000-0000BC250000}"/>
    <cellStyle name="Normal 88 2 2" xfId="8178" xr:uid="{00000000-0005-0000-0000-0000BD250000}"/>
    <cellStyle name="Normal 88 3" xfId="4075" xr:uid="{00000000-0005-0000-0000-0000BE250000}"/>
    <cellStyle name="Normal 88 3 2" xfId="8179" xr:uid="{00000000-0005-0000-0000-0000BF250000}"/>
    <cellStyle name="Normal 88 4" xfId="4076" xr:uid="{00000000-0005-0000-0000-0000C0250000}"/>
    <cellStyle name="Normal 88 4 2" xfId="8180" xr:uid="{00000000-0005-0000-0000-0000C1250000}"/>
    <cellStyle name="Normal 88 5" xfId="4077" xr:uid="{00000000-0005-0000-0000-0000C2250000}"/>
    <cellStyle name="Normal 88 5 2" xfId="8181" xr:uid="{00000000-0005-0000-0000-0000C3250000}"/>
    <cellStyle name="Normal 88 6" xfId="4078" xr:uid="{00000000-0005-0000-0000-0000C4250000}"/>
    <cellStyle name="Normal 88 6 2" xfId="8182" xr:uid="{00000000-0005-0000-0000-0000C5250000}"/>
    <cellStyle name="Normal 88 7" xfId="4079" xr:uid="{00000000-0005-0000-0000-0000C6250000}"/>
    <cellStyle name="Normal 88 7 2" xfId="8183" xr:uid="{00000000-0005-0000-0000-0000C7250000}"/>
    <cellStyle name="Normal 88 8" xfId="4080" xr:uid="{00000000-0005-0000-0000-0000C8250000}"/>
    <cellStyle name="Normal 88 8 2" xfId="8184" xr:uid="{00000000-0005-0000-0000-0000C9250000}"/>
    <cellStyle name="Normal 88 9" xfId="8185" xr:uid="{00000000-0005-0000-0000-0000CA250000}"/>
    <cellStyle name="Normal 89" xfId="4081" xr:uid="{00000000-0005-0000-0000-0000CB250000}"/>
    <cellStyle name="Normal 89 10" xfId="10171" xr:uid="{00000000-0005-0000-0000-0000CC250000}"/>
    <cellStyle name="Normal 89 2" xfId="4082" xr:uid="{00000000-0005-0000-0000-0000CD250000}"/>
    <cellStyle name="Normal 89 2 2" xfId="8186" xr:uid="{00000000-0005-0000-0000-0000CE250000}"/>
    <cellStyle name="Normal 89 3" xfId="4083" xr:uid="{00000000-0005-0000-0000-0000CF250000}"/>
    <cellStyle name="Normal 89 3 2" xfId="8187" xr:uid="{00000000-0005-0000-0000-0000D0250000}"/>
    <cellStyle name="Normal 89 4" xfId="4084" xr:uid="{00000000-0005-0000-0000-0000D1250000}"/>
    <cellStyle name="Normal 89 4 2" xfId="8188" xr:uid="{00000000-0005-0000-0000-0000D2250000}"/>
    <cellStyle name="Normal 89 5" xfId="4085" xr:uid="{00000000-0005-0000-0000-0000D3250000}"/>
    <cellStyle name="Normal 89 5 2" xfId="8189" xr:uid="{00000000-0005-0000-0000-0000D4250000}"/>
    <cellStyle name="Normal 89 6" xfId="4086" xr:uid="{00000000-0005-0000-0000-0000D5250000}"/>
    <cellStyle name="Normal 89 6 2" xfId="8190" xr:uid="{00000000-0005-0000-0000-0000D6250000}"/>
    <cellStyle name="Normal 89 7" xfId="4087" xr:uid="{00000000-0005-0000-0000-0000D7250000}"/>
    <cellStyle name="Normal 89 7 2" xfId="8191" xr:uid="{00000000-0005-0000-0000-0000D8250000}"/>
    <cellStyle name="Normal 89 8" xfId="4088" xr:uid="{00000000-0005-0000-0000-0000D9250000}"/>
    <cellStyle name="Normal 89 8 2" xfId="8192" xr:uid="{00000000-0005-0000-0000-0000DA250000}"/>
    <cellStyle name="Normal 89 9" xfId="8193" xr:uid="{00000000-0005-0000-0000-0000DB250000}"/>
    <cellStyle name="Normal 9" xfId="20" xr:uid="{00000000-0005-0000-0000-0000DC250000}"/>
    <cellStyle name="Normal 9 10" xfId="4089" xr:uid="{00000000-0005-0000-0000-0000DD250000}"/>
    <cellStyle name="Normal 9 10 2" xfId="8194" xr:uid="{00000000-0005-0000-0000-0000DE250000}"/>
    <cellStyle name="Normal 9 10 3" xfId="10172" xr:uid="{00000000-0005-0000-0000-0000DF250000}"/>
    <cellStyle name="Normal 9 11" xfId="4090" xr:uid="{00000000-0005-0000-0000-0000E0250000}"/>
    <cellStyle name="Normal 9 11 2" xfId="8195" xr:uid="{00000000-0005-0000-0000-0000E1250000}"/>
    <cellStyle name="Normal 9 11 3" xfId="10173" xr:uid="{00000000-0005-0000-0000-0000E2250000}"/>
    <cellStyle name="Normal 9 12" xfId="8196" xr:uid="{00000000-0005-0000-0000-0000E3250000}"/>
    <cellStyle name="Normal 9 12 2" xfId="10174" xr:uid="{00000000-0005-0000-0000-0000E4250000}"/>
    <cellStyle name="Normal 9 13" xfId="10175" xr:uid="{00000000-0005-0000-0000-0000E5250000}"/>
    <cellStyle name="Normal 9 14" xfId="10176" xr:uid="{00000000-0005-0000-0000-0000E6250000}"/>
    <cellStyle name="Normal 9 15" xfId="10177" xr:uid="{00000000-0005-0000-0000-0000E7250000}"/>
    <cellStyle name="Normal 9 16" xfId="10178" xr:uid="{00000000-0005-0000-0000-0000E8250000}"/>
    <cellStyle name="Normal 9 2" xfId="4091" xr:uid="{00000000-0005-0000-0000-0000E9250000}"/>
    <cellStyle name="Normal 9 2 2" xfId="4092" xr:uid="{00000000-0005-0000-0000-0000EA250000}"/>
    <cellStyle name="Normal 9 2 2 2" xfId="4093" xr:uid="{00000000-0005-0000-0000-0000EB250000}"/>
    <cellStyle name="Normal 9 2 2 2 2" xfId="8197" xr:uid="{00000000-0005-0000-0000-0000EC250000}"/>
    <cellStyle name="Normal 9 2 2 3" xfId="8198" xr:uid="{00000000-0005-0000-0000-0000ED250000}"/>
    <cellStyle name="Normal 9 2 3" xfId="8199" xr:uid="{00000000-0005-0000-0000-0000EE250000}"/>
    <cellStyle name="Normal 9 2 4" xfId="10179" xr:uid="{00000000-0005-0000-0000-0000EF250000}"/>
    <cellStyle name="Normal 9 3" xfId="4094" xr:uid="{00000000-0005-0000-0000-0000F0250000}"/>
    <cellStyle name="Normal 9 3 2" xfId="8200" xr:uid="{00000000-0005-0000-0000-0000F1250000}"/>
    <cellStyle name="Normal 9 3 3" xfId="10180" xr:uid="{00000000-0005-0000-0000-0000F2250000}"/>
    <cellStyle name="Normal 9 4" xfId="4095" xr:uid="{00000000-0005-0000-0000-0000F3250000}"/>
    <cellStyle name="Normal 9 4 2" xfId="8201" xr:uid="{00000000-0005-0000-0000-0000F4250000}"/>
    <cellStyle name="Normal 9 4 3" xfId="10181" xr:uid="{00000000-0005-0000-0000-0000F5250000}"/>
    <cellStyle name="Normal 9 5" xfId="4096" xr:uid="{00000000-0005-0000-0000-0000F6250000}"/>
    <cellStyle name="Normal 9 5 2" xfId="8202" xr:uid="{00000000-0005-0000-0000-0000F7250000}"/>
    <cellStyle name="Normal 9 5 3" xfId="10182" xr:uid="{00000000-0005-0000-0000-0000F8250000}"/>
    <cellStyle name="Normal 9 6" xfId="4097" xr:uid="{00000000-0005-0000-0000-0000F9250000}"/>
    <cellStyle name="Normal 9 6 2" xfId="8203" xr:uid="{00000000-0005-0000-0000-0000FA250000}"/>
    <cellStyle name="Normal 9 6 3" xfId="10183" xr:uid="{00000000-0005-0000-0000-0000FB250000}"/>
    <cellStyle name="Normal 9 7" xfId="4098" xr:uid="{00000000-0005-0000-0000-0000FC250000}"/>
    <cellStyle name="Normal 9 7 2" xfId="8204" xr:uid="{00000000-0005-0000-0000-0000FD250000}"/>
    <cellStyle name="Normal 9 7 3" xfId="10184" xr:uid="{00000000-0005-0000-0000-0000FE250000}"/>
    <cellStyle name="Normal 9 8" xfId="4099" xr:uid="{00000000-0005-0000-0000-0000FF250000}"/>
    <cellStyle name="Normal 9 8 2" xfId="8205" xr:uid="{00000000-0005-0000-0000-000000260000}"/>
    <cellStyle name="Normal 9 8 3" xfId="10185" xr:uid="{00000000-0005-0000-0000-000001260000}"/>
    <cellStyle name="Normal 9 9" xfId="4100" xr:uid="{00000000-0005-0000-0000-000002260000}"/>
    <cellStyle name="Normal 9 9 2" xfId="8206" xr:uid="{00000000-0005-0000-0000-000003260000}"/>
    <cellStyle name="Normal 9 9 3" xfId="10186" xr:uid="{00000000-0005-0000-0000-000004260000}"/>
    <cellStyle name="Normal 90" xfId="4101" xr:uid="{00000000-0005-0000-0000-000005260000}"/>
    <cellStyle name="Normal 90 10" xfId="10187" xr:uid="{00000000-0005-0000-0000-000006260000}"/>
    <cellStyle name="Normal 90 2" xfId="4102" xr:uid="{00000000-0005-0000-0000-000007260000}"/>
    <cellStyle name="Normal 90 2 2" xfId="8207" xr:uid="{00000000-0005-0000-0000-000008260000}"/>
    <cellStyle name="Normal 90 3" xfId="4103" xr:uid="{00000000-0005-0000-0000-000009260000}"/>
    <cellStyle name="Normal 90 3 2" xfId="8208" xr:uid="{00000000-0005-0000-0000-00000A260000}"/>
    <cellStyle name="Normal 90 4" xfId="4104" xr:uid="{00000000-0005-0000-0000-00000B260000}"/>
    <cellStyle name="Normal 90 4 2" xfId="8209" xr:uid="{00000000-0005-0000-0000-00000C260000}"/>
    <cellStyle name="Normal 90 5" xfId="4105" xr:uid="{00000000-0005-0000-0000-00000D260000}"/>
    <cellStyle name="Normal 90 5 2" xfId="8210" xr:uid="{00000000-0005-0000-0000-00000E260000}"/>
    <cellStyle name="Normal 90 6" xfId="4106" xr:uid="{00000000-0005-0000-0000-00000F260000}"/>
    <cellStyle name="Normal 90 6 2" xfId="8211" xr:uid="{00000000-0005-0000-0000-000010260000}"/>
    <cellStyle name="Normal 90 7" xfId="4107" xr:uid="{00000000-0005-0000-0000-000011260000}"/>
    <cellStyle name="Normal 90 7 2" xfId="8212" xr:uid="{00000000-0005-0000-0000-000012260000}"/>
    <cellStyle name="Normal 90 8" xfId="4108" xr:uid="{00000000-0005-0000-0000-000013260000}"/>
    <cellStyle name="Normal 90 8 2" xfId="8213" xr:uid="{00000000-0005-0000-0000-000014260000}"/>
    <cellStyle name="Normal 90 9" xfId="8214" xr:uid="{00000000-0005-0000-0000-000015260000}"/>
    <cellStyle name="Normal 91" xfId="4109" xr:uid="{00000000-0005-0000-0000-000016260000}"/>
    <cellStyle name="Normal 91 10" xfId="10188" xr:uid="{00000000-0005-0000-0000-000017260000}"/>
    <cellStyle name="Normal 91 2" xfId="4110" xr:uid="{00000000-0005-0000-0000-000018260000}"/>
    <cellStyle name="Normal 91 2 2" xfId="8215" xr:uid="{00000000-0005-0000-0000-000019260000}"/>
    <cellStyle name="Normal 91 3" xfId="4111" xr:uid="{00000000-0005-0000-0000-00001A260000}"/>
    <cellStyle name="Normal 91 3 2" xfId="8216" xr:uid="{00000000-0005-0000-0000-00001B260000}"/>
    <cellStyle name="Normal 91 4" xfId="4112" xr:uid="{00000000-0005-0000-0000-00001C260000}"/>
    <cellStyle name="Normal 91 4 2" xfId="8217" xr:uid="{00000000-0005-0000-0000-00001D260000}"/>
    <cellStyle name="Normal 91 5" xfId="4113" xr:uid="{00000000-0005-0000-0000-00001E260000}"/>
    <cellStyle name="Normal 91 5 2" xfId="8218" xr:uid="{00000000-0005-0000-0000-00001F260000}"/>
    <cellStyle name="Normal 91 6" xfId="4114" xr:uid="{00000000-0005-0000-0000-000020260000}"/>
    <cellStyle name="Normal 91 6 2" xfId="8219" xr:uid="{00000000-0005-0000-0000-000021260000}"/>
    <cellStyle name="Normal 91 7" xfId="4115" xr:uid="{00000000-0005-0000-0000-000022260000}"/>
    <cellStyle name="Normal 91 7 2" xfId="8220" xr:uid="{00000000-0005-0000-0000-000023260000}"/>
    <cellStyle name="Normal 91 8" xfId="4116" xr:uid="{00000000-0005-0000-0000-000024260000}"/>
    <cellStyle name="Normal 91 8 2" xfId="8221" xr:uid="{00000000-0005-0000-0000-000025260000}"/>
    <cellStyle name="Normal 91 9" xfId="8222" xr:uid="{00000000-0005-0000-0000-000026260000}"/>
    <cellStyle name="Normal 92" xfId="4117" xr:uid="{00000000-0005-0000-0000-000027260000}"/>
    <cellStyle name="Normal 92 10" xfId="10189" xr:uid="{00000000-0005-0000-0000-000028260000}"/>
    <cellStyle name="Normal 92 2" xfId="4118" xr:uid="{00000000-0005-0000-0000-000029260000}"/>
    <cellStyle name="Normal 92 2 2" xfId="8223" xr:uid="{00000000-0005-0000-0000-00002A260000}"/>
    <cellStyle name="Normal 92 3" xfId="4119" xr:uid="{00000000-0005-0000-0000-00002B260000}"/>
    <cellStyle name="Normal 92 3 2" xfId="8224" xr:uid="{00000000-0005-0000-0000-00002C260000}"/>
    <cellStyle name="Normal 92 4" xfId="4120" xr:uid="{00000000-0005-0000-0000-00002D260000}"/>
    <cellStyle name="Normal 92 4 2" xfId="8225" xr:uid="{00000000-0005-0000-0000-00002E260000}"/>
    <cellStyle name="Normal 92 5" xfId="4121" xr:uid="{00000000-0005-0000-0000-00002F260000}"/>
    <cellStyle name="Normal 92 5 2" xfId="8226" xr:uid="{00000000-0005-0000-0000-000030260000}"/>
    <cellStyle name="Normal 92 6" xfId="4122" xr:uid="{00000000-0005-0000-0000-000031260000}"/>
    <cellStyle name="Normal 92 6 2" xfId="8227" xr:uid="{00000000-0005-0000-0000-000032260000}"/>
    <cellStyle name="Normal 92 7" xfId="4123" xr:uid="{00000000-0005-0000-0000-000033260000}"/>
    <cellStyle name="Normal 92 7 2" xfId="8228" xr:uid="{00000000-0005-0000-0000-000034260000}"/>
    <cellStyle name="Normal 92 8" xfId="4124" xr:uid="{00000000-0005-0000-0000-000035260000}"/>
    <cellStyle name="Normal 92 8 2" xfId="8229" xr:uid="{00000000-0005-0000-0000-000036260000}"/>
    <cellStyle name="Normal 92 9" xfId="8230" xr:uid="{00000000-0005-0000-0000-000037260000}"/>
    <cellStyle name="Normal 93" xfId="4125" xr:uid="{00000000-0005-0000-0000-000038260000}"/>
    <cellStyle name="Normal 93 10" xfId="10190" xr:uid="{00000000-0005-0000-0000-000039260000}"/>
    <cellStyle name="Normal 93 2" xfId="4126" xr:uid="{00000000-0005-0000-0000-00003A260000}"/>
    <cellStyle name="Normal 93 2 2" xfId="8231" xr:uid="{00000000-0005-0000-0000-00003B260000}"/>
    <cellStyle name="Normal 93 3" xfId="4127" xr:uid="{00000000-0005-0000-0000-00003C260000}"/>
    <cellStyle name="Normal 93 3 2" xfId="8232" xr:uid="{00000000-0005-0000-0000-00003D260000}"/>
    <cellStyle name="Normal 93 4" xfId="4128" xr:uid="{00000000-0005-0000-0000-00003E260000}"/>
    <cellStyle name="Normal 93 4 2" xfId="8233" xr:uid="{00000000-0005-0000-0000-00003F260000}"/>
    <cellStyle name="Normal 93 5" xfId="4129" xr:uid="{00000000-0005-0000-0000-000040260000}"/>
    <cellStyle name="Normal 93 5 2" xfId="8234" xr:uid="{00000000-0005-0000-0000-000041260000}"/>
    <cellStyle name="Normal 93 6" xfId="4130" xr:uid="{00000000-0005-0000-0000-000042260000}"/>
    <cellStyle name="Normal 93 6 2" xfId="8235" xr:uid="{00000000-0005-0000-0000-000043260000}"/>
    <cellStyle name="Normal 93 7" xfId="4131" xr:uid="{00000000-0005-0000-0000-000044260000}"/>
    <cellStyle name="Normal 93 7 2" xfId="8236" xr:uid="{00000000-0005-0000-0000-000045260000}"/>
    <cellStyle name="Normal 93 8" xfId="4132" xr:uid="{00000000-0005-0000-0000-000046260000}"/>
    <cellStyle name="Normal 93 8 2" xfId="8237" xr:uid="{00000000-0005-0000-0000-000047260000}"/>
    <cellStyle name="Normal 93 9" xfId="8238" xr:uid="{00000000-0005-0000-0000-000048260000}"/>
    <cellStyle name="Normal 94" xfId="4133" xr:uid="{00000000-0005-0000-0000-000049260000}"/>
    <cellStyle name="Normal 94 10" xfId="10191" xr:uid="{00000000-0005-0000-0000-00004A260000}"/>
    <cellStyle name="Normal 94 2" xfId="4134" xr:uid="{00000000-0005-0000-0000-00004B260000}"/>
    <cellStyle name="Normal 94 2 2" xfId="8239" xr:uid="{00000000-0005-0000-0000-00004C260000}"/>
    <cellStyle name="Normal 94 3" xfId="4135" xr:uid="{00000000-0005-0000-0000-00004D260000}"/>
    <cellStyle name="Normal 94 3 2" xfId="8240" xr:uid="{00000000-0005-0000-0000-00004E260000}"/>
    <cellStyle name="Normal 94 4" xfId="4136" xr:uid="{00000000-0005-0000-0000-00004F260000}"/>
    <cellStyle name="Normal 94 4 2" xfId="8241" xr:uid="{00000000-0005-0000-0000-000050260000}"/>
    <cellStyle name="Normal 94 5" xfId="4137" xr:uid="{00000000-0005-0000-0000-000051260000}"/>
    <cellStyle name="Normal 94 5 2" xfId="8242" xr:uid="{00000000-0005-0000-0000-000052260000}"/>
    <cellStyle name="Normal 94 6" xfId="4138" xr:uid="{00000000-0005-0000-0000-000053260000}"/>
    <cellStyle name="Normal 94 6 2" xfId="8243" xr:uid="{00000000-0005-0000-0000-000054260000}"/>
    <cellStyle name="Normal 94 7" xfId="4139" xr:uid="{00000000-0005-0000-0000-000055260000}"/>
    <cellStyle name="Normal 94 7 2" xfId="8244" xr:uid="{00000000-0005-0000-0000-000056260000}"/>
    <cellStyle name="Normal 94 8" xfId="4140" xr:uid="{00000000-0005-0000-0000-000057260000}"/>
    <cellStyle name="Normal 94 8 2" xfId="8245" xr:uid="{00000000-0005-0000-0000-000058260000}"/>
    <cellStyle name="Normal 94 9" xfId="8246" xr:uid="{00000000-0005-0000-0000-000059260000}"/>
    <cellStyle name="Normal 95" xfId="4141" xr:uid="{00000000-0005-0000-0000-00005A260000}"/>
    <cellStyle name="Normal 95 10" xfId="10192" xr:uid="{00000000-0005-0000-0000-00005B260000}"/>
    <cellStyle name="Normal 95 2" xfId="4142" xr:uid="{00000000-0005-0000-0000-00005C260000}"/>
    <cellStyle name="Normal 95 2 2" xfId="8247" xr:uid="{00000000-0005-0000-0000-00005D260000}"/>
    <cellStyle name="Normal 95 3" xfId="4143" xr:uid="{00000000-0005-0000-0000-00005E260000}"/>
    <cellStyle name="Normal 95 3 2" xfId="8248" xr:uid="{00000000-0005-0000-0000-00005F260000}"/>
    <cellStyle name="Normal 95 4" xfId="4144" xr:uid="{00000000-0005-0000-0000-000060260000}"/>
    <cellStyle name="Normal 95 4 2" xfId="8249" xr:uid="{00000000-0005-0000-0000-000061260000}"/>
    <cellStyle name="Normal 95 5" xfId="4145" xr:uid="{00000000-0005-0000-0000-000062260000}"/>
    <cellStyle name="Normal 95 5 2" xfId="8250" xr:uid="{00000000-0005-0000-0000-000063260000}"/>
    <cellStyle name="Normal 95 6" xfId="4146" xr:uid="{00000000-0005-0000-0000-000064260000}"/>
    <cellStyle name="Normal 95 6 2" xfId="8251" xr:uid="{00000000-0005-0000-0000-000065260000}"/>
    <cellStyle name="Normal 95 7" xfId="4147" xr:uid="{00000000-0005-0000-0000-000066260000}"/>
    <cellStyle name="Normal 95 7 2" xfId="8252" xr:uid="{00000000-0005-0000-0000-000067260000}"/>
    <cellStyle name="Normal 95 8" xfId="4148" xr:uid="{00000000-0005-0000-0000-000068260000}"/>
    <cellStyle name="Normal 95 8 2" xfId="8253" xr:uid="{00000000-0005-0000-0000-000069260000}"/>
    <cellStyle name="Normal 95 9" xfId="8254" xr:uid="{00000000-0005-0000-0000-00006A260000}"/>
    <cellStyle name="Normal 96" xfId="4149" xr:uid="{00000000-0005-0000-0000-00006B260000}"/>
    <cellStyle name="Normal 96 10" xfId="10193" xr:uid="{00000000-0005-0000-0000-00006C260000}"/>
    <cellStyle name="Normal 96 2" xfId="4150" xr:uid="{00000000-0005-0000-0000-00006D260000}"/>
    <cellStyle name="Normal 96 2 2" xfId="8255" xr:uid="{00000000-0005-0000-0000-00006E260000}"/>
    <cellStyle name="Normal 96 3" xfId="4151" xr:uid="{00000000-0005-0000-0000-00006F260000}"/>
    <cellStyle name="Normal 96 3 2" xfId="8256" xr:uid="{00000000-0005-0000-0000-000070260000}"/>
    <cellStyle name="Normal 96 4" xfId="4152" xr:uid="{00000000-0005-0000-0000-000071260000}"/>
    <cellStyle name="Normal 96 4 2" xfId="8257" xr:uid="{00000000-0005-0000-0000-000072260000}"/>
    <cellStyle name="Normal 96 5" xfId="4153" xr:uid="{00000000-0005-0000-0000-000073260000}"/>
    <cellStyle name="Normal 96 5 2" xfId="8258" xr:uid="{00000000-0005-0000-0000-000074260000}"/>
    <cellStyle name="Normal 96 6" xfId="4154" xr:uid="{00000000-0005-0000-0000-000075260000}"/>
    <cellStyle name="Normal 96 6 2" xfId="8259" xr:uid="{00000000-0005-0000-0000-000076260000}"/>
    <cellStyle name="Normal 96 7" xfId="4155" xr:uid="{00000000-0005-0000-0000-000077260000}"/>
    <cellStyle name="Normal 96 7 2" xfId="8260" xr:uid="{00000000-0005-0000-0000-000078260000}"/>
    <cellStyle name="Normal 96 8" xfId="4156" xr:uid="{00000000-0005-0000-0000-000079260000}"/>
    <cellStyle name="Normal 96 8 2" xfId="8261" xr:uid="{00000000-0005-0000-0000-00007A260000}"/>
    <cellStyle name="Normal 96 9" xfId="8262" xr:uid="{00000000-0005-0000-0000-00007B260000}"/>
    <cellStyle name="Normal 97" xfId="4157" xr:uid="{00000000-0005-0000-0000-00007C260000}"/>
    <cellStyle name="Normal 97 10" xfId="10194" xr:uid="{00000000-0005-0000-0000-00007D260000}"/>
    <cellStyle name="Normal 97 2" xfId="4158" xr:uid="{00000000-0005-0000-0000-00007E260000}"/>
    <cellStyle name="Normal 97 2 2" xfId="8263" xr:uid="{00000000-0005-0000-0000-00007F260000}"/>
    <cellStyle name="Normal 97 3" xfId="4159" xr:uid="{00000000-0005-0000-0000-000080260000}"/>
    <cellStyle name="Normal 97 3 2" xfId="8264" xr:uid="{00000000-0005-0000-0000-000081260000}"/>
    <cellStyle name="Normal 97 4" xfId="4160" xr:uid="{00000000-0005-0000-0000-000082260000}"/>
    <cellStyle name="Normal 97 4 2" xfId="8265" xr:uid="{00000000-0005-0000-0000-000083260000}"/>
    <cellStyle name="Normal 97 5" xfId="4161" xr:uid="{00000000-0005-0000-0000-000084260000}"/>
    <cellStyle name="Normal 97 5 2" xfId="8266" xr:uid="{00000000-0005-0000-0000-000085260000}"/>
    <cellStyle name="Normal 97 6" xfId="4162" xr:uid="{00000000-0005-0000-0000-000086260000}"/>
    <cellStyle name="Normal 97 6 2" xfId="8267" xr:uid="{00000000-0005-0000-0000-000087260000}"/>
    <cellStyle name="Normal 97 7" xfId="4163" xr:uid="{00000000-0005-0000-0000-000088260000}"/>
    <cellStyle name="Normal 97 7 2" xfId="8268" xr:uid="{00000000-0005-0000-0000-000089260000}"/>
    <cellStyle name="Normal 97 8" xfId="4164" xr:uid="{00000000-0005-0000-0000-00008A260000}"/>
    <cellStyle name="Normal 97 8 2" xfId="8269" xr:uid="{00000000-0005-0000-0000-00008B260000}"/>
    <cellStyle name="Normal 97 9" xfId="8270" xr:uid="{00000000-0005-0000-0000-00008C260000}"/>
    <cellStyle name="Normal 98" xfId="4165" xr:uid="{00000000-0005-0000-0000-00008D260000}"/>
    <cellStyle name="Normal 98 10" xfId="10195" xr:uid="{00000000-0005-0000-0000-00008E260000}"/>
    <cellStyle name="Normal 98 2" xfId="4166" xr:uid="{00000000-0005-0000-0000-00008F260000}"/>
    <cellStyle name="Normal 98 2 2" xfId="8271" xr:uid="{00000000-0005-0000-0000-000090260000}"/>
    <cellStyle name="Normal 98 3" xfId="4167" xr:uid="{00000000-0005-0000-0000-000091260000}"/>
    <cellStyle name="Normal 98 3 2" xfId="8272" xr:uid="{00000000-0005-0000-0000-000092260000}"/>
    <cellStyle name="Normal 98 4" xfId="4168" xr:uid="{00000000-0005-0000-0000-000093260000}"/>
    <cellStyle name="Normal 98 4 2" xfId="8273" xr:uid="{00000000-0005-0000-0000-000094260000}"/>
    <cellStyle name="Normal 98 5" xfId="4169" xr:uid="{00000000-0005-0000-0000-000095260000}"/>
    <cellStyle name="Normal 98 5 2" xfId="8274" xr:uid="{00000000-0005-0000-0000-000096260000}"/>
    <cellStyle name="Normal 98 6" xfId="4170" xr:uid="{00000000-0005-0000-0000-000097260000}"/>
    <cellStyle name="Normal 98 6 2" xfId="8275" xr:uid="{00000000-0005-0000-0000-000098260000}"/>
    <cellStyle name="Normal 98 7" xfId="4171" xr:uid="{00000000-0005-0000-0000-000099260000}"/>
    <cellStyle name="Normal 98 7 2" xfId="8276" xr:uid="{00000000-0005-0000-0000-00009A260000}"/>
    <cellStyle name="Normal 98 8" xfId="4172" xr:uid="{00000000-0005-0000-0000-00009B260000}"/>
    <cellStyle name="Normal 98 8 2" xfId="8277" xr:uid="{00000000-0005-0000-0000-00009C260000}"/>
    <cellStyle name="Normal 98 9" xfId="8278" xr:uid="{00000000-0005-0000-0000-00009D260000}"/>
    <cellStyle name="Normal 99" xfId="4173" xr:uid="{00000000-0005-0000-0000-00009E260000}"/>
    <cellStyle name="Normal 99 2" xfId="4174" xr:uid="{00000000-0005-0000-0000-00009F260000}"/>
    <cellStyle name="Normal 99 2 2" xfId="8279" xr:uid="{00000000-0005-0000-0000-0000A0260000}"/>
    <cellStyle name="Normal 99 3" xfId="8280" xr:uid="{00000000-0005-0000-0000-0000A1260000}"/>
    <cellStyle name="Normal 99 4" xfId="10196" xr:uid="{00000000-0005-0000-0000-0000A2260000}"/>
    <cellStyle name="Normal bold" xfId="4175" xr:uid="{00000000-0005-0000-0000-0000A3260000}"/>
    <cellStyle name="Normal Italics" xfId="4176" xr:uid="{00000000-0005-0000-0000-0000A4260000}"/>
    <cellStyle name="Normal_ACTIVITY" xfId="5" xr:uid="{00000000-0005-0000-0000-0000A5260000}"/>
    <cellStyle name="Normal_F016-TL-005 Cierre al 22-05-09" xfId="13583" xr:uid="{00000000-0005-0000-0000-0000A6260000}"/>
    <cellStyle name="Normal_INFORME SEMANAL" xfId="2" xr:uid="{00000000-0005-0000-0000-0000A7260000}"/>
    <cellStyle name="Normal_Project Control  Constr Forms" xfId="21" xr:uid="{00000000-0005-0000-0000-0000A8260000}"/>
    <cellStyle name="Normal_Quantity  Jobhour Form 26wk 2" xfId="6586" xr:uid="{00000000-0005-0000-0000-0000A9260000}"/>
    <cellStyle name="Normale 2" xfId="13333" xr:uid="{00000000-0005-0000-0000-0000AA260000}"/>
    <cellStyle name="Normale 3" xfId="13334" xr:uid="{00000000-0005-0000-0000-0000AB260000}"/>
    <cellStyle name="Normale 4" xfId="13335" xr:uid="{00000000-0005-0000-0000-0000AC260000}"/>
    <cellStyle name="Normale 5" xfId="13336" xr:uid="{00000000-0005-0000-0000-0000AD260000}"/>
    <cellStyle name="Normale 6" xfId="13337" xr:uid="{00000000-0005-0000-0000-0000AE260000}"/>
    <cellStyle name="Normale 7" xfId="13338" xr:uid="{00000000-0005-0000-0000-0000AF260000}"/>
    <cellStyle name="Normale_1511" xfId="4177" xr:uid="{00000000-0005-0000-0000-0000B0260000}"/>
    <cellStyle name="Normalny_Arkusz1" xfId="4178" xr:uid="{00000000-0005-0000-0000-0000B1260000}"/>
    <cellStyle name="Notas 10" xfId="4179" xr:uid="{00000000-0005-0000-0000-0000B2260000}"/>
    <cellStyle name="Notas 10 10" xfId="10197" xr:uid="{00000000-0005-0000-0000-0000B3260000}"/>
    <cellStyle name="Notas 10 11" xfId="10198" xr:uid="{00000000-0005-0000-0000-0000B4260000}"/>
    <cellStyle name="Notas 10 12" xfId="10199" xr:uid="{00000000-0005-0000-0000-0000B5260000}"/>
    <cellStyle name="Notas 10 13" xfId="10200" xr:uid="{00000000-0005-0000-0000-0000B6260000}"/>
    <cellStyle name="Notas 10 14" xfId="10201" xr:uid="{00000000-0005-0000-0000-0000B7260000}"/>
    <cellStyle name="Notas 10 15" xfId="10202" xr:uid="{00000000-0005-0000-0000-0000B8260000}"/>
    <cellStyle name="Notas 10 16" xfId="10203" xr:uid="{00000000-0005-0000-0000-0000B9260000}"/>
    <cellStyle name="Notas 10 17" xfId="10204" xr:uid="{00000000-0005-0000-0000-0000BA260000}"/>
    <cellStyle name="Notas 10 18" xfId="10205" xr:uid="{00000000-0005-0000-0000-0000BB260000}"/>
    <cellStyle name="Notas 10 19" xfId="10206" xr:uid="{00000000-0005-0000-0000-0000BC260000}"/>
    <cellStyle name="Notas 10 2" xfId="6187" xr:uid="{00000000-0005-0000-0000-0000BD260000}"/>
    <cellStyle name="Notas 10 2 2" xfId="10207" xr:uid="{00000000-0005-0000-0000-0000BE260000}"/>
    <cellStyle name="Notas 10 2 3" xfId="10208" xr:uid="{00000000-0005-0000-0000-0000BF260000}"/>
    <cellStyle name="Notas 10 2 4" xfId="10209" xr:uid="{00000000-0005-0000-0000-0000C0260000}"/>
    <cellStyle name="Notas 10 20" xfId="10210" xr:uid="{00000000-0005-0000-0000-0000C1260000}"/>
    <cellStyle name="Notas 10 21" xfId="10211" xr:uid="{00000000-0005-0000-0000-0000C2260000}"/>
    <cellStyle name="Notas 10 22" xfId="10212" xr:uid="{00000000-0005-0000-0000-0000C3260000}"/>
    <cellStyle name="Notas 10 23" xfId="10213" xr:uid="{00000000-0005-0000-0000-0000C4260000}"/>
    <cellStyle name="Notas 10 24" xfId="10214" xr:uid="{00000000-0005-0000-0000-0000C5260000}"/>
    <cellStyle name="Notas 10 25" xfId="10215" xr:uid="{00000000-0005-0000-0000-0000C6260000}"/>
    <cellStyle name="Notas 10 26" xfId="10216" xr:uid="{00000000-0005-0000-0000-0000C7260000}"/>
    <cellStyle name="Notas 10 27" xfId="10217" xr:uid="{00000000-0005-0000-0000-0000C8260000}"/>
    <cellStyle name="Notas 10 28" xfId="10218" xr:uid="{00000000-0005-0000-0000-0000C9260000}"/>
    <cellStyle name="Notas 10 3" xfId="10219" xr:uid="{00000000-0005-0000-0000-0000CA260000}"/>
    <cellStyle name="Notas 10 4" xfId="10220" xr:uid="{00000000-0005-0000-0000-0000CB260000}"/>
    <cellStyle name="Notas 10 5" xfId="10221" xr:uid="{00000000-0005-0000-0000-0000CC260000}"/>
    <cellStyle name="Notas 10 6" xfId="10222" xr:uid="{00000000-0005-0000-0000-0000CD260000}"/>
    <cellStyle name="Notas 10 7" xfId="10223" xr:uid="{00000000-0005-0000-0000-0000CE260000}"/>
    <cellStyle name="Notas 10 8" xfId="10224" xr:uid="{00000000-0005-0000-0000-0000CF260000}"/>
    <cellStyle name="Notas 10 9" xfId="10225" xr:uid="{00000000-0005-0000-0000-0000D0260000}"/>
    <cellStyle name="Notas 11" xfId="4180" xr:uid="{00000000-0005-0000-0000-0000D1260000}"/>
    <cellStyle name="Notas 11 10" xfId="10226" xr:uid="{00000000-0005-0000-0000-0000D2260000}"/>
    <cellStyle name="Notas 11 11" xfId="10227" xr:uid="{00000000-0005-0000-0000-0000D3260000}"/>
    <cellStyle name="Notas 11 12" xfId="10228" xr:uid="{00000000-0005-0000-0000-0000D4260000}"/>
    <cellStyle name="Notas 11 13" xfId="10229" xr:uid="{00000000-0005-0000-0000-0000D5260000}"/>
    <cellStyle name="Notas 11 14" xfId="10230" xr:uid="{00000000-0005-0000-0000-0000D6260000}"/>
    <cellStyle name="Notas 11 15" xfId="10231" xr:uid="{00000000-0005-0000-0000-0000D7260000}"/>
    <cellStyle name="Notas 11 16" xfId="10232" xr:uid="{00000000-0005-0000-0000-0000D8260000}"/>
    <cellStyle name="Notas 11 17" xfId="10233" xr:uid="{00000000-0005-0000-0000-0000D9260000}"/>
    <cellStyle name="Notas 11 18" xfId="10234" xr:uid="{00000000-0005-0000-0000-0000DA260000}"/>
    <cellStyle name="Notas 11 19" xfId="10235" xr:uid="{00000000-0005-0000-0000-0000DB260000}"/>
    <cellStyle name="Notas 11 2" xfId="6188" xr:uid="{00000000-0005-0000-0000-0000DC260000}"/>
    <cellStyle name="Notas 11 2 2" xfId="10236" xr:uid="{00000000-0005-0000-0000-0000DD260000}"/>
    <cellStyle name="Notas 11 2 3" xfId="10237" xr:uid="{00000000-0005-0000-0000-0000DE260000}"/>
    <cellStyle name="Notas 11 2 4" xfId="10238" xr:uid="{00000000-0005-0000-0000-0000DF260000}"/>
    <cellStyle name="Notas 11 20" xfId="10239" xr:uid="{00000000-0005-0000-0000-0000E0260000}"/>
    <cellStyle name="Notas 11 21" xfId="10240" xr:uid="{00000000-0005-0000-0000-0000E1260000}"/>
    <cellStyle name="Notas 11 22" xfId="10241" xr:uid="{00000000-0005-0000-0000-0000E2260000}"/>
    <cellStyle name="Notas 11 23" xfId="10242" xr:uid="{00000000-0005-0000-0000-0000E3260000}"/>
    <cellStyle name="Notas 11 24" xfId="10243" xr:uid="{00000000-0005-0000-0000-0000E4260000}"/>
    <cellStyle name="Notas 11 25" xfId="10244" xr:uid="{00000000-0005-0000-0000-0000E5260000}"/>
    <cellStyle name="Notas 11 26" xfId="10245" xr:uid="{00000000-0005-0000-0000-0000E6260000}"/>
    <cellStyle name="Notas 11 27" xfId="10246" xr:uid="{00000000-0005-0000-0000-0000E7260000}"/>
    <cellStyle name="Notas 11 28" xfId="10247" xr:uid="{00000000-0005-0000-0000-0000E8260000}"/>
    <cellStyle name="Notas 11 3" xfId="10248" xr:uid="{00000000-0005-0000-0000-0000E9260000}"/>
    <cellStyle name="Notas 11 4" xfId="10249" xr:uid="{00000000-0005-0000-0000-0000EA260000}"/>
    <cellStyle name="Notas 11 5" xfId="10250" xr:uid="{00000000-0005-0000-0000-0000EB260000}"/>
    <cellStyle name="Notas 11 6" xfId="10251" xr:uid="{00000000-0005-0000-0000-0000EC260000}"/>
    <cellStyle name="Notas 11 7" xfId="10252" xr:uid="{00000000-0005-0000-0000-0000ED260000}"/>
    <cellStyle name="Notas 11 8" xfId="10253" xr:uid="{00000000-0005-0000-0000-0000EE260000}"/>
    <cellStyle name="Notas 11 9" xfId="10254" xr:uid="{00000000-0005-0000-0000-0000EF260000}"/>
    <cellStyle name="Notas 12" xfId="6189" xr:uid="{00000000-0005-0000-0000-0000F0260000}"/>
    <cellStyle name="Notas 12 10" xfId="10255" xr:uid="{00000000-0005-0000-0000-0000F1260000}"/>
    <cellStyle name="Notas 12 11" xfId="10256" xr:uid="{00000000-0005-0000-0000-0000F2260000}"/>
    <cellStyle name="Notas 12 12" xfId="10257" xr:uid="{00000000-0005-0000-0000-0000F3260000}"/>
    <cellStyle name="Notas 12 13" xfId="10258" xr:uid="{00000000-0005-0000-0000-0000F4260000}"/>
    <cellStyle name="Notas 12 14" xfId="10259" xr:uid="{00000000-0005-0000-0000-0000F5260000}"/>
    <cellStyle name="Notas 12 15" xfId="10260" xr:uid="{00000000-0005-0000-0000-0000F6260000}"/>
    <cellStyle name="Notas 12 16" xfId="10261" xr:uid="{00000000-0005-0000-0000-0000F7260000}"/>
    <cellStyle name="Notas 12 17" xfId="10262" xr:uid="{00000000-0005-0000-0000-0000F8260000}"/>
    <cellStyle name="Notas 12 18" xfId="10263" xr:uid="{00000000-0005-0000-0000-0000F9260000}"/>
    <cellStyle name="Notas 12 19" xfId="10264" xr:uid="{00000000-0005-0000-0000-0000FA260000}"/>
    <cellStyle name="Notas 12 2" xfId="6190" xr:uid="{00000000-0005-0000-0000-0000FB260000}"/>
    <cellStyle name="Notas 12 2 2" xfId="10265" xr:uid="{00000000-0005-0000-0000-0000FC260000}"/>
    <cellStyle name="Notas 12 2 3" xfId="10266" xr:uid="{00000000-0005-0000-0000-0000FD260000}"/>
    <cellStyle name="Notas 12 2 4" xfId="10267" xr:uid="{00000000-0005-0000-0000-0000FE260000}"/>
    <cellStyle name="Notas 12 20" xfId="10268" xr:uid="{00000000-0005-0000-0000-0000FF260000}"/>
    <cellStyle name="Notas 12 21" xfId="10269" xr:uid="{00000000-0005-0000-0000-000000270000}"/>
    <cellStyle name="Notas 12 22" xfId="10270" xr:uid="{00000000-0005-0000-0000-000001270000}"/>
    <cellStyle name="Notas 12 23" xfId="10271" xr:uid="{00000000-0005-0000-0000-000002270000}"/>
    <cellStyle name="Notas 12 24" xfId="10272" xr:uid="{00000000-0005-0000-0000-000003270000}"/>
    <cellStyle name="Notas 12 25" xfId="10273" xr:uid="{00000000-0005-0000-0000-000004270000}"/>
    <cellStyle name="Notas 12 26" xfId="10274" xr:uid="{00000000-0005-0000-0000-000005270000}"/>
    <cellStyle name="Notas 12 27" xfId="10275" xr:uid="{00000000-0005-0000-0000-000006270000}"/>
    <cellStyle name="Notas 12 28" xfId="10276" xr:uid="{00000000-0005-0000-0000-000007270000}"/>
    <cellStyle name="Notas 12 3" xfId="10277" xr:uid="{00000000-0005-0000-0000-000008270000}"/>
    <cellStyle name="Notas 12 4" xfId="10278" xr:uid="{00000000-0005-0000-0000-000009270000}"/>
    <cellStyle name="Notas 12 5" xfId="10279" xr:uid="{00000000-0005-0000-0000-00000A270000}"/>
    <cellStyle name="Notas 12 6" xfId="10280" xr:uid="{00000000-0005-0000-0000-00000B270000}"/>
    <cellStyle name="Notas 12 7" xfId="10281" xr:uid="{00000000-0005-0000-0000-00000C270000}"/>
    <cellStyle name="Notas 12 8" xfId="10282" xr:uid="{00000000-0005-0000-0000-00000D270000}"/>
    <cellStyle name="Notas 12 9" xfId="10283" xr:uid="{00000000-0005-0000-0000-00000E270000}"/>
    <cellStyle name="Notas 13" xfId="6191" xr:uid="{00000000-0005-0000-0000-00000F270000}"/>
    <cellStyle name="Notas 13 10" xfId="10284" xr:uid="{00000000-0005-0000-0000-000010270000}"/>
    <cellStyle name="Notas 13 11" xfId="10285" xr:uid="{00000000-0005-0000-0000-000011270000}"/>
    <cellStyle name="Notas 13 12" xfId="10286" xr:uid="{00000000-0005-0000-0000-000012270000}"/>
    <cellStyle name="Notas 13 13" xfId="10287" xr:uid="{00000000-0005-0000-0000-000013270000}"/>
    <cellStyle name="Notas 13 14" xfId="10288" xr:uid="{00000000-0005-0000-0000-000014270000}"/>
    <cellStyle name="Notas 13 15" xfId="10289" xr:uid="{00000000-0005-0000-0000-000015270000}"/>
    <cellStyle name="Notas 13 16" xfId="10290" xr:uid="{00000000-0005-0000-0000-000016270000}"/>
    <cellStyle name="Notas 13 17" xfId="10291" xr:uid="{00000000-0005-0000-0000-000017270000}"/>
    <cellStyle name="Notas 13 18" xfId="10292" xr:uid="{00000000-0005-0000-0000-000018270000}"/>
    <cellStyle name="Notas 13 19" xfId="10293" xr:uid="{00000000-0005-0000-0000-000019270000}"/>
    <cellStyle name="Notas 13 2" xfId="10294" xr:uid="{00000000-0005-0000-0000-00001A270000}"/>
    <cellStyle name="Notas 13 20" xfId="10295" xr:uid="{00000000-0005-0000-0000-00001B270000}"/>
    <cellStyle name="Notas 13 21" xfId="10296" xr:uid="{00000000-0005-0000-0000-00001C270000}"/>
    <cellStyle name="Notas 13 22" xfId="10297" xr:uid="{00000000-0005-0000-0000-00001D270000}"/>
    <cellStyle name="Notas 13 23" xfId="10298" xr:uid="{00000000-0005-0000-0000-00001E270000}"/>
    <cellStyle name="Notas 13 24" xfId="10299" xr:uid="{00000000-0005-0000-0000-00001F270000}"/>
    <cellStyle name="Notas 13 25" xfId="10300" xr:uid="{00000000-0005-0000-0000-000020270000}"/>
    <cellStyle name="Notas 13 26" xfId="10301" xr:uid="{00000000-0005-0000-0000-000021270000}"/>
    <cellStyle name="Notas 13 27" xfId="10302" xr:uid="{00000000-0005-0000-0000-000022270000}"/>
    <cellStyle name="Notas 13 28" xfId="10303" xr:uid="{00000000-0005-0000-0000-000023270000}"/>
    <cellStyle name="Notas 13 3" xfId="10304" xr:uid="{00000000-0005-0000-0000-000024270000}"/>
    <cellStyle name="Notas 13 4" xfId="10305" xr:uid="{00000000-0005-0000-0000-000025270000}"/>
    <cellStyle name="Notas 13 5" xfId="10306" xr:uid="{00000000-0005-0000-0000-000026270000}"/>
    <cellStyle name="Notas 13 6" xfId="10307" xr:uid="{00000000-0005-0000-0000-000027270000}"/>
    <cellStyle name="Notas 13 7" xfId="10308" xr:uid="{00000000-0005-0000-0000-000028270000}"/>
    <cellStyle name="Notas 13 8" xfId="10309" xr:uid="{00000000-0005-0000-0000-000029270000}"/>
    <cellStyle name="Notas 13 9" xfId="10310" xr:uid="{00000000-0005-0000-0000-00002A270000}"/>
    <cellStyle name="Notas 14" xfId="6192" xr:uid="{00000000-0005-0000-0000-00002B270000}"/>
    <cellStyle name="Notas 14 10" xfId="10311" xr:uid="{00000000-0005-0000-0000-00002C270000}"/>
    <cellStyle name="Notas 14 11" xfId="10312" xr:uid="{00000000-0005-0000-0000-00002D270000}"/>
    <cellStyle name="Notas 14 12" xfId="10313" xr:uid="{00000000-0005-0000-0000-00002E270000}"/>
    <cellStyle name="Notas 14 13" xfId="10314" xr:uid="{00000000-0005-0000-0000-00002F270000}"/>
    <cellStyle name="Notas 14 14" xfId="10315" xr:uid="{00000000-0005-0000-0000-000030270000}"/>
    <cellStyle name="Notas 14 15" xfId="10316" xr:uid="{00000000-0005-0000-0000-000031270000}"/>
    <cellStyle name="Notas 14 16" xfId="10317" xr:uid="{00000000-0005-0000-0000-000032270000}"/>
    <cellStyle name="Notas 14 17" xfId="10318" xr:uid="{00000000-0005-0000-0000-000033270000}"/>
    <cellStyle name="Notas 14 18" xfId="10319" xr:uid="{00000000-0005-0000-0000-000034270000}"/>
    <cellStyle name="Notas 14 19" xfId="10320" xr:uid="{00000000-0005-0000-0000-000035270000}"/>
    <cellStyle name="Notas 14 2" xfId="10321" xr:uid="{00000000-0005-0000-0000-000036270000}"/>
    <cellStyle name="Notas 14 20" xfId="10322" xr:uid="{00000000-0005-0000-0000-000037270000}"/>
    <cellStyle name="Notas 14 21" xfId="10323" xr:uid="{00000000-0005-0000-0000-000038270000}"/>
    <cellStyle name="Notas 14 22" xfId="10324" xr:uid="{00000000-0005-0000-0000-000039270000}"/>
    <cellStyle name="Notas 14 23" xfId="10325" xr:uid="{00000000-0005-0000-0000-00003A270000}"/>
    <cellStyle name="Notas 14 24" xfId="10326" xr:uid="{00000000-0005-0000-0000-00003B270000}"/>
    <cellStyle name="Notas 14 25" xfId="10327" xr:uid="{00000000-0005-0000-0000-00003C270000}"/>
    <cellStyle name="Notas 14 26" xfId="10328" xr:uid="{00000000-0005-0000-0000-00003D270000}"/>
    <cellStyle name="Notas 14 27" xfId="10329" xr:uid="{00000000-0005-0000-0000-00003E270000}"/>
    <cellStyle name="Notas 14 28" xfId="10330" xr:uid="{00000000-0005-0000-0000-00003F270000}"/>
    <cellStyle name="Notas 14 3" xfId="10331" xr:uid="{00000000-0005-0000-0000-000040270000}"/>
    <cellStyle name="Notas 14 4" xfId="10332" xr:uid="{00000000-0005-0000-0000-000041270000}"/>
    <cellStyle name="Notas 14 5" xfId="10333" xr:uid="{00000000-0005-0000-0000-000042270000}"/>
    <cellStyle name="Notas 14 6" xfId="10334" xr:uid="{00000000-0005-0000-0000-000043270000}"/>
    <cellStyle name="Notas 14 7" xfId="10335" xr:uid="{00000000-0005-0000-0000-000044270000}"/>
    <cellStyle name="Notas 14 8" xfId="10336" xr:uid="{00000000-0005-0000-0000-000045270000}"/>
    <cellStyle name="Notas 14 9" xfId="10337" xr:uid="{00000000-0005-0000-0000-000046270000}"/>
    <cellStyle name="Notas 15" xfId="6193" xr:uid="{00000000-0005-0000-0000-000047270000}"/>
    <cellStyle name="Notas 15 10" xfId="10338" xr:uid="{00000000-0005-0000-0000-000048270000}"/>
    <cellStyle name="Notas 15 11" xfId="10339" xr:uid="{00000000-0005-0000-0000-000049270000}"/>
    <cellStyle name="Notas 15 12" xfId="10340" xr:uid="{00000000-0005-0000-0000-00004A270000}"/>
    <cellStyle name="Notas 15 13" xfId="10341" xr:uid="{00000000-0005-0000-0000-00004B270000}"/>
    <cellStyle name="Notas 15 14" xfId="10342" xr:uid="{00000000-0005-0000-0000-00004C270000}"/>
    <cellStyle name="Notas 15 15" xfId="10343" xr:uid="{00000000-0005-0000-0000-00004D270000}"/>
    <cellStyle name="Notas 15 16" xfId="10344" xr:uid="{00000000-0005-0000-0000-00004E270000}"/>
    <cellStyle name="Notas 15 17" xfId="10345" xr:uid="{00000000-0005-0000-0000-00004F270000}"/>
    <cellStyle name="Notas 15 18" xfId="10346" xr:uid="{00000000-0005-0000-0000-000050270000}"/>
    <cellStyle name="Notas 15 19" xfId="10347" xr:uid="{00000000-0005-0000-0000-000051270000}"/>
    <cellStyle name="Notas 15 2" xfId="10348" xr:uid="{00000000-0005-0000-0000-000052270000}"/>
    <cellStyle name="Notas 15 20" xfId="10349" xr:uid="{00000000-0005-0000-0000-000053270000}"/>
    <cellStyle name="Notas 15 21" xfId="10350" xr:uid="{00000000-0005-0000-0000-000054270000}"/>
    <cellStyle name="Notas 15 22" xfId="10351" xr:uid="{00000000-0005-0000-0000-000055270000}"/>
    <cellStyle name="Notas 15 23" xfId="10352" xr:uid="{00000000-0005-0000-0000-000056270000}"/>
    <cellStyle name="Notas 15 24" xfId="10353" xr:uid="{00000000-0005-0000-0000-000057270000}"/>
    <cellStyle name="Notas 15 25" xfId="10354" xr:uid="{00000000-0005-0000-0000-000058270000}"/>
    <cellStyle name="Notas 15 26" xfId="10355" xr:uid="{00000000-0005-0000-0000-000059270000}"/>
    <cellStyle name="Notas 15 27" xfId="10356" xr:uid="{00000000-0005-0000-0000-00005A270000}"/>
    <cellStyle name="Notas 15 28" xfId="10357" xr:uid="{00000000-0005-0000-0000-00005B270000}"/>
    <cellStyle name="Notas 15 3" xfId="10358" xr:uid="{00000000-0005-0000-0000-00005C270000}"/>
    <cellStyle name="Notas 15 4" xfId="10359" xr:uid="{00000000-0005-0000-0000-00005D270000}"/>
    <cellStyle name="Notas 15 5" xfId="10360" xr:uid="{00000000-0005-0000-0000-00005E270000}"/>
    <cellStyle name="Notas 15 6" xfId="10361" xr:uid="{00000000-0005-0000-0000-00005F270000}"/>
    <cellStyle name="Notas 15 7" xfId="10362" xr:uid="{00000000-0005-0000-0000-000060270000}"/>
    <cellStyle name="Notas 15 8" xfId="10363" xr:uid="{00000000-0005-0000-0000-000061270000}"/>
    <cellStyle name="Notas 15 9" xfId="10364" xr:uid="{00000000-0005-0000-0000-000062270000}"/>
    <cellStyle name="Notas 16" xfId="6194" xr:uid="{00000000-0005-0000-0000-000063270000}"/>
    <cellStyle name="Notas 16 10" xfId="10365" xr:uid="{00000000-0005-0000-0000-000064270000}"/>
    <cellStyle name="Notas 16 11" xfId="10366" xr:uid="{00000000-0005-0000-0000-000065270000}"/>
    <cellStyle name="Notas 16 12" xfId="10367" xr:uid="{00000000-0005-0000-0000-000066270000}"/>
    <cellStyle name="Notas 16 13" xfId="10368" xr:uid="{00000000-0005-0000-0000-000067270000}"/>
    <cellStyle name="Notas 16 14" xfId="10369" xr:uid="{00000000-0005-0000-0000-000068270000}"/>
    <cellStyle name="Notas 16 15" xfId="10370" xr:uid="{00000000-0005-0000-0000-000069270000}"/>
    <cellStyle name="Notas 16 16" xfId="10371" xr:uid="{00000000-0005-0000-0000-00006A270000}"/>
    <cellStyle name="Notas 16 17" xfId="10372" xr:uid="{00000000-0005-0000-0000-00006B270000}"/>
    <cellStyle name="Notas 16 18" xfId="10373" xr:uid="{00000000-0005-0000-0000-00006C270000}"/>
    <cellStyle name="Notas 16 19" xfId="10374" xr:uid="{00000000-0005-0000-0000-00006D270000}"/>
    <cellStyle name="Notas 16 2" xfId="10375" xr:uid="{00000000-0005-0000-0000-00006E270000}"/>
    <cellStyle name="Notas 16 20" xfId="10376" xr:uid="{00000000-0005-0000-0000-00006F270000}"/>
    <cellStyle name="Notas 16 21" xfId="10377" xr:uid="{00000000-0005-0000-0000-000070270000}"/>
    <cellStyle name="Notas 16 22" xfId="10378" xr:uid="{00000000-0005-0000-0000-000071270000}"/>
    <cellStyle name="Notas 16 23" xfId="10379" xr:uid="{00000000-0005-0000-0000-000072270000}"/>
    <cellStyle name="Notas 16 24" xfId="10380" xr:uid="{00000000-0005-0000-0000-000073270000}"/>
    <cellStyle name="Notas 16 25" xfId="10381" xr:uid="{00000000-0005-0000-0000-000074270000}"/>
    <cellStyle name="Notas 16 26" xfId="10382" xr:uid="{00000000-0005-0000-0000-000075270000}"/>
    <cellStyle name="Notas 16 27" xfId="10383" xr:uid="{00000000-0005-0000-0000-000076270000}"/>
    <cellStyle name="Notas 16 28" xfId="10384" xr:uid="{00000000-0005-0000-0000-000077270000}"/>
    <cellStyle name="Notas 16 3" xfId="10385" xr:uid="{00000000-0005-0000-0000-000078270000}"/>
    <cellStyle name="Notas 16 4" xfId="10386" xr:uid="{00000000-0005-0000-0000-000079270000}"/>
    <cellStyle name="Notas 16 5" xfId="10387" xr:uid="{00000000-0005-0000-0000-00007A270000}"/>
    <cellStyle name="Notas 16 6" xfId="10388" xr:uid="{00000000-0005-0000-0000-00007B270000}"/>
    <cellStyle name="Notas 16 7" xfId="10389" xr:uid="{00000000-0005-0000-0000-00007C270000}"/>
    <cellStyle name="Notas 16 8" xfId="10390" xr:uid="{00000000-0005-0000-0000-00007D270000}"/>
    <cellStyle name="Notas 16 9" xfId="10391" xr:uid="{00000000-0005-0000-0000-00007E270000}"/>
    <cellStyle name="Notas 17" xfId="6195" xr:uid="{00000000-0005-0000-0000-00007F270000}"/>
    <cellStyle name="Notas 17 10" xfId="10392" xr:uid="{00000000-0005-0000-0000-000080270000}"/>
    <cellStyle name="Notas 17 11" xfId="10393" xr:uid="{00000000-0005-0000-0000-000081270000}"/>
    <cellStyle name="Notas 17 12" xfId="10394" xr:uid="{00000000-0005-0000-0000-000082270000}"/>
    <cellStyle name="Notas 17 13" xfId="10395" xr:uid="{00000000-0005-0000-0000-000083270000}"/>
    <cellStyle name="Notas 17 14" xfId="10396" xr:uid="{00000000-0005-0000-0000-000084270000}"/>
    <cellStyle name="Notas 17 15" xfId="10397" xr:uid="{00000000-0005-0000-0000-000085270000}"/>
    <cellStyle name="Notas 17 16" xfId="10398" xr:uid="{00000000-0005-0000-0000-000086270000}"/>
    <cellStyle name="Notas 17 17" xfId="10399" xr:uid="{00000000-0005-0000-0000-000087270000}"/>
    <cellStyle name="Notas 17 18" xfId="10400" xr:uid="{00000000-0005-0000-0000-000088270000}"/>
    <cellStyle name="Notas 17 19" xfId="10401" xr:uid="{00000000-0005-0000-0000-000089270000}"/>
    <cellStyle name="Notas 17 2" xfId="10402" xr:uid="{00000000-0005-0000-0000-00008A270000}"/>
    <cellStyle name="Notas 17 20" xfId="10403" xr:uid="{00000000-0005-0000-0000-00008B270000}"/>
    <cellStyle name="Notas 17 21" xfId="10404" xr:uid="{00000000-0005-0000-0000-00008C270000}"/>
    <cellStyle name="Notas 17 22" xfId="10405" xr:uid="{00000000-0005-0000-0000-00008D270000}"/>
    <cellStyle name="Notas 17 23" xfId="10406" xr:uid="{00000000-0005-0000-0000-00008E270000}"/>
    <cellStyle name="Notas 17 24" xfId="10407" xr:uid="{00000000-0005-0000-0000-00008F270000}"/>
    <cellStyle name="Notas 17 25" xfId="10408" xr:uid="{00000000-0005-0000-0000-000090270000}"/>
    <cellStyle name="Notas 17 26" xfId="10409" xr:uid="{00000000-0005-0000-0000-000091270000}"/>
    <cellStyle name="Notas 17 27" xfId="10410" xr:uid="{00000000-0005-0000-0000-000092270000}"/>
    <cellStyle name="Notas 17 28" xfId="10411" xr:uid="{00000000-0005-0000-0000-000093270000}"/>
    <cellStyle name="Notas 17 3" xfId="10412" xr:uid="{00000000-0005-0000-0000-000094270000}"/>
    <cellStyle name="Notas 17 4" xfId="10413" xr:uid="{00000000-0005-0000-0000-000095270000}"/>
    <cellStyle name="Notas 17 5" xfId="10414" xr:uid="{00000000-0005-0000-0000-000096270000}"/>
    <cellStyle name="Notas 17 6" xfId="10415" xr:uid="{00000000-0005-0000-0000-000097270000}"/>
    <cellStyle name="Notas 17 7" xfId="10416" xr:uid="{00000000-0005-0000-0000-000098270000}"/>
    <cellStyle name="Notas 17 8" xfId="10417" xr:uid="{00000000-0005-0000-0000-000099270000}"/>
    <cellStyle name="Notas 17 9" xfId="10418" xr:uid="{00000000-0005-0000-0000-00009A270000}"/>
    <cellStyle name="Notas 18" xfId="6196" xr:uid="{00000000-0005-0000-0000-00009B270000}"/>
    <cellStyle name="Notas 18 10" xfId="10419" xr:uid="{00000000-0005-0000-0000-00009C270000}"/>
    <cellStyle name="Notas 18 11" xfId="10420" xr:uid="{00000000-0005-0000-0000-00009D270000}"/>
    <cellStyle name="Notas 18 12" xfId="10421" xr:uid="{00000000-0005-0000-0000-00009E270000}"/>
    <cellStyle name="Notas 18 13" xfId="10422" xr:uid="{00000000-0005-0000-0000-00009F270000}"/>
    <cellStyle name="Notas 18 14" xfId="10423" xr:uid="{00000000-0005-0000-0000-0000A0270000}"/>
    <cellStyle name="Notas 18 15" xfId="10424" xr:uid="{00000000-0005-0000-0000-0000A1270000}"/>
    <cellStyle name="Notas 18 16" xfId="10425" xr:uid="{00000000-0005-0000-0000-0000A2270000}"/>
    <cellStyle name="Notas 18 17" xfId="10426" xr:uid="{00000000-0005-0000-0000-0000A3270000}"/>
    <cellStyle name="Notas 18 18" xfId="10427" xr:uid="{00000000-0005-0000-0000-0000A4270000}"/>
    <cellStyle name="Notas 18 19" xfId="10428" xr:uid="{00000000-0005-0000-0000-0000A5270000}"/>
    <cellStyle name="Notas 18 2" xfId="10429" xr:uid="{00000000-0005-0000-0000-0000A6270000}"/>
    <cellStyle name="Notas 18 20" xfId="10430" xr:uid="{00000000-0005-0000-0000-0000A7270000}"/>
    <cellStyle name="Notas 18 21" xfId="10431" xr:uid="{00000000-0005-0000-0000-0000A8270000}"/>
    <cellStyle name="Notas 18 22" xfId="10432" xr:uid="{00000000-0005-0000-0000-0000A9270000}"/>
    <cellStyle name="Notas 18 23" xfId="10433" xr:uid="{00000000-0005-0000-0000-0000AA270000}"/>
    <cellStyle name="Notas 18 24" xfId="10434" xr:uid="{00000000-0005-0000-0000-0000AB270000}"/>
    <cellStyle name="Notas 18 25" xfId="10435" xr:uid="{00000000-0005-0000-0000-0000AC270000}"/>
    <cellStyle name="Notas 18 26" xfId="10436" xr:uid="{00000000-0005-0000-0000-0000AD270000}"/>
    <cellStyle name="Notas 18 27" xfId="10437" xr:uid="{00000000-0005-0000-0000-0000AE270000}"/>
    <cellStyle name="Notas 18 28" xfId="10438" xr:uid="{00000000-0005-0000-0000-0000AF270000}"/>
    <cellStyle name="Notas 18 3" xfId="10439" xr:uid="{00000000-0005-0000-0000-0000B0270000}"/>
    <cellStyle name="Notas 18 4" xfId="10440" xr:uid="{00000000-0005-0000-0000-0000B1270000}"/>
    <cellStyle name="Notas 18 5" xfId="10441" xr:uid="{00000000-0005-0000-0000-0000B2270000}"/>
    <cellStyle name="Notas 18 6" xfId="10442" xr:uid="{00000000-0005-0000-0000-0000B3270000}"/>
    <cellStyle name="Notas 18 7" xfId="10443" xr:uid="{00000000-0005-0000-0000-0000B4270000}"/>
    <cellStyle name="Notas 18 8" xfId="10444" xr:uid="{00000000-0005-0000-0000-0000B5270000}"/>
    <cellStyle name="Notas 18 9" xfId="10445" xr:uid="{00000000-0005-0000-0000-0000B6270000}"/>
    <cellStyle name="Notas 19" xfId="6197" xr:uid="{00000000-0005-0000-0000-0000B7270000}"/>
    <cellStyle name="Notas 19 10" xfId="10446" xr:uid="{00000000-0005-0000-0000-0000B8270000}"/>
    <cellStyle name="Notas 19 11" xfId="10447" xr:uid="{00000000-0005-0000-0000-0000B9270000}"/>
    <cellStyle name="Notas 19 12" xfId="10448" xr:uid="{00000000-0005-0000-0000-0000BA270000}"/>
    <cellStyle name="Notas 19 13" xfId="10449" xr:uid="{00000000-0005-0000-0000-0000BB270000}"/>
    <cellStyle name="Notas 19 14" xfId="10450" xr:uid="{00000000-0005-0000-0000-0000BC270000}"/>
    <cellStyle name="Notas 19 15" xfId="10451" xr:uid="{00000000-0005-0000-0000-0000BD270000}"/>
    <cellStyle name="Notas 19 16" xfId="10452" xr:uid="{00000000-0005-0000-0000-0000BE270000}"/>
    <cellStyle name="Notas 19 17" xfId="10453" xr:uid="{00000000-0005-0000-0000-0000BF270000}"/>
    <cellStyle name="Notas 19 18" xfId="10454" xr:uid="{00000000-0005-0000-0000-0000C0270000}"/>
    <cellStyle name="Notas 19 19" xfId="10455" xr:uid="{00000000-0005-0000-0000-0000C1270000}"/>
    <cellStyle name="Notas 19 2" xfId="10456" xr:uid="{00000000-0005-0000-0000-0000C2270000}"/>
    <cellStyle name="Notas 19 20" xfId="10457" xr:uid="{00000000-0005-0000-0000-0000C3270000}"/>
    <cellStyle name="Notas 19 21" xfId="10458" xr:uid="{00000000-0005-0000-0000-0000C4270000}"/>
    <cellStyle name="Notas 19 22" xfId="10459" xr:uid="{00000000-0005-0000-0000-0000C5270000}"/>
    <cellStyle name="Notas 19 23" xfId="10460" xr:uid="{00000000-0005-0000-0000-0000C6270000}"/>
    <cellStyle name="Notas 19 24" xfId="10461" xr:uid="{00000000-0005-0000-0000-0000C7270000}"/>
    <cellStyle name="Notas 19 25" xfId="10462" xr:uid="{00000000-0005-0000-0000-0000C8270000}"/>
    <cellStyle name="Notas 19 26" xfId="10463" xr:uid="{00000000-0005-0000-0000-0000C9270000}"/>
    <cellStyle name="Notas 19 27" xfId="10464" xr:uid="{00000000-0005-0000-0000-0000CA270000}"/>
    <cellStyle name="Notas 19 28" xfId="10465" xr:uid="{00000000-0005-0000-0000-0000CB270000}"/>
    <cellStyle name="Notas 19 3" xfId="10466" xr:uid="{00000000-0005-0000-0000-0000CC270000}"/>
    <cellStyle name="Notas 19 4" xfId="10467" xr:uid="{00000000-0005-0000-0000-0000CD270000}"/>
    <cellStyle name="Notas 19 5" xfId="10468" xr:uid="{00000000-0005-0000-0000-0000CE270000}"/>
    <cellStyle name="Notas 19 6" xfId="10469" xr:uid="{00000000-0005-0000-0000-0000CF270000}"/>
    <cellStyle name="Notas 19 7" xfId="10470" xr:uid="{00000000-0005-0000-0000-0000D0270000}"/>
    <cellStyle name="Notas 19 8" xfId="10471" xr:uid="{00000000-0005-0000-0000-0000D1270000}"/>
    <cellStyle name="Notas 19 9" xfId="10472" xr:uid="{00000000-0005-0000-0000-0000D2270000}"/>
    <cellStyle name="Notas 2" xfId="4181" xr:uid="{00000000-0005-0000-0000-0000D3270000}"/>
    <cellStyle name="Notas 2 10" xfId="10473" xr:uid="{00000000-0005-0000-0000-0000D4270000}"/>
    <cellStyle name="Notas 2 11" xfId="10474" xr:uid="{00000000-0005-0000-0000-0000D5270000}"/>
    <cellStyle name="Notas 2 12" xfId="10475" xr:uid="{00000000-0005-0000-0000-0000D6270000}"/>
    <cellStyle name="Notas 2 13" xfId="10476" xr:uid="{00000000-0005-0000-0000-0000D7270000}"/>
    <cellStyle name="Notas 2 14" xfId="10477" xr:uid="{00000000-0005-0000-0000-0000D8270000}"/>
    <cellStyle name="Notas 2 15" xfId="10478" xr:uid="{00000000-0005-0000-0000-0000D9270000}"/>
    <cellStyle name="Notas 2 16" xfId="10479" xr:uid="{00000000-0005-0000-0000-0000DA270000}"/>
    <cellStyle name="Notas 2 17" xfId="10480" xr:uid="{00000000-0005-0000-0000-0000DB270000}"/>
    <cellStyle name="Notas 2 18" xfId="10481" xr:uid="{00000000-0005-0000-0000-0000DC270000}"/>
    <cellStyle name="Notas 2 19" xfId="10482" xr:uid="{00000000-0005-0000-0000-0000DD270000}"/>
    <cellStyle name="Notas 2 2" xfId="4182" xr:uid="{00000000-0005-0000-0000-0000DE270000}"/>
    <cellStyle name="Notas 2 2 10" xfId="10483" xr:uid="{00000000-0005-0000-0000-0000DF270000}"/>
    <cellStyle name="Notas 2 2 11" xfId="10484" xr:uid="{00000000-0005-0000-0000-0000E0270000}"/>
    <cellStyle name="Notas 2 2 2" xfId="4183" xr:uid="{00000000-0005-0000-0000-0000E1270000}"/>
    <cellStyle name="Notas 2 2 2 2" xfId="10485" xr:uid="{00000000-0005-0000-0000-0000E2270000}"/>
    <cellStyle name="Notas 2 2 2 3" xfId="10486" xr:uid="{00000000-0005-0000-0000-0000E3270000}"/>
    <cellStyle name="Notas 2 2 3" xfId="4184" xr:uid="{00000000-0005-0000-0000-0000E4270000}"/>
    <cellStyle name="Notas 2 2 3 2" xfId="10487" xr:uid="{00000000-0005-0000-0000-0000E5270000}"/>
    <cellStyle name="Notas 2 2 3 3" xfId="10488" xr:uid="{00000000-0005-0000-0000-0000E6270000}"/>
    <cellStyle name="Notas 2 2 4" xfId="4185" xr:uid="{00000000-0005-0000-0000-0000E7270000}"/>
    <cellStyle name="Notas 2 2 4 2" xfId="10489" xr:uid="{00000000-0005-0000-0000-0000E8270000}"/>
    <cellStyle name="Notas 2 2 4 3" xfId="10490" xr:uid="{00000000-0005-0000-0000-0000E9270000}"/>
    <cellStyle name="Notas 2 2 5" xfId="4186" xr:uid="{00000000-0005-0000-0000-0000EA270000}"/>
    <cellStyle name="Notas 2 2 5 2" xfId="10491" xr:uid="{00000000-0005-0000-0000-0000EB270000}"/>
    <cellStyle name="Notas 2 2 5 3" xfId="10492" xr:uid="{00000000-0005-0000-0000-0000EC270000}"/>
    <cellStyle name="Notas 2 2 6" xfId="4187" xr:uid="{00000000-0005-0000-0000-0000ED270000}"/>
    <cellStyle name="Notas 2 2 6 2" xfId="10493" xr:uid="{00000000-0005-0000-0000-0000EE270000}"/>
    <cellStyle name="Notas 2 2 6 3" xfId="10494" xr:uid="{00000000-0005-0000-0000-0000EF270000}"/>
    <cellStyle name="Notas 2 2 7" xfId="4188" xr:uid="{00000000-0005-0000-0000-0000F0270000}"/>
    <cellStyle name="Notas 2 2 7 2" xfId="10495" xr:uid="{00000000-0005-0000-0000-0000F1270000}"/>
    <cellStyle name="Notas 2 2 7 3" xfId="10496" xr:uid="{00000000-0005-0000-0000-0000F2270000}"/>
    <cellStyle name="Notas 2 2 8" xfId="4189" xr:uid="{00000000-0005-0000-0000-0000F3270000}"/>
    <cellStyle name="Notas 2 2 8 2" xfId="10497" xr:uid="{00000000-0005-0000-0000-0000F4270000}"/>
    <cellStyle name="Notas 2 2 8 3" xfId="10498" xr:uid="{00000000-0005-0000-0000-0000F5270000}"/>
    <cellStyle name="Notas 2 2 9" xfId="10499" xr:uid="{00000000-0005-0000-0000-0000F6270000}"/>
    <cellStyle name="Notas 2 20" xfId="10500" xr:uid="{00000000-0005-0000-0000-0000F7270000}"/>
    <cellStyle name="Notas 2 21" xfId="10501" xr:uid="{00000000-0005-0000-0000-0000F8270000}"/>
    <cellStyle name="Notas 2 22" xfId="10502" xr:uid="{00000000-0005-0000-0000-0000F9270000}"/>
    <cellStyle name="Notas 2 23" xfId="10503" xr:uid="{00000000-0005-0000-0000-0000FA270000}"/>
    <cellStyle name="Notas 2 24" xfId="10504" xr:uid="{00000000-0005-0000-0000-0000FB270000}"/>
    <cellStyle name="Notas 2 25" xfId="10505" xr:uid="{00000000-0005-0000-0000-0000FC270000}"/>
    <cellStyle name="Notas 2 26" xfId="10506" xr:uid="{00000000-0005-0000-0000-0000FD270000}"/>
    <cellStyle name="Notas 2 27" xfId="10507" xr:uid="{00000000-0005-0000-0000-0000FE270000}"/>
    <cellStyle name="Notas 2 28" xfId="10508" xr:uid="{00000000-0005-0000-0000-0000FF270000}"/>
    <cellStyle name="Notas 2 29" xfId="10509" xr:uid="{00000000-0005-0000-0000-000000280000}"/>
    <cellStyle name="Notas 2 3" xfId="4190" xr:uid="{00000000-0005-0000-0000-000001280000}"/>
    <cellStyle name="Notas 2 3 2" xfId="6198" xr:uid="{00000000-0005-0000-0000-000002280000}"/>
    <cellStyle name="Notas 2 3 2 2" xfId="10510" xr:uid="{00000000-0005-0000-0000-000003280000}"/>
    <cellStyle name="Notas 2 3 2 3" xfId="10511" xr:uid="{00000000-0005-0000-0000-000004280000}"/>
    <cellStyle name="Notas 2 3 3" xfId="10512" xr:uid="{00000000-0005-0000-0000-000005280000}"/>
    <cellStyle name="Notas 2 3 4" xfId="10513" xr:uid="{00000000-0005-0000-0000-000006280000}"/>
    <cellStyle name="Notas 2 3 5" xfId="10514" xr:uid="{00000000-0005-0000-0000-000007280000}"/>
    <cellStyle name="Notas 2 30" xfId="10515" xr:uid="{00000000-0005-0000-0000-000008280000}"/>
    <cellStyle name="Notas 2 4" xfId="4191" xr:uid="{00000000-0005-0000-0000-000009280000}"/>
    <cellStyle name="Notas 2 4 2" xfId="6199" xr:uid="{00000000-0005-0000-0000-00000A280000}"/>
    <cellStyle name="Notas 2 4 2 2" xfId="10516" xr:uid="{00000000-0005-0000-0000-00000B280000}"/>
    <cellStyle name="Notas 2 4 2 3" xfId="10517" xr:uid="{00000000-0005-0000-0000-00000C280000}"/>
    <cellStyle name="Notas 2 4 3" xfId="10518" xr:uid="{00000000-0005-0000-0000-00000D280000}"/>
    <cellStyle name="Notas 2 4 4" xfId="10519" xr:uid="{00000000-0005-0000-0000-00000E280000}"/>
    <cellStyle name="Notas 2 4 5" xfId="10520" xr:uid="{00000000-0005-0000-0000-00000F280000}"/>
    <cellStyle name="Notas 2 5" xfId="4192" xr:uid="{00000000-0005-0000-0000-000010280000}"/>
    <cellStyle name="Notas 2 5 2" xfId="6200" xr:uid="{00000000-0005-0000-0000-000011280000}"/>
    <cellStyle name="Notas 2 5 2 2" xfId="10521" xr:uid="{00000000-0005-0000-0000-000012280000}"/>
    <cellStyle name="Notas 2 5 2 3" xfId="10522" xr:uid="{00000000-0005-0000-0000-000013280000}"/>
    <cellStyle name="Notas 2 5 3" xfId="10523" xr:uid="{00000000-0005-0000-0000-000014280000}"/>
    <cellStyle name="Notas 2 5 4" xfId="10524" xr:uid="{00000000-0005-0000-0000-000015280000}"/>
    <cellStyle name="Notas 2 5 5" xfId="10525" xr:uid="{00000000-0005-0000-0000-000016280000}"/>
    <cellStyle name="Notas 2 6" xfId="4193" xr:uid="{00000000-0005-0000-0000-000017280000}"/>
    <cellStyle name="Notas 2 6 2" xfId="6201" xr:uid="{00000000-0005-0000-0000-000018280000}"/>
    <cellStyle name="Notas 2 6 2 2" xfId="10526" xr:uid="{00000000-0005-0000-0000-000019280000}"/>
    <cellStyle name="Notas 2 6 2 3" xfId="10527" xr:uid="{00000000-0005-0000-0000-00001A280000}"/>
    <cellStyle name="Notas 2 6 3" xfId="10528" xr:uid="{00000000-0005-0000-0000-00001B280000}"/>
    <cellStyle name="Notas 2 6 4" xfId="10529" xr:uid="{00000000-0005-0000-0000-00001C280000}"/>
    <cellStyle name="Notas 2 6 5" xfId="10530" xr:uid="{00000000-0005-0000-0000-00001D280000}"/>
    <cellStyle name="Notas 2 7" xfId="4194" xr:uid="{00000000-0005-0000-0000-00001E280000}"/>
    <cellStyle name="Notas 2 7 2" xfId="10531" xr:uid="{00000000-0005-0000-0000-00001F280000}"/>
    <cellStyle name="Notas 2 7 3" xfId="10532" xr:uid="{00000000-0005-0000-0000-000020280000}"/>
    <cellStyle name="Notas 2 7 4" xfId="10533" xr:uid="{00000000-0005-0000-0000-000021280000}"/>
    <cellStyle name="Notas 2 8" xfId="4195" xr:uid="{00000000-0005-0000-0000-000022280000}"/>
    <cellStyle name="Notas 2 8 2" xfId="10534" xr:uid="{00000000-0005-0000-0000-000023280000}"/>
    <cellStyle name="Notas 2 8 3" xfId="10535" xr:uid="{00000000-0005-0000-0000-000024280000}"/>
    <cellStyle name="Notas 2 8 4" xfId="10536" xr:uid="{00000000-0005-0000-0000-000025280000}"/>
    <cellStyle name="Notas 2 9" xfId="4196" xr:uid="{00000000-0005-0000-0000-000026280000}"/>
    <cellStyle name="Notas 2 9 2" xfId="10537" xr:uid="{00000000-0005-0000-0000-000027280000}"/>
    <cellStyle name="Notas 2 9 3" xfId="10538" xr:uid="{00000000-0005-0000-0000-000028280000}"/>
    <cellStyle name="Notas 2 9 4" xfId="10539" xr:uid="{00000000-0005-0000-0000-000029280000}"/>
    <cellStyle name="Notas 20" xfId="6202" xr:uid="{00000000-0005-0000-0000-00002A280000}"/>
    <cellStyle name="Notas 20 10" xfId="10540" xr:uid="{00000000-0005-0000-0000-00002B280000}"/>
    <cellStyle name="Notas 20 11" xfId="10541" xr:uid="{00000000-0005-0000-0000-00002C280000}"/>
    <cellStyle name="Notas 20 12" xfId="10542" xr:uid="{00000000-0005-0000-0000-00002D280000}"/>
    <cellStyle name="Notas 20 13" xfId="10543" xr:uid="{00000000-0005-0000-0000-00002E280000}"/>
    <cellStyle name="Notas 20 14" xfId="10544" xr:uid="{00000000-0005-0000-0000-00002F280000}"/>
    <cellStyle name="Notas 20 15" xfId="10545" xr:uid="{00000000-0005-0000-0000-000030280000}"/>
    <cellStyle name="Notas 20 16" xfId="10546" xr:uid="{00000000-0005-0000-0000-000031280000}"/>
    <cellStyle name="Notas 20 17" xfId="10547" xr:uid="{00000000-0005-0000-0000-000032280000}"/>
    <cellStyle name="Notas 20 18" xfId="10548" xr:uid="{00000000-0005-0000-0000-000033280000}"/>
    <cellStyle name="Notas 20 19" xfId="10549" xr:uid="{00000000-0005-0000-0000-000034280000}"/>
    <cellStyle name="Notas 20 2" xfId="10550" xr:uid="{00000000-0005-0000-0000-000035280000}"/>
    <cellStyle name="Notas 20 20" xfId="10551" xr:uid="{00000000-0005-0000-0000-000036280000}"/>
    <cellStyle name="Notas 20 21" xfId="10552" xr:uid="{00000000-0005-0000-0000-000037280000}"/>
    <cellStyle name="Notas 20 22" xfId="10553" xr:uid="{00000000-0005-0000-0000-000038280000}"/>
    <cellStyle name="Notas 20 23" xfId="10554" xr:uid="{00000000-0005-0000-0000-000039280000}"/>
    <cellStyle name="Notas 20 24" xfId="10555" xr:uid="{00000000-0005-0000-0000-00003A280000}"/>
    <cellStyle name="Notas 20 25" xfId="10556" xr:uid="{00000000-0005-0000-0000-00003B280000}"/>
    <cellStyle name="Notas 20 26" xfId="10557" xr:uid="{00000000-0005-0000-0000-00003C280000}"/>
    <cellStyle name="Notas 20 27" xfId="10558" xr:uid="{00000000-0005-0000-0000-00003D280000}"/>
    <cellStyle name="Notas 20 28" xfId="10559" xr:uid="{00000000-0005-0000-0000-00003E280000}"/>
    <cellStyle name="Notas 20 3" xfId="10560" xr:uid="{00000000-0005-0000-0000-00003F280000}"/>
    <cellStyle name="Notas 20 4" xfId="10561" xr:uid="{00000000-0005-0000-0000-000040280000}"/>
    <cellStyle name="Notas 20 5" xfId="10562" xr:uid="{00000000-0005-0000-0000-000041280000}"/>
    <cellStyle name="Notas 20 6" xfId="10563" xr:uid="{00000000-0005-0000-0000-000042280000}"/>
    <cellStyle name="Notas 20 7" xfId="10564" xr:uid="{00000000-0005-0000-0000-000043280000}"/>
    <cellStyle name="Notas 20 8" xfId="10565" xr:uid="{00000000-0005-0000-0000-000044280000}"/>
    <cellStyle name="Notas 20 9" xfId="10566" xr:uid="{00000000-0005-0000-0000-000045280000}"/>
    <cellStyle name="Notas 21 10" xfId="10567" xr:uid="{00000000-0005-0000-0000-000046280000}"/>
    <cellStyle name="Notas 21 11" xfId="10568" xr:uid="{00000000-0005-0000-0000-000047280000}"/>
    <cellStyle name="Notas 21 12" xfId="10569" xr:uid="{00000000-0005-0000-0000-000048280000}"/>
    <cellStyle name="Notas 21 13" xfId="10570" xr:uid="{00000000-0005-0000-0000-000049280000}"/>
    <cellStyle name="Notas 21 14" xfId="10571" xr:uid="{00000000-0005-0000-0000-00004A280000}"/>
    <cellStyle name="Notas 21 15" xfId="10572" xr:uid="{00000000-0005-0000-0000-00004B280000}"/>
    <cellStyle name="Notas 21 16" xfId="10573" xr:uid="{00000000-0005-0000-0000-00004C280000}"/>
    <cellStyle name="Notas 21 17" xfId="10574" xr:uid="{00000000-0005-0000-0000-00004D280000}"/>
    <cellStyle name="Notas 21 18" xfId="10575" xr:uid="{00000000-0005-0000-0000-00004E280000}"/>
    <cellStyle name="Notas 21 19" xfId="10576" xr:uid="{00000000-0005-0000-0000-00004F280000}"/>
    <cellStyle name="Notas 21 2" xfId="10577" xr:uid="{00000000-0005-0000-0000-000050280000}"/>
    <cellStyle name="Notas 21 20" xfId="10578" xr:uid="{00000000-0005-0000-0000-000051280000}"/>
    <cellStyle name="Notas 21 21" xfId="10579" xr:uid="{00000000-0005-0000-0000-000052280000}"/>
    <cellStyle name="Notas 21 22" xfId="10580" xr:uid="{00000000-0005-0000-0000-000053280000}"/>
    <cellStyle name="Notas 21 23" xfId="10581" xr:uid="{00000000-0005-0000-0000-000054280000}"/>
    <cellStyle name="Notas 21 24" xfId="10582" xr:uid="{00000000-0005-0000-0000-000055280000}"/>
    <cellStyle name="Notas 21 25" xfId="10583" xr:uid="{00000000-0005-0000-0000-000056280000}"/>
    <cellStyle name="Notas 21 26" xfId="10584" xr:uid="{00000000-0005-0000-0000-000057280000}"/>
    <cellStyle name="Notas 21 3" xfId="10585" xr:uid="{00000000-0005-0000-0000-000058280000}"/>
    <cellStyle name="Notas 21 4" xfId="10586" xr:uid="{00000000-0005-0000-0000-000059280000}"/>
    <cellStyle name="Notas 21 5" xfId="10587" xr:uid="{00000000-0005-0000-0000-00005A280000}"/>
    <cellStyle name="Notas 21 6" xfId="10588" xr:uid="{00000000-0005-0000-0000-00005B280000}"/>
    <cellStyle name="Notas 21 7" xfId="10589" xr:uid="{00000000-0005-0000-0000-00005C280000}"/>
    <cellStyle name="Notas 21 8" xfId="10590" xr:uid="{00000000-0005-0000-0000-00005D280000}"/>
    <cellStyle name="Notas 21 9" xfId="10591" xr:uid="{00000000-0005-0000-0000-00005E280000}"/>
    <cellStyle name="Notas 22 10" xfId="10592" xr:uid="{00000000-0005-0000-0000-00005F280000}"/>
    <cellStyle name="Notas 22 11" xfId="10593" xr:uid="{00000000-0005-0000-0000-000060280000}"/>
    <cellStyle name="Notas 22 12" xfId="10594" xr:uid="{00000000-0005-0000-0000-000061280000}"/>
    <cellStyle name="Notas 22 13" xfId="10595" xr:uid="{00000000-0005-0000-0000-000062280000}"/>
    <cellStyle name="Notas 22 14" xfId="10596" xr:uid="{00000000-0005-0000-0000-000063280000}"/>
    <cellStyle name="Notas 22 15" xfId="10597" xr:uid="{00000000-0005-0000-0000-000064280000}"/>
    <cellStyle name="Notas 22 16" xfId="10598" xr:uid="{00000000-0005-0000-0000-000065280000}"/>
    <cellStyle name="Notas 22 17" xfId="10599" xr:uid="{00000000-0005-0000-0000-000066280000}"/>
    <cellStyle name="Notas 22 18" xfId="10600" xr:uid="{00000000-0005-0000-0000-000067280000}"/>
    <cellStyle name="Notas 22 19" xfId="10601" xr:uid="{00000000-0005-0000-0000-000068280000}"/>
    <cellStyle name="Notas 22 2" xfId="10602" xr:uid="{00000000-0005-0000-0000-000069280000}"/>
    <cellStyle name="Notas 22 20" xfId="10603" xr:uid="{00000000-0005-0000-0000-00006A280000}"/>
    <cellStyle name="Notas 22 21" xfId="10604" xr:uid="{00000000-0005-0000-0000-00006B280000}"/>
    <cellStyle name="Notas 22 22" xfId="10605" xr:uid="{00000000-0005-0000-0000-00006C280000}"/>
    <cellStyle name="Notas 22 23" xfId="10606" xr:uid="{00000000-0005-0000-0000-00006D280000}"/>
    <cellStyle name="Notas 22 24" xfId="10607" xr:uid="{00000000-0005-0000-0000-00006E280000}"/>
    <cellStyle name="Notas 22 25" xfId="10608" xr:uid="{00000000-0005-0000-0000-00006F280000}"/>
    <cellStyle name="Notas 22 26" xfId="10609" xr:uid="{00000000-0005-0000-0000-000070280000}"/>
    <cellStyle name="Notas 22 3" xfId="10610" xr:uid="{00000000-0005-0000-0000-000071280000}"/>
    <cellStyle name="Notas 22 4" xfId="10611" xr:uid="{00000000-0005-0000-0000-000072280000}"/>
    <cellStyle name="Notas 22 5" xfId="10612" xr:uid="{00000000-0005-0000-0000-000073280000}"/>
    <cellStyle name="Notas 22 6" xfId="10613" xr:uid="{00000000-0005-0000-0000-000074280000}"/>
    <cellStyle name="Notas 22 7" xfId="10614" xr:uid="{00000000-0005-0000-0000-000075280000}"/>
    <cellStyle name="Notas 22 8" xfId="10615" xr:uid="{00000000-0005-0000-0000-000076280000}"/>
    <cellStyle name="Notas 22 9" xfId="10616" xr:uid="{00000000-0005-0000-0000-000077280000}"/>
    <cellStyle name="Notas 23 10" xfId="10617" xr:uid="{00000000-0005-0000-0000-000078280000}"/>
    <cellStyle name="Notas 23 11" xfId="10618" xr:uid="{00000000-0005-0000-0000-000079280000}"/>
    <cellStyle name="Notas 23 12" xfId="10619" xr:uid="{00000000-0005-0000-0000-00007A280000}"/>
    <cellStyle name="Notas 23 13" xfId="10620" xr:uid="{00000000-0005-0000-0000-00007B280000}"/>
    <cellStyle name="Notas 23 14" xfId="10621" xr:uid="{00000000-0005-0000-0000-00007C280000}"/>
    <cellStyle name="Notas 23 15" xfId="10622" xr:uid="{00000000-0005-0000-0000-00007D280000}"/>
    <cellStyle name="Notas 23 16" xfId="10623" xr:uid="{00000000-0005-0000-0000-00007E280000}"/>
    <cellStyle name="Notas 23 17" xfId="10624" xr:uid="{00000000-0005-0000-0000-00007F280000}"/>
    <cellStyle name="Notas 23 18" xfId="10625" xr:uid="{00000000-0005-0000-0000-000080280000}"/>
    <cellStyle name="Notas 23 19" xfId="10626" xr:uid="{00000000-0005-0000-0000-000081280000}"/>
    <cellStyle name="Notas 23 2" xfId="10627" xr:uid="{00000000-0005-0000-0000-000082280000}"/>
    <cellStyle name="Notas 23 20" xfId="10628" xr:uid="{00000000-0005-0000-0000-000083280000}"/>
    <cellStyle name="Notas 23 21" xfId="10629" xr:uid="{00000000-0005-0000-0000-000084280000}"/>
    <cellStyle name="Notas 23 22" xfId="10630" xr:uid="{00000000-0005-0000-0000-000085280000}"/>
    <cellStyle name="Notas 23 23" xfId="10631" xr:uid="{00000000-0005-0000-0000-000086280000}"/>
    <cellStyle name="Notas 23 24" xfId="10632" xr:uid="{00000000-0005-0000-0000-000087280000}"/>
    <cellStyle name="Notas 23 25" xfId="10633" xr:uid="{00000000-0005-0000-0000-000088280000}"/>
    <cellStyle name="Notas 23 26" xfId="10634" xr:uid="{00000000-0005-0000-0000-000089280000}"/>
    <cellStyle name="Notas 23 3" xfId="10635" xr:uid="{00000000-0005-0000-0000-00008A280000}"/>
    <cellStyle name="Notas 23 4" xfId="10636" xr:uid="{00000000-0005-0000-0000-00008B280000}"/>
    <cellStyle name="Notas 23 5" xfId="10637" xr:uid="{00000000-0005-0000-0000-00008C280000}"/>
    <cellStyle name="Notas 23 6" xfId="10638" xr:uid="{00000000-0005-0000-0000-00008D280000}"/>
    <cellStyle name="Notas 23 7" xfId="10639" xr:uid="{00000000-0005-0000-0000-00008E280000}"/>
    <cellStyle name="Notas 23 8" xfId="10640" xr:uid="{00000000-0005-0000-0000-00008F280000}"/>
    <cellStyle name="Notas 23 9" xfId="10641" xr:uid="{00000000-0005-0000-0000-000090280000}"/>
    <cellStyle name="Notas 24 10" xfId="10642" xr:uid="{00000000-0005-0000-0000-000091280000}"/>
    <cellStyle name="Notas 24 11" xfId="10643" xr:uid="{00000000-0005-0000-0000-000092280000}"/>
    <cellStyle name="Notas 24 12" xfId="10644" xr:uid="{00000000-0005-0000-0000-000093280000}"/>
    <cellStyle name="Notas 24 13" xfId="10645" xr:uid="{00000000-0005-0000-0000-000094280000}"/>
    <cellStyle name="Notas 24 14" xfId="10646" xr:uid="{00000000-0005-0000-0000-000095280000}"/>
    <cellStyle name="Notas 24 15" xfId="10647" xr:uid="{00000000-0005-0000-0000-000096280000}"/>
    <cellStyle name="Notas 24 16" xfId="10648" xr:uid="{00000000-0005-0000-0000-000097280000}"/>
    <cellStyle name="Notas 24 17" xfId="10649" xr:uid="{00000000-0005-0000-0000-000098280000}"/>
    <cellStyle name="Notas 24 18" xfId="10650" xr:uid="{00000000-0005-0000-0000-000099280000}"/>
    <cellStyle name="Notas 24 19" xfId="10651" xr:uid="{00000000-0005-0000-0000-00009A280000}"/>
    <cellStyle name="Notas 24 2" xfId="10652" xr:uid="{00000000-0005-0000-0000-00009B280000}"/>
    <cellStyle name="Notas 24 20" xfId="10653" xr:uid="{00000000-0005-0000-0000-00009C280000}"/>
    <cellStyle name="Notas 24 21" xfId="10654" xr:uid="{00000000-0005-0000-0000-00009D280000}"/>
    <cellStyle name="Notas 24 22" xfId="10655" xr:uid="{00000000-0005-0000-0000-00009E280000}"/>
    <cellStyle name="Notas 24 23" xfId="10656" xr:uid="{00000000-0005-0000-0000-00009F280000}"/>
    <cellStyle name="Notas 24 24" xfId="10657" xr:uid="{00000000-0005-0000-0000-0000A0280000}"/>
    <cellStyle name="Notas 24 25" xfId="10658" xr:uid="{00000000-0005-0000-0000-0000A1280000}"/>
    <cellStyle name="Notas 24 26" xfId="10659" xr:uid="{00000000-0005-0000-0000-0000A2280000}"/>
    <cellStyle name="Notas 24 3" xfId="10660" xr:uid="{00000000-0005-0000-0000-0000A3280000}"/>
    <cellStyle name="Notas 24 4" xfId="10661" xr:uid="{00000000-0005-0000-0000-0000A4280000}"/>
    <cellStyle name="Notas 24 5" xfId="10662" xr:uid="{00000000-0005-0000-0000-0000A5280000}"/>
    <cellStyle name="Notas 24 6" xfId="10663" xr:uid="{00000000-0005-0000-0000-0000A6280000}"/>
    <cellStyle name="Notas 24 7" xfId="10664" xr:uid="{00000000-0005-0000-0000-0000A7280000}"/>
    <cellStyle name="Notas 24 8" xfId="10665" xr:uid="{00000000-0005-0000-0000-0000A8280000}"/>
    <cellStyle name="Notas 24 9" xfId="10666" xr:uid="{00000000-0005-0000-0000-0000A9280000}"/>
    <cellStyle name="Notas 25 10" xfId="10667" xr:uid="{00000000-0005-0000-0000-0000AA280000}"/>
    <cellStyle name="Notas 25 11" xfId="10668" xr:uid="{00000000-0005-0000-0000-0000AB280000}"/>
    <cellStyle name="Notas 25 12" xfId="10669" xr:uid="{00000000-0005-0000-0000-0000AC280000}"/>
    <cellStyle name="Notas 25 13" xfId="10670" xr:uid="{00000000-0005-0000-0000-0000AD280000}"/>
    <cellStyle name="Notas 25 14" xfId="10671" xr:uid="{00000000-0005-0000-0000-0000AE280000}"/>
    <cellStyle name="Notas 25 15" xfId="10672" xr:uid="{00000000-0005-0000-0000-0000AF280000}"/>
    <cellStyle name="Notas 25 16" xfId="10673" xr:uid="{00000000-0005-0000-0000-0000B0280000}"/>
    <cellStyle name="Notas 25 17" xfId="10674" xr:uid="{00000000-0005-0000-0000-0000B1280000}"/>
    <cellStyle name="Notas 25 18" xfId="10675" xr:uid="{00000000-0005-0000-0000-0000B2280000}"/>
    <cellStyle name="Notas 25 19" xfId="10676" xr:uid="{00000000-0005-0000-0000-0000B3280000}"/>
    <cellStyle name="Notas 25 2" xfId="10677" xr:uid="{00000000-0005-0000-0000-0000B4280000}"/>
    <cellStyle name="Notas 25 20" xfId="10678" xr:uid="{00000000-0005-0000-0000-0000B5280000}"/>
    <cellStyle name="Notas 25 21" xfId="10679" xr:uid="{00000000-0005-0000-0000-0000B6280000}"/>
    <cellStyle name="Notas 25 22" xfId="10680" xr:uid="{00000000-0005-0000-0000-0000B7280000}"/>
    <cellStyle name="Notas 25 23" xfId="10681" xr:uid="{00000000-0005-0000-0000-0000B8280000}"/>
    <cellStyle name="Notas 25 24" xfId="10682" xr:uid="{00000000-0005-0000-0000-0000B9280000}"/>
    <cellStyle name="Notas 25 25" xfId="10683" xr:uid="{00000000-0005-0000-0000-0000BA280000}"/>
    <cellStyle name="Notas 25 26" xfId="10684" xr:uid="{00000000-0005-0000-0000-0000BB280000}"/>
    <cellStyle name="Notas 25 3" xfId="10685" xr:uid="{00000000-0005-0000-0000-0000BC280000}"/>
    <cellStyle name="Notas 25 4" xfId="10686" xr:uid="{00000000-0005-0000-0000-0000BD280000}"/>
    <cellStyle name="Notas 25 5" xfId="10687" xr:uid="{00000000-0005-0000-0000-0000BE280000}"/>
    <cellStyle name="Notas 25 6" xfId="10688" xr:uid="{00000000-0005-0000-0000-0000BF280000}"/>
    <cellStyle name="Notas 25 7" xfId="10689" xr:uid="{00000000-0005-0000-0000-0000C0280000}"/>
    <cellStyle name="Notas 25 8" xfId="10690" xr:uid="{00000000-0005-0000-0000-0000C1280000}"/>
    <cellStyle name="Notas 25 9" xfId="10691" xr:uid="{00000000-0005-0000-0000-0000C2280000}"/>
    <cellStyle name="Notas 26 10" xfId="10692" xr:uid="{00000000-0005-0000-0000-0000C3280000}"/>
    <cellStyle name="Notas 26 11" xfId="10693" xr:uid="{00000000-0005-0000-0000-0000C4280000}"/>
    <cellStyle name="Notas 26 12" xfId="10694" xr:uid="{00000000-0005-0000-0000-0000C5280000}"/>
    <cellStyle name="Notas 26 13" xfId="10695" xr:uid="{00000000-0005-0000-0000-0000C6280000}"/>
    <cellStyle name="Notas 26 14" xfId="10696" xr:uid="{00000000-0005-0000-0000-0000C7280000}"/>
    <cellStyle name="Notas 26 15" xfId="10697" xr:uid="{00000000-0005-0000-0000-0000C8280000}"/>
    <cellStyle name="Notas 26 16" xfId="10698" xr:uid="{00000000-0005-0000-0000-0000C9280000}"/>
    <cellStyle name="Notas 26 17" xfId="10699" xr:uid="{00000000-0005-0000-0000-0000CA280000}"/>
    <cellStyle name="Notas 26 18" xfId="10700" xr:uid="{00000000-0005-0000-0000-0000CB280000}"/>
    <cellStyle name="Notas 26 19" xfId="10701" xr:uid="{00000000-0005-0000-0000-0000CC280000}"/>
    <cellStyle name="Notas 26 2" xfId="10702" xr:uid="{00000000-0005-0000-0000-0000CD280000}"/>
    <cellStyle name="Notas 26 20" xfId="10703" xr:uid="{00000000-0005-0000-0000-0000CE280000}"/>
    <cellStyle name="Notas 26 21" xfId="10704" xr:uid="{00000000-0005-0000-0000-0000CF280000}"/>
    <cellStyle name="Notas 26 22" xfId="10705" xr:uid="{00000000-0005-0000-0000-0000D0280000}"/>
    <cellStyle name="Notas 26 23" xfId="10706" xr:uid="{00000000-0005-0000-0000-0000D1280000}"/>
    <cellStyle name="Notas 26 24" xfId="10707" xr:uid="{00000000-0005-0000-0000-0000D2280000}"/>
    <cellStyle name="Notas 26 25" xfId="10708" xr:uid="{00000000-0005-0000-0000-0000D3280000}"/>
    <cellStyle name="Notas 26 26" xfId="10709" xr:uid="{00000000-0005-0000-0000-0000D4280000}"/>
    <cellStyle name="Notas 26 3" xfId="10710" xr:uid="{00000000-0005-0000-0000-0000D5280000}"/>
    <cellStyle name="Notas 26 4" xfId="10711" xr:uid="{00000000-0005-0000-0000-0000D6280000}"/>
    <cellStyle name="Notas 26 5" xfId="10712" xr:uid="{00000000-0005-0000-0000-0000D7280000}"/>
    <cellStyle name="Notas 26 6" xfId="10713" xr:uid="{00000000-0005-0000-0000-0000D8280000}"/>
    <cellStyle name="Notas 26 7" xfId="10714" xr:uid="{00000000-0005-0000-0000-0000D9280000}"/>
    <cellStyle name="Notas 26 8" xfId="10715" xr:uid="{00000000-0005-0000-0000-0000DA280000}"/>
    <cellStyle name="Notas 26 9" xfId="10716" xr:uid="{00000000-0005-0000-0000-0000DB280000}"/>
    <cellStyle name="Notas 27 10" xfId="10717" xr:uid="{00000000-0005-0000-0000-0000DC280000}"/>
    <cellStyle name="Notas 27 11" xfId="10718" xr:uid="{00000000-0005-0000-0000-0000DD280000}"/>
    <cellStyle name="Notas 27 12" xfId="10719" xr:uid="{00000000-0005-0000-0000-0000DE280000}"/>
    <cellStyle name="Notas 27 13" xfId="10720" xr:uid="{00000000-0005-0000-0000-0000DF280000}"/>
    <cellStyle name="Notas 27 14" xfId="10721" xr:uid="{00000000-0005-0000-0000-0000E0280000}"/>
    <cellStyle name="Notas 27 15" xfId="10722" xr:uid="{00000000-0005-0000-0000-0000E1280000}"/>
    <cellStyle name="Notas 27 16" xfId="10723" xr:uid="{00000000-0005-0000-0000-0000E2280000}"/>
    <cellStyle name="Notas 27 17" xfId="10724" xr:uid="{00000000-0005-0000-0000-0000E3280000}"/>
    <cellStyle name="Notas 27 18" xfId="10725" xr:uid="{00000000-0005-0000-0000-0000E4280000}"/>
    <cellStyle name="Notas 27 19" xfId="10726" xr:uid="{00000000-0005-0000-0000-0000E5280000}"/>
    <cellStyle name="Notas 27 2" xfId="10727" xr:uid="{00000000-0005-0000-0000-0000E6280000}"/>
    <cellStyle name="Notas 27 20" xfId="10728" xr:uid="{00000000-0005-0000-0000-0000E7280000}"/>
    <cellStyle name="Notas 27 21" xfId="10729" xr:uid="{00000000-0005-0000-0000-0000E8280000}"/>
    <cellStyle name="Notas 27 22" xfId="10730" xr:uid="{00000000-0005-0000-0000-0000E9280000}"/>
    <cellStyle name="Notas 27 23" xfId="10731" xr:uid="{00000000-0005-0000-0000-0000EA280000}"/>
    <cellStyle name="Notas 27 24" xfId="10732" xr:uid="{00000000-0005-0000-0000-0000EB280000}"/>
    <cellStyle name="Notas 27 25" xfId="10733" xr:uid="{00000000-0005-0000-0000-0000EC280000}"/>
    <cellStyle name="Notas 27 26" xfId="10734" xr:uid="{00000000-0005-0000-0000-0000ED280000}"/>
    <cellStyle name="Notas 27 3" xfId="10735" xr:uid="{00000000-0005-0000-0000-0000EE280000}"/>
    <cellStyle name="Notas 27 4" xfId="10736" xr:uid="{00000000-0005-0000-0000-0000EF280000}"/>
    <cellStyle name="Notas 27 5" xfId="10737" xr:uid="{00000000-0005-0000-0000-0000F0280000}"/>
    <cellStyle name="Notas 27 6" xfId="10738" xr:uid="{00000000-0005-0000-0000-0000F1280000}"/>
    <cellStyle name="Notas 27 7" xfId="10739" xr:uid="{00000000-0005-0000-0000-0000F2280000}"/>
    <cellStyle name="Notas 27 8" xfId="10740" xr:uid="{00000000-0005-0000-0000-0000F3280000}"/>
    <cellStyle name="Notas 27 9" xfId="10741" xr:uid="{00000000-0005-0000-0000-0000F4280000}"/>
    <cellStyle name="Notas 28 10" xfId="10742" xr:uid="{00000000-0005-0000-0000-0000F5280000}"/>
    <cellStyle name="Notas 28 11" xfId="10743" xr:uid="{00000000-0005-0000-0000-0000F6280000}"/>
    <cellStyle name="Notas 28 12" xfId="10744" xr:uid="{00000000-0005-0000-0000-0000F7280000}"/>
    <cellStyle name="Notas 28 2" xfId="10745" xr:uid="{00000000-0005-0000-0000-0000F8280000}"/>
    <cellStyle name="Notas 28 3" xfId="10746" xr:uid="{00000000-0005-0000-0000-0000F9280000}"/>
    <cellStyle name="Notas 28 4" xfId="10747" xr:uid="{00000000-0005-0000-0000-0000FA280000}"/>
    <cellStyle name="Notas 28 5" xfId="10748" xr:uid="{00000000-0005-0000-0000-0000FB280000}"/>
    <cellStyle name="Notas 28 6" xfId="10749" xr:uid="{00000000-0005-0000-0000-0000FC280000}"/>
    <cellStyle name="Notas 28 7" xfId="10750" xr:uid="{00000000-0005-0000-0000-0000FD280000}"/>
    <cellStyle name="Notas 28 8" xfId="10751" xr:uid="{00000000-0005-0000-0000-0000FE280000}"/>
    <cellStyle name="Notas 28 9" xfId="10752" xr:uid="{00000000-0005-0000-0000-0000FF280000}"/>
    <cellStyle name="Notas 29 10" xfId="10753" xr:uid="{00000000-0005-0000-0000-000000290000}"/>
    <cellStyle name="Notas 29 11" xfId="10754" xr:uid="{00000000-0005-0000-0000-000001290000}"/>
    <cellStyle name="Notas 29 12" xfId="10755" xr:uid="{00000000-0005-0000-0000-000002290000}"/>
    <cellStyle name="Notas 29 2" xfId="10756" xr:uid="{00000000-0005-0000-0000-000003290000}"/>
    <cellStyle name="Notas 29 3" xfId="10757" xr:uid="{00000000-0005-0000-0000-000004290000}"/>
    <cellStyle name="Notas 29 4" xfId="10758" xr:uid="{00000000-0005-0000-0000-000005290000}"/>
    <cellStyle name="Notas 29 5" xfId="10759" xr:uid="{00000000-0005-0000-0000-000006290000}"/>
    <cellStyle name="Notas 29 6" xfId="10760" xr:uid="{00000000-0005-0000-0000-000007290000}"/>
    <cellStyle name="Notas 29 7" xfId="10761" xr:uid="{00000000-0005-0000-0000-000008290000}"/>
    <cellStyle name="Notas 29 8" xfId="10762" xr:uid="{00000000-0005-0000-0000-000009290000}"/>
    <cellStyle name="Notas 29 9" xfId="10763" xr:uid="{00000000-0005-0000-0000-00000A290000}"/>
    <cellStyle name="Notas 3" xfId="4197" xr:uid="{00000000-0005-0000-0000-00000B290000}"/>
    <cellStyle name="Notas 3 10" xfId="10764" xr:uid="{00000000-0005-0000-0000-00000C290000}"/>
    <cellStyle name="Notas 3 11" xfId="10765" xr:uid="{00000000-0005-0000-0000-00000D290000}"/>
    <cellStyle name="Notas 3 12" xfId="10766" xr:uid="{00000000-0005-0000-0000-00000E290000}"/>
    <cellStyle name="Notas 3 13" xfId="10767" xr:uid="{00000000-0005-0000-0000-00000F290000}"/>
    <cellStyle name="Notas 3 14" xfId="10768" xr:uid="{00000000-0005-0000-0000-000010290000}"/>
    <cellStyle name="Notas 3 15" xfId="10769" xr:uid="{00000000-0005-0000-0000-000011290000}"/>
    <cellStyle name="Notas 3 16" xfId="10770" xr:uid="{00000000-0005-0000-0000-000012290000}"/>
    <cellStyle name="Notas 3 17" xfId="10771" xr:uid="{00000000-0005-0000-0000-000013290000}"/>
    <cellStyle name="Notas 3 18" xfId="10772" xr:uid="{00000000-0005-0000-0000-000014290000}"/>
    <cellStyle name="Notas 3 19" xfId="10773" xr:uid="{00000000-0005-0000-0000-000015290000}"/>
    <cellStyle name="Notas 3 2" xfId="4198" xr:uid="{00000000-0005-0000-0000-000016290000}"/>
    <cellStyle name="Notas 3 2 2" xfId="10774" xr:uid="{00000000-0005-0000-0000-000017290000}"/>
    <cellStyle name="Notas 3 2 3" xfId="10775" xr:uid="{00000000-0005-0000-0000-000018290000}"/>
    <cellStyle name="Notas 3 2 4" xfId="10776" xr:uid="{00000000-0005-0000-0000-000019290000}"/>
    <cellStyle name="Notas 3 20" xfId="10777" xr:uid="{00000000-0005-0000-0000-00001A290000}"/>
    <cellStyle name="Notas 3 21" xfId="10778" xr:uid="{00000000-0005-0000-0000-00001B290000}"/>
    <cellStyle name="Notas 3 22" xfId="10779" xr:uid="{00000000-0005-0000-0000-00001C290000}"/>
    <cellStyle name="Notas 3 23" xfId="10780" xr:uid="{00000000-0005-0000-0000-00001D290000}"/>
    <cellStyle name="Notas 3 24" xfId="10781" xr:uid="{00000000-0005-0000-0000-00001E290000}"/>
    <cellStyle name="Notas 3 25" xfId="10782" xr:uid="{00000000-0005-0000-0000-00001F290000}"/>
    <cellStyle name="Notas 3 26" xfId="10783" xr:uid="{00000000-0005-0000-0000-000020290000}"/>
    <cellStyle name="Notas 3 27" xfId="10784" xr:uid="{00000000-0005-0000-0000-000021290000}"/>
    <cellStyle name="Notas 3 28" xfId="10785" xr:uid="{00000000-0005-0000-0000-000022290000}"/>
    <cellStyle name="Notas 3 29" xfId="10786" xr:uid="{00000000-0005-0000-0000-000023290000}"/>
    <cellStyle name="Notas 3 3" xfId="4199" xr:uid="{00000000-0005-0000-0000-000024290000}"/>
    <cellStyle name="Notas 3 3 2" xfId="10787" xr:uid="{00000000-0005-0000-0000-000025290000}"/>
    <cellStyle name="Notas 3 3 3" xfId="10788" xr:uid="{00000000-0005-0000-0000-000026290000}"/>
    <cellStyle name="Notas 3 3 4" xfId="10789" xr:uid="{00000000-0005-0000-0000-000027290000}"/>
    <cellStyle name="Notas 3 30" xfId="10790" xr:uid="{00000000-0005-0000-0000-000028290000}"/>
    <cellStyle name="Notas 3 4" xfId="4200" xr:uid="{00000000-0005-0000-0000-000029290000}"/>
    <cellStyle name="Notas 3 4 2" xfId="10791" xr:uid="{00000000-0005-0000-0000-00002A290000}"/>
    <cellStyle name="Notas 3 4 3" xfId="10792" xr:uid="{00000000-0005-0000-0000-00002B290000}"/>
    <cellStyle name="Notas 3 4 4" xfId="10793" xr:uid="{00000000-0005-0000-0000-00002C290000}"/>
    <cellStyle name="Notas 3 5" xfId="4201" xr:uid="{00000000-0005-0000-0000-00002D290000}"/>
    <cellStyle name="Notas 3 5 2" xfId="10794" xr:uid="{00000000-0005-0000-0000-00002E290000}"/>
    <cellStyle name="Notas 3 5 3" xfId="10795" xr:uid="{00000000-0005-0000-0000-00002F290000}"/>
    <cellStyle name="Notas 3 5 4" xfId="10796" xr:uid="{00000000-0005-0000-0000-000030290000}"/>
    <cellStyle name="Notas 3 6" xfId="4202" xr:uid="{00000000-0005-0000-0000-000031290000}"/>
    <cellStyle name="Notas 3 6 2" xfId="10797" xr:uid="{00000000-0005-0000-0000-000032290000}"/>
    <cellStyle name="Notas 3 6 3" xfId="10798" xr:uid="{00000000-0005-0000-0000-000033290000}"/>
    <cellStyle name="Notas 3 6 4" xfId="10799" xr:uid="{00000000-0005-0000-0000-000034290000}"/>
    <cellStyle name="Notas 3 7" xfId="4203" xr:uid="{00000000-0005-0000-0000-000035290000}"/>
    <cellStyle name="Notas 3 7 2" xfId="10800" xr:uid="{00000000-0005-0000-0000-000036290000}"/>
    <cellStyle name="Notas 3 7 3" xfId="10801" xr:uid="{00000000-0005-0000-0000-000037290000}"/>
    <cellStyle name="Notas 3 7 4" xfId="10802" xr:uid="{00000000-0005-0000-0000-000038290000}"/>
    <cellStyle name="Notas 3 8" xfId="4204" xr:uid="{00000000-0005-0000-0000-000039290000}"/>
    <cellStyle name="Notas 3 8 2" xfId="10803" xr:uid="{00000000-0005-0000-0000-00003A290000}"/>
    <cellStyle name="Notas 3 8 3" xfId="10804" xr:uid="{00000000-0005-0000-0000-00003B290000}"/>
    <cellStyle name="Notas 3 8 4" xfId="10805" xr:uid="{00000000-0005-0000-0000-00003C290000}"/>
    <cellStyle name="Notas 3 9" xfId="10806" xr:uid="{00000000-0005-0000-0000-00003D290000}"/>
    <cellStyle name="Notas 30 10" xfId="10807" xr:uid="{00000000-0005-0000-0000-00003E290000}"/>
    <cellStyle name="Notas 30 11" xfId="10808" xr:uid="{00000000-0005-0000-0000-00003F290000}"/>
    <cellStyle name="Notas 30 12" xfId="10809" xr:uid="{00000000-0005-0000-0000-000040290000}"/>
    <cellStyle name="Notas 30 2" xfId="10810" xr:uid="{00000000-0005-0000-0000-000041290000}"/>
    <cellStyle name="Notas 30 3" xfId="10811" xr:uid="{00000000-0005-0000-0000-000042290000}"/>
    <cellStyle name="Notas 30 4" xfId="10812" xr:uid="{00000000-0005-0000-0000-000043290000}"/>
    <cellStyle name="Notas 30 5" xfId="10813" xr:uid="{00000000-0005-0000-0000-000044290000}"/>
    <cellStyle name="Notas 30 6" xfId="10814" xr:uid="{00000000-0005-0000-0000-000045290000}"/>
    <cellStyle name="Notas 30 7" xfId="10815" xr:uid="{00000000-0005-0000-0000-000046290000}"/>
    <cellStyle name="Notas 30 8" xfId="10816" xr:uid="{00000000-0005-0000-0000-000047290000}"/>
    <cellStyle name="Notas 30 9" xfId="10817" xr:uid="{00000000-0005-0000-0000-000048290000}"/>
    <cellStyle name="Notas 31 10" xfId="10818" xr:uid="{00000000-0005-0000-0000-000049290000}"/>
    <cellStyle name="Notas 31 11" xfId="10819" xr:uid="{00000000-0005-0000-0000-00004A290000}"/>
    <cellStyle name="Notas 31 12" xfId="10820" xr:uid="{00000000-0005-0000-0000-00004B290000}"/>
    <cellStyle name="Notas 31 2" xfId="10821" xr:uid="{00000000-0005-0000-0000-00004C290000}"/>
    <cellStyle name="Notas 31 3" xfId="10822" xr:uid="{00000000-0005-0000-0000-00004D290000}"/>
    <cellStyle name="Notas 31 4" xfId="10823" xr:uid="{00000000-0005-0000-0000-00004E290000}"/>
    <cellStyle name="Notas 31 5" xfId="10824" xr:uid="{00000000-0005-0000-0000-00004F290000}"/>
    <cellStyle name="Notas 31 6" xfId="10825" xr:uid="{00000000-0005-0000-0000-000050290000}"/>
    <cellStyle name="Notas 31 7" xfId="10826" xr:uid="{00000000-0005-0000-0000-000051290000}"/>
    <cellStyle name="Notas 31 8" xfId="10827" xr:uid="{00000000-0005-0000-0000-000052290000}"/>
    <cellStyle name="Notas 31 9" xfId="10828" xr:uid="{00000000-0005-0000-0000-000053290000}"/>
    <cellStyle name="Notas 32 10" xfId="10829" xr:uid="{00000000-0005-0000-0000-000054290000}"/>
    <cellStyle name="Notas 32 11" xfId="10830" xr:uid="{00000000-0005-0000-0000-000055290000}"/>
    <cellStyle name="Notas 32 12" xfId="10831" xr:uid="{00000000-0005-0000-0000-000056290000}"/>
    <cellStyle name="Notas 32 2" xfId="10832" xr:uid="{00000000-0005-0000-0000-000057290000}"/>
    <cellStyle name="Notas 32 3" xfId="10833" xr:uid="{00000000-0005-0000-0000-000058290000}"/>
    <cellStyle name="Notas 32 4" xfId="10834" xr:uid="{00000000-0005-0000-0000-000059290000}"/>
    <cellStyle name="Notas 32 5" xfId="10835" xr:uid="{00000000-0005-0000-0000-00005A290000}"/>
    <cellStyle name="Notas 32 6" xfId="10836" xr:uid="{00000000-0005-0000-0000-00005B290000}"/>
    <cellStyle name="Notas 32 7" xfId="10837" xr:uid="{00000000-0005-0000-0000-00005C290000}"/>
    <cellStyle name="Notas 32 8" xfId="10838" xr:uid="{00000000-0005-0000-0000-00005D290000}"/>
    <cellStyle name="Notas 32 9" xfId="10839" xr:uid="{00000000-0005-0000-0000-00005E290000}"/>
    <cellStyle name="Notas 33 10" xfId="10840" xr:uid="{00000000-0005-0000-0000-00005F290000}"/>
    <cellStyle name="Notas 33 11" xfId="10841" xr:uid="{00000000-0005-0000-0000-000060290000}"/>
    <cellStyle name="Notas 33 12" xfId="10842" xr:uid="{00000000-0005-0000-0000-000061290000}"/>
    <cellStyle name="Notas 33 2" xfId="10843" xr:uid="{00000000-0005-0000-0000-000062290000}"/>
    <cellStyle name="Notas 33 3" xfId="10844" xr:uid="{00000000-0005-0000-0000-000063290000}"/>
    <cellStyle name="Notas 33 4" xfId="10845" xr:uid="{00000000-0005-0000-0000-000064290000}"/>
    <cellStyle name="Notas 33 5" xfId="10846" xr:uid="{00000000-0005-0000-0000-000065290000}"/>
    <cellStyle name="Notas 33 6" xfId="10847" xr:uid="{00000000-0005-0000-0000-000066290000}"/>
    <cellStyle name="Notas 33 7" xfId="10848" xr:uid="{00000000-0005-0000-0000-000067290000}"/>
    <cellStyle name="Notas 33 8" xfId="10849" xr:uid="{00000000-0005-0000-0000-000068290000}"/>
    <cellStyle name="Notas 33 9" xfId="10850" xr:uid="{00000000-0005-0000-0000-000069290000}"/>
    <cellStyle name="Notas 34 10" xfId="10851" xr:uid="{00000000-0005-0000-0000-00006A290000}"/>
    <cellStyle name="Notas 34 11" xfId="10852" xr:uid="{00000000-0005-0000-0000-00006B290000}"/>
    <cellStyle name="Notas 34 12" xfId="10853" xr:uid="{00000000-0005-0000-0000-00006C290000}"/>
    <cellStyle name="Notas 34 2" xfId="10854" xr:uid="{00000000-0005-0000-0000-00006D290000}"/>
    <cellStyle name="Notas 34 3" xfId="10855" xr:uid="{00000000-0005-0000-0000-00006E290000}"/>
    <cellStyle name="Notas 34 4" xfId="10856" xr:uid="{00000000-0005-0000-0000-00006F290000}"/>
    <cellStyle name="Notas 34 5" xfId="10857" xr:uid="{00000000-0005-0000-0000-000070290000}"/>
    <cellStyle name="Notas 34 6" xfId="10858" xr:uid="{00000000-0005-0000-0000-000071290000}"/>
    <cellStyle name="Notas 34 7" xfId="10859" xr:uid="{00000000-0005-0000-0000-000072290000}"/>
    <cellStyle name="Notas 34 8" xfId="10860" xr:uid="{00000000-0005-0000-0000-000073290000}"/>
    <cellStyle name="Notas 34 9" xfId="10861" xr:uid="{00000000-0005-0000-0000-000074290000}"/>
    <cellStyle name="Notas 35 10" xfId="10862" xr:uid="{00000000-0005-0000-0000-000075290000}"/>
    <cellStyle name="Notas 35 11" xfId="10863" xr:uid="{00000000-0005-0000-0000-000076290000}"/>
    <cellStyle name="Notas 35 12" xfId="10864" xr:uid="{00000000-0005-0000-0000-000077290000}"/>
    <cellStyle name="Notas 35 2" xfId="10865" xr:uid="{00000000-0005-0000-0000-000078290000}"/>
    <cellStyle name="Notas 35 3" xfId="10866" xr:uid="{00000000-0005-0000-0000-000079290000}"/>
    <cellStyle name="Notas 35 4" xfId="10867" xr:uid="{00000000-0005-0000-0000-00007A290000}"/>
    <cellStyle name="Notas 35 5" xfId="10868" xr:uid="{00000000-0005-0000-0000-00007B290000}"/>
    <cellStyle name="Notas 35 6" xfId="10869" xr:uid="{00000000-0005-0000-0000-00007C290000}"/>
    <cellStyle name="Notas 35 7" xfId="10870" xr:uid="{00000000-0005-0000-0000-00007D290000}"/>
    <cellStyle name="Notas 35 8" xfId="10871" xr:uid="{00000000-0005-0000-0000-00007E290000}"/>
    <cellStyle name="Notas 35 9" xfId="10872" xr:uid="{00000000-0005-0000-0000-00007F290000}"/>
    <cellStyle name="Notas 36 10" xfId="10873" xr:uid="{00000000-0005-0000-0000-000080290000}"/>
    <cellStyle name="Notas 36 11" xfId="10874" xr:uid="{00000000-0005-0000-0000-000081290000}"/>
    <cellStyle name="Notas 36 12" xfId="10875" xr:uid="{00000000-0005-0000-0000-000082290000}"/>
    <cellStyle name="Notas 36 2" xfId="10876" xr:uid="{00000000-0005-0000-0000-000083290000}"/>
    <cellStyle name="Notas 36 3" xfId="10877" xr:uid="{00000000-0005-0000-0000-000084290000}"/>
    <cellStyle name="Notas 36 4" xfId="10878" xr:uid="{00000000-0005-0000-0000-000085290000}"/>
    <cellStyle name="Notas 36 5" xfId="10879" xr:uid="{00000000-0005-0000-0000-000086290000}"/>
    <cellStyle name="Notas 36 6" xfId="10880" xr:uid="{00000000-0005-0000-0000-000087290000}"/>
    <cellStyle name="Notas 36 7" xfId="10881" xr:uid="{00000000-0005-0000-0000-000088290000}"/>
    <cellStyle name="Notas 36 8" xfId="10882" xr:uid="{00000000-0005-0000-0000-000089290000}"/>
    <cellStyle name="Notas 36 9" xfId="10883" xr:uid="{00000000-0005-0000-0000-00008A290000}"/>
    <cellStyle name="Notas 37 10" xfId="10884" xr:uid="{00000000-0005-0000-0000-00008B290000}"/>
    <cellStyle name="Notas 37 11" xfId="10885" xr:uid="{00000000-0005-0000-0000-00008C290000}"/>
    <cellStyle name="Notas 37 12" xfId="10886" xr:uid="{00000000-0005-0000-0000-00008D290000}"/>
    <cellStyle name="Notas 37 2" xfId="10887" xr:uid="{00000000-0005-0000-0000-00008E290000}"/>
    <cellStyle name="Notas 37 3" xfId="10888" xr:uid="{00000000-0005-0000-0000-00008F290000}"/>
    <cellStyle name="Notas 37 4" xfId="10889" xr:uid="{00000000-0005-0000-0000-000090290000}"/>
    <cellStyle name="Notas 37 5" xfId="10890" xr:uid="{00000000-0005-0000-0000-000091290000}"/>
    <cellStyle name="Notas 37 6" xfId="10891" xr:uid="{00000000-0005-0000-0000-000092290000}"/>
    <cellStyle name="Notas 37 7" xfId="10892" xr:uid="{00000000-0005-0000-0000-000093290000}"/>
    <cellStyle name="Notas 37 8" xfId="10893" xr:uid="{00000000-0005-0000-0000-000094290000}"/>
    <cellStyle name="Notas 37 9" xfId="10894" xr:uid="{00000000-0005-0000-0000-000095290000}"/>
    <cellStyle name="Notas 38 10" xfId="10895" xr:uid="{00000000-0005-0000-0000-000096290000}"/>
    <cellStyle name="Notas 38 11" xfId="10896" xr:uid="{00000000-0005-0000-0000-000097290000}"/>
    <cellStyle name="Notas 38 12" xfId="10897" xr:uid="{00000000-0005-0000-0000-000098290000}"/>
    <cellStyle name="Notas 38 2" xfId="10898" xr:uid="{00000000-0005-0000-0000-000099290000}"/>
    <cellStyle name="Notas 38 3" xfId="10899" xr:uid="{00000000-0005-0000-0000-00009A290000}"/>
    <cellStyle name="Notas 38 4" xfId="10900" xr:uid="{00000000-0005-0000-0000-00009B290000}"/>
    <cellStyle name="Notas 38 5" xfId="10901" xr:uid="{00000000-0005-0000-0000-00009C290000}"/>
    <cellStyle name="Notas 38 6" xfId="10902" xr:uid="{00000000-0005-0000-0000-00009D290000}"/>
    <cellStyle name="Notas 38 7" xfId="10903" xr:uid="{00000000-0005-0000-0000-00009E290000}"/>
    <cellStyle name="Notas 38 8" xfId="10904" xr:uid="{00000000-0005-0000-0000-00009F290000}"/>
    <cellStyle name="Notas 38 9" xfId="10905" xr:uid="{00000000-0005-0000-0000-0000A0290000}"/>
    <cellStyle name="Notas 39 10" xfId="10906" xr:uid="{00000000-0005-0000-0000-0000A1290000}"/>
    <cellStyle name="Notas 39 11" xfId="10907" xr:uid="{00000000-0005-0000-0000-0000A2290000}"/>
    <cellStyle name="Notas 39 12" xfId="10908" xr:uid="{00000000-0005-0000-0000-0000A3290000}"/>
    <cellStyle name="Notas 39 2" xfId="10909" xr:uid="{00000000-0005-0000-0000-0000A4290000}"/>
    <cellStyle name="Notas 39 3" xfId="10910" xr:uid="{00000000-0005-0000-0000-0000A5290000}"/>
    <cellStyle name="Notas 39 4" xfId="10911" xr:uid="{00000000-0005-0000-0000-0000A6290000}"/>
    <cellStyle name="Notas 39 5" xfId="10912" xr:uid="{00000000-0005-0000-0000-0000A7290000}"/>
    <cellStyle name="Notas 39 6" xfId="10913" xr:uid="{00000000-0005-0000-0000-0000A8290000}"/>
    <cellStyle name="Notas 39 7" xfId="10914" xr:uid="{00000000-0005-0000-0000-0000A9290000}"/>
    <cellStyle name="Notas 39 8" xfId="10915" xr:uid="{00000000-0005-0000-0000-0000AA290000}"/>
    <cellStyle name="Notas 39 9" xfId="10916" xr:uid="{00000000-0005-0000-0000-0000AB290000}"/>
    <cellStyle name="Notas 4" xfId="4205" xr:uid="{00000000-0005-0000-0000-0000AC290000}"/>
    <cellStyle name="Notas 4 10" xfId="10917" xr:uid="{00000000-0005-0000-0000-0000AD290000}"/>
    <cellStyle name="Notas 4 11" xfId="10918" xr:uid="{00000000-0005-0000-0000-0000AE290000}"/>
    <cellStyle name="Notas 4 12" xfId="10919" xr:uid="{00000000-0005-0000-0000-0000AF290000}"/>
    <cellStyle name="Notas 4 13" xfId="10920" xr:uid="{00000000-0005-0000-0000-0000B0290000}"/>
    <cellStyle name="Notas 4 14" xfId="10921" xr:uid="{00000000-0005-0000-0000-0000B1290000}"/>
    <cellStyle name="Notas 4 15" xfId="10922" xr:uid="{00000000-0005-0000-0000-0000B2290000}"/>
    <cellStyle name="Notas 4 16" xfId="10923" xr:uid="{00000000-0005-0000-0000-0000B3290000}"/>
    <cellStyle name="Notas 4 17" xfId="10924" xr:uid="{00000000-0005-0000-0000-0000B4290000}"/>
    <cellStyle name="Notas 4 18" xfId="10925" xr:uid="{00000000-0005-0000-0000-0000B5290000}"/>
    <cellStyle name="Notas 4 19" xfId="10926" xr:uid="{00000000-0005-0000-0000-0000B6290000}"/>
    <cellStyle name="Notas 4 2" xfId="4206" xr:uid="{00000000-0005-0000-0000-0000B7290000}"/>
    <cellStyle name="Notas 4 2 2" xfId="10927" xr:uid="{00000000-0005-0000-0000-0000B8290000}"/>
    <cellStyle name="Notas 4 2 3" xfId="10928" xr:uid="{00000000-0005-0000-0000-0000B9290000}"/>
    <cellStyle name="Notas 4 2 4" xfId="10929" xr:uid="{00000000-0005-0000-0000-0000BA290000}"/>
    <cellStyle name="Notas 4 20" xfId="10930" xr:uid="{00000000-0005-0000-0000-0000BB290000}"/>
    <cellStyle name="Notas 4 21" xfId="10931" xr:uid="{00000000-0005-0000-0000-0000BC290000}"/>
    <cellStyle name="Notas 4 22" xfId="10932" xr:uid="{00000000-0005-0000-0000-0000BD290000}"/>
    <cellStyle name="Notas 4 23" xfId="10933" xr:uid="{00000000-0005-0000-0000-0000BE290000}"/>
    <cellStyle name="Notas 4 24" xfId="10934" xr:uid="{00000000-0005-0000-0000-0000BF290000}"/>
    <cellStyle name="Notas 4 25" xfId="10935" xr:uid="{00000000-0005-0000-0000-0000C0290000}"/>
    <cellStyle name="Notas 4 26" xfId="10936" xr:uid="{00000000-0005-0000-0000-0000C1290000}"/>
    <cellStyle name="Notas 4 27" xfId="10937" xr:uid="{00000000-0005-0000-0000-0000C2290000}"/>
    <cellStyle name="Notas 4 28" xfId="10938" xr:uid="{00000000-0005-0000-0000-0000C3290000}"/>
    <cellStyle name="Notas 4 29" xfId="10939" xr:uid="{00000000-0005-0000-0000-0000C4290000}"/>
    <cellStyle name="Notas 4 3" xfId="4207" xr:uid="{00000000-0005-0000-0000-0000C5290000}"/>
    <cellStyle name="Notas 4 3 2" xfId="10940" xr:uid="{00000000-0005-0000-0000-0000C6290000}"/>
    <cellStyle name="Notas 4 3 3" xfId="10941" xr:uid="{00000000-0005-0000-0000-0000C7290000}"/>
    <cellStyle name="Notas 4 3 4" xfId="10942" xr:uid="{00000000-0005-0000-0000-0000C8290000}"/>
    <cellStyle name="Notas 4 30" xfId="10943" xr:uid="{00000000-0005-0000-0000-0000C9290000}"/>
    <cellStyle name="Notas 4 4" xfId="4208" xr:uid="{00000000-0005-0000-0000-0000CA290000}"/>
    <cellStyle name="Notas 4 4 2" xfId="10944" xr:uid="{00000000-0005-0000-0000-0000CB290000}"/>
    <cellStyle name="Notas 4 4 3" xfId="10945" xr:uid="{00000000-0005-0000-0000-0000CC290000}"/>
    <cellStyle name="Notas 4 4 4" xfId="10946" xr:uid="{00000000-0005-0000-0000-0000CD290000}"/>
    <cellStyle name="Notas 4 5" xfId="4209" xr:uid="{00000000-0005-0000-0000-0000CE290000}"/>
    <cellStyle name="Notas 4 5 2" xfId="10947" xr:uid="{00000000-0005-0000-0000-0000CF290000}"/>
    <cellStyle name="Notas 4 5 3" xfId="10948" xr:uid="{00000000-0005-0000-0000-0000D0290000}"/>
    <cellStyle name="Notas 4 5 4" xfId="10949" xr:uid="{00000000-0005-0000-0000-0000D1290000}"/>
    <cellStyle name="Notas 4 6" xfId="4210" xr:uid="{00000000-0005-0000-0000-0000D2290000}"/>
    <cellStyle name="Notas 4 6 2" xfId="10950" xr:uid="{00000000-0005-0000-0000-0000D3290000}"/>
    <cellStyle name="Notas 4 6 3" xfId="10951" xr:uid="{00000000-0005-0000-0000-0000D4290000}"/>
    <cellStyle name="Notas 4 6 4" xfId="10952" xr:uid="{00000000-0005-0000-0000-0000D5290000}"/>
    <cellStyle name="Notas 4 7" xfId="4211" xr:uid="{00000000-0005-0000-0000-0000D6290000}"/>
    <cellStyle name="Notas 4 7 2" xfId="10953" xr:uid="{00000000-0005-0000-0000-0000D7290000}"/>
    <cellStyle name="Notas 4 7 3" xfId="10954" xr:uid="{00000000-0005-0000-0000-0000D8290000}"/>
    <cellStyle name="Notas 4 7 4" xfId="10955" xr:uid="{00000000-0005-0000-0000-0000D9290000}"/>
    <cellStyle name="Notas 4 8" xfId="4212" xr:uid="{00000000-0005-0000-0000-0000DA290000}"/>
    <cellStyle name="Notas 4 8 2" xfId="10956" xr:uid="{00000000-0005-0000-0000-0000DB290000}"/>
    <cellStyle name="Notas 4 8 3" xfId="10957" xr:uid="{00000000-0005-0000-0000-0000DC290000}"/>
    <cellStyle name="Notas 4 8 4" xfId="10958" xr:uid="{00000000-0005-0000-0000-0000DD290000}"/>
    <cellStyle name="Notas 4 9" xfId="10959" xr:uid="{00000000-0005-0000-0000-0000DE290000}"/>
    <cellStyle name="Notas 40" xfId="10960" xr:uid="{00000000-0005-0000-0000-0000DF290000}"/>
    <cellStyle name="Notas 41" xfId="10961" xr:uid="{00000000-0005-0000-0000-0000E0290000}"/>
    <cellStyle name="Notas 42" xfId="10962" xr:uid="{00000000-0005-0000-0000-0000E1290000}"/>
    <cellStyle name="Notas 43" xfId="10963" xr:uid="{00000000-0005-0000-0000-0000E2290000}"/>
    <cellStyle name="Notas 44" xfId="10964" xr:uid="{00000000-0005-0000-0000-0000E3290000}"/>
    <cellStyle name="Notas 45" xfId="10965" xr:uid="{00000000-0005-0000-0000-0000E4290000}"/>
    <cellStyle name="Notas 46" xfId="10966" xr:uid="{00000000-0005-0000-0000-0000E5290000}"/>
    <cellStyle name="Notas 47" xfId="10967" xr:uid="{00000000-0005-0000-0000-0000E6290000}"/>
    <cellStyle name="Notas 48" xfId="10968" xr:uid="{00000000-0005-0000-0000-0000E7290000}"/>
    <cellStyle name="Notas 49" xfId="10969" xr:uid="{00000000-0005-0000-0000-0000E8290000}"/>
    <cellStyle name="Notas 5" xfId="4213" xr:uid="{00000000-0005-0000-0000-0000E9290000}"/>
    <cellStyle name="Notas 5 10" xfId="10970" xr:uid="{00000000-0005-0000-0000-0000EA290000}"/>
    <cellStyle name="Notas 5 11" xfId="10971" xr:uid="{00000000-0005-0000-0000-0000EB290000}"/>
    <cellStyle name="Notas 5 12" xfId="10972" xr:uid="{00000000-0005-0000-0000-0000EC290000}"/>
    <cellStyle name="Notas 5 13" xfId="10973" xr:uid="{00000000-0005-0000-0000-0000ED290000}"/>
    <cellStyle name="Notas 5 14" xfId="10974" xr:uid="{00000000-0005-0000-0000-0000EE290000}"/>
    <cellStyle name="Notas 5 15" xfId="10975" xr:uid="{00000000-0005-0000-0000-0000EF290000}"/>
    <cellStyle name="Notas 5 16" xfId="10976" xr:uid="{00000000-0005-0000-0000-0000F0290000}"/>
    <cellStyle name="Notas 5 17" xfId="10977" xr:uid="{00000000-0005-0000-0000-0000F1290000}"/>
    <cellStyle name="Notas 5 18" xfId="10978" xr:uid="{00000000-0005-0000-0000-0000F2290000}"/>
    <cellStyle name="Notas 5 19" xfId="10979" xr:uid="{00000000-0005-0000-0000-0000F3290000}"/>
    <cellStyle name="Notas 5 2" xfId="6203" xr:uid="{00000000-0005-0000-0000-0000F4290000}"/>
    <cellStyle name="Notas 5 2 2" xfId="10980" xr:uid="{00000000-0005-0000-0000-0000F5290000}"/>
    <cellStyle name="Notas 5 2 3" xfId="10981" xr:uid="{00000000-0005-0000-0000-0000F6290000}"/>
    <cellStyle name="Notas 5 2 4" xfId="10982" xr:uid="{00000000-0005-0000-0000-0000F7290000}"/>
    <cellStyle name="Notas 5 20" xfId="10983" xr:uid="{00000000-0005-0000-0000-0000F8290000}"/>
    <cellStyle name="Notas 5 21" xfId="10984" xr:uid="{00000000-0005-0000-0000-0000F9290000}"/>
    <cellStyle name="Notas 5 22" xfId="10985" xr:uid="{00000000-0005-0000-0000-0000FA290000}"/>
    <cellStyle name="Notas 5 23" xfId="10986" xr:uid="{00000000-0005-0000-0000-0000FB290000}"/>
    <cellStyle name="Notas 5 24" xfId="10987" xr:uid="{00000000-0005-0000-0000-0000FC290000}"/>
    <cellStyle name="Notas 5 25" xfId="10988" xr:uid="{00000000-0005-0000-0000-0000FD290000}"/>
    <cellStyle name="Notas 5 26" xfId="10989" xr:uid="{00000000-0005-0000-0000-0000FE290000}"/>
    <cellStyle name="Notas 5 27" xfId="10990" xr:uid="{00000000-0005-0000-0000-0000FF290000}"/>
    <cellStyle name="Notas 5 28" xfId="10991" xr:uid="{00000000-0005-0000-0000-0000002A0000}"/>
    <cellStyle name="Notas 5 3" xfId="10992" xr:uid="{00000000-0005-0000-0000-0000012A0000}"/>
    <cellStyle name="Notas 5 4" xfId="10993" xr:uid="{00000000-0005-0000-0000-0000022A0000}"/>
    <cellStyle name="Notas 5 5" xfId="10994" xr:uid="{00000000-0005-0000-0000-0000032A0000}"/>
    <cellStyle name="Notas 5 6" xfId="10995" xr:uid="{00000000-0005-0000-0000-0000042A0000}"/>
    <cellStyle name="Notas 5 7" xfId="10996" xr:uid="{00000000-0005-0000-0000-0000052A0000}"/>
    <cellStyle name="Notas 5 8" xfId="10997" xr:uid="{00000000-0005-0000-0000-0000062A0000}"/>
    <cellStyle name="Notas 5 9" xfId="10998" xr:uid="{00000000-0005-0000-0000-0000072A0000}"/>
    <cellStyle name="Notas 50" xfId="10999" xr:uid="{00000000-0005-0000-0000-0000082A0000}"/>
    <cellStyle name="Notas 51" xfId="11000" xr:uid="{00000000-0005-0000-0000-0000092A0000}"/>
    <cellStyle name="Notas 52" xfId="11001" xr:uid="{00000000-0005-0000-0000-00000A2A0000}"/>
    <cellStyle name="Notas 53" xfId="11002" xr:uid="{00000000-0005-0000-0000-00000B2A0000}"/>
    <cellStyle name="Notas 54" xfId="11003" xr:uid="{00000000-0005-0000-0000-00000C2A0000}"/>
    <cellStyle name="Notas 55" xfId="11004" xr:uid="{00000000-0005-0000-0000-00000D2A0000}"/>
    <cellStyle name="Notas 56" xfId="11005" xr:uid="{00000000-0005-0000-0000-00000E2A0000}"/>
    <cellStyle name="Notas 57" xfId="11006" xr:uid="{00000000-0005-0000-0000-00000F2A0000}"/>
    <cellStyle name="Notas 58" xfId="11007" xr:uid="{00000000-0005-0000-0000-0000102A0000}"/>
    <cellStyle name="Notas 59" xfId="11008" xr:uid="{00000000-0005-0000-0000-0000112A0000}"/>
    <cellStyle name="Notas 6" xfId="4214" xr:uid="{00000000-0005-0000-0000-0000122A0000}"/>
    <cellStyle name="Notas 6 10" xfId="11009" xr:uid="{00000000-0005-0000-0000-0000132A0000}"/>
    <cellStyle name="Notas 6 11" xfId="11010" xr:uid="{00000000-0005-0000-0000-0000142A0000}"/>
    <cellStyle name="Notas 6 12" xfId="11011" xr:uid="{00000000-0005-0000-0000-0000152A0000}"/>
    <cellStyle name="Notas 6 13" xfId="11012" xr:uid="{00000000-0005-0000-0000-0000162A0000}"/>
    <cellStyle name="Notas 6 14" xfId="11013" xr:uid="{00000000-0005-0000-0000-0000172A0000}"/>
    <cellStyle name="Notas 6 15" xfId="11014" xr:uid="{00000000-0005-0000-0000-0000182A0000}"/>
    <cellStyle name="Notas 6 16" xfId="11015" xr:uid="{00000000-0005-0000-0000-0000192A0000}"/>
    <cellStyle name="Notas 6 17" xfId="11016" xr:uid="{00000000-0005-0000-0000-00001A2A0000}"/>
    <cellStyle name="Notas 6 18" xfId="11017" xr:uid="{00000000-0005-0000-0000-00001B2A0000}"/>
    <cellStyle name="Notas 6 19" xfId="11018" xr:uid="{00000000-0005-0000-0000-00001C2A0000}"/>
    <cellStyle name="Notas 6 2" xfId="6204" xr:uid="{00000000-0005-0000-0000-00001D2A0000}"/>
    <cellStyle name="Notas 6 2 2" xfId="11019" xr:uid="{00000000-0005-0000-0000-00001E2A0000}"/>
    <cellStyle name="Notas 6 2 3" xfId="11020" xr:uid="{00000000-0005-0000-0000-00001F2A0000}"/>
    <cellStyle name="Notas 6 2 4" xfId="11021" xr:uid="{00000000-0005-0000-0000-0000202A0000}"/>
    <cellStyle name="Notas 6 20" xfId="11022" xr:uid="{00000000-0005-0000-0000-0000212A0000}"/>
    <cellStyle name="Notas 6 21" xfId="11023" xr:uid="{00000000-0005-0000-0000-0000222A0000}"/>
    <cellStyle name="Notas 6 22" xfId="11024" xr:uid="{00000000-0005-0000-0000-0000232A0000}"/>
    <cellStyle name="Notas 6 23" xfId="11025" xr:uid="{00000000-0005-0000-0000-0000242A0000}"/>
    <cellStyle name="Notas 6 24" xfId="11026" xr:uid="{00000000-0005-0000-0000-0000252A0000}"/>
    <cellStyle name="Notas 6 25" xfId="11027" xr:uid="{00000000-0005-0000-0000-0000262A0000}"/>
    <cellStyle name="Notas 6 26" xfId="11028" xr:uid="{00000000-0005-0000-0000-0000272A0000}"/>
    <cellStyle name="Notas 6 27" xfId="11029" xr:uid="{00000000-0005-0000-0000-0000282A0000}"/>
    <cellStyle name="Notas 6 28" xfId="11030" xr:uid="{00000000-0005-0000-0000-0000292A0000}"/>
    <cellStyle name="Notas 6 3" xfId="11031" xr:uid="{00000000-0005-0000-0000-00002A2A0000}"/>
    <cellStyle name="Notas 6 4" xfId="11032" xr:uid="{00000000-0005-0000-0000-00002B2A0000}"/>
    <cellStyle name="Notas 6 5" xfId="11033" xr:uid="{00000000-0005-0000-0000-00002C2A0000}"/>
    <cellStyle name="Notas 6 6" xfId="11034" xr:uid="{00000000-0005-0000-0000-00002D2A0000}"/>
    <cellStyle name="Notas 6 7" xfId="11035" xr:uid="{00000000-0005-0000-0000-00002E2A0000}"/>
    <cellStyle name="Notas 6 8" xfId="11036" xr:uid="{00000000-0005-0000-0000-00002F2A0000}"/>
    <cellStyle name="Notas 6 9" xfId="11037" xr:uid="{00000000-0005-0000-0000-0000302A0000}"/>
    <cellStyle name="Notas 60" xfId="11038" xr:uid="{00000000-0005-0000-0000-0000312A0000}"/>
    <cellStyle name="Notas 61" xfId="11039" xr:uid="{00000000-0005-0000-0000-0000322A0000}"/>
    <cellStyle name="Notas 7" xfId="4215" xr:uid="{00000000-0005-0000-0000-0000332A0000}"/>
    <cellStyle name="Notas 7 10" xfId="11040" xr:uid="{00000000-0005-0000-0000-0000342A0000}"/>
    <cellStyle name="Notas 7 11" xfId="11041" xr:uid="{00000000-0005-0000-0000-0000352A0000}"/>
    <cellStyle name="Notas 7 12" xfId="11042" xr:uid="{00000000-0005-0000-0000-0000362A0000}"/>
    <cellStyle name="Notas 7 13" xfId="11043" xr:uid="{00000000-0005-0000-0000-0000372A0000}"/>
    <cellStyle name="Notas 7 14" xfId="11044" xr:uid="{00000000-0005-0000-0000-0000382A0000}"/>
    <cellStyle name="Notas 7 15" xfId="11045" xr:uid="{00000000-0005-0000-0000-0000392A0000}"/>
    <cellStyle name="Notas 7 16" xfId="11046" xr:uid="{00000000-0005-0000-0000-00003A2A0000}"/>
    <cellStyle name="Notas 7 17" xfId="11047" xr:uid="{00000000-0005-0000-0000-00003B2A0000}"/>
    <cellStyle name="Notas 7 18" xfId="11048" xr:uid="{00000000-0005-0000-0000-00003C2A0000}"/>
    <cellStyle name="Notas 7 19" xfId="11049" xr:uid="{00000000-0005-0000-0000-00003D2A0000}"/>
    <cellStyle name="Notas 7 2" xfId="6205" xr:uid="{00000000-0005-0000-0000-00003E2A0000}"/>
    <cellStyle name="Notas 7 2 2" xfId="11050" xr:uid="{00000000-0005-0000-0000-00003F2A0000}"/>
    <cellStyle name="Notas 7 2 3" xfId="11051" xr:uid="{00000000-0005-0000-0000-0000402A0000}"/>
    <cellStyle name="Notas 7 2 4" xfId="11052" xr:uid="{00000000-0005-0000-0000-0000412A0000}"/>
    <cellStyle name="Notas 7 20" xfId="11053" xr:uid="{00000000-0005-0000-0000-0000422A0000}"/>
    <cellStyle name="Notas 7 21" xfId="11054" xr:uid="{00000000-0005-0000-0000-0000432A0000}"/>
    <cellStyle name="Notas 7 22" xfId="11055" xr:uid="{00000000-0005-0000-0000-0000442A0000}"/>
    <cellStyle name="Notas 7 23" xfId="11056" xr:uid="{00000000-0005-0000-0000-0000452A0000}"/>
    <cellStyle name="Notas 7 24" xfId="11057" xr:uid="{00000000-0005-0000-0000-0000462A0000}"/>
    <cellStyle name="Notas 7 25" xfId="11058" xr:uid="{00000000-0005-0000-0000-0000472A0000}"/>
    <cellStyle name="Notas 7 26" xfId="11059" xr:uid="{00000000-0005-0000-0000-0000482A0000}"/>
    <cellStyle name="Notas 7 27" xfId="11060" xr:uid="{00000000-0005-0000-0000-0000492A0000}"/>
    <cellStyle name="Notas 7 28" xfId="11061" xr:uid="{00000000-0005-0000-0000-00004A2A0000}"/>
    <cellStyle name="Notas 7 3" xfId="11062" xr:uid="{00000000-0005-0000-0000-00004B2A0000}"/>
    <cellStyle name="Notas 7 4" xfId="11063" xr:uid="{00000000-0005-0000-0000-00004C2A0000}"/>
    <cellStyle name="Notas 7 5" xfId="11064" xr:uid="{00000000-0005-0000-0000-00004D2A0000}"/>
    <cellStyle name="Notas 7 6" xfId="11065" xr:uid="{00000000-0005-0000-0000-00004E2A0000}"/>
    <cellStyle name="Notas 7 7" xfId="11066" xr:uid="{00000000-0005-0000-0000-00004F2A0000}"/>
    <cellStyle name="Notas 7 8" xfId="11067" xr:uid="{00000000-0005-0000-0000-0000502A0000}"/>
    <cellStyle name="Notas 7 9" xfId="11068" xr:uid="{00000000-0005-0000-0000-0000512A0000}"/>
    <cellStyle name="Notas 8" xfId="4216" xr:uid="{00000000-0005-0000-0000-0000522A0000}"/>
    <cellStyle name="Notas 8 10" xfId="11069" xr:uid="{00000000-0005-0000-0000-0000532A0000}"/>
    <cellStyle name="Notas 8 11" xfId="11070" xr:uid="{00000000-0005-0000-0000-0000542A0000}"/>
    <cellStyle name="Notas 8 12" xfId="11071" xr:uid="{00000000-0005-0000-0000-0000552A0000}"/>
    <cellStyle name="Notas 8 13" xfId="11072" xr:uid="{00000000-0005-0000-0000-0000562A0000}"/>
    <cellStyle name="Notas 8 14" xfId="11073" xr:uid="{00000000-0005-0000-0000-0000572A0000}"/>
    <cellStyle name="Notas 8 15" xfId="11074" xr:uid="{00000000-0005-0000-0000-0000582A0000}"/>
    <cellStyle name="Notas 8 16" xfId="11075" xr:uid="{00000000-0005-0000-0000-0000592A0000}"/>
    <cellStyle name="Notas 8 17" xfId="11076" xr:uid="{00000000-0005-0000-0000-00005A2A0000}"/>
    <cellStyle name="Notas 8 18" xfId="11077" xr:uid="{00000000-0005-0000-0000-00005B2A0000}"/>
    <cellStyle name="Notas 8 19" xfId="11078" xr:uid="{00000000-0005-0000-0000-00005C2A0000}"/>
    <cellStyle name="Notas 8 2" xfId="6206" xr:uid="{00000000-0005-0000-0000-00005D2A0000}"/>
    <cellStyle name="Notas 8 2 2" xfId="11079" xr:uid="{00000000-0005-0000-0000-00005E2A0000}"/>
    <cellStyle name="Notas 8 2 3" xfId="11080" xr:uid="{00000000-0005-0000-0000-00005F2A0000}"/>
    <cellStyle name="Notas 8 2 4" xfId="11081" xr:uid="{00000000-0005-0000-0000-0000602A0000}"/>
    <cellStyle name="Notas 8 20" xfId="11082" xr:uid="{00000000-0005-0000-0000-0000612A0000}"/>
    <cellStyle name="Notas 8 21" xfId="11083" xr:uid="{00000000-0005-0000-0000-0000622A0000}"/>
    <cellStyle name="Notas 8 22" xfId="11084" xr:uid="{00000000-0005-0000-0000-0000632A0000}"/>
    <cellStyle name="Notas 8 23" xfId="11085" xr:uid="{00000000-0005-0000-0000-0000642A0000}"/>
    <cellStyle name="Notas 8 24" xfId="11086" xr:uid="{00000000-0005-0000-0000-0000652A0000}"/>
    <cellStyle name="Notas 8 25" xfId="11087" xr:uid="{00000000-0005-0000-0000-0000662A0000}"/>
    <cellStyle name="Notas 8 26" xfId="11088" xr:uid="{00000000-0005-0000-0000-0000672A0000}"/>
    <cellStyle name="Notas 8 27" xfId="11089" xr:uid="{00000000-0005-0000-0000-0000682A0000}"/>
    <cellStyle name="Notas 8 28" xfId="11090" xr:uid="{00000000-0005-0000-0000-0000692A0000}"/>
    <cellStyle name="Notas 8 3" xfId="11091" xr:uid="{00000000-0005-0000-0000-00006A2A0000}"/>
    <cellStyle name="Notas 8 4" xfId="11092" xr:uid="{00000000-0005-0000-0000-00006B2A0000}"/>
    <cellStyle name="Notas 8 5" xfId="11093" xr:uid="{00000000-0005-0000-0000-00006C2A0000}"/>
    <cellStyle name="Notas 8 6" xfId="11094" xr:uid="{00000000-0005-0000-0000-00006D2A0000}"/>
    <cellStyle name="Notas 8 7" xfId="11095" xr:uid="{00000000-0005-0000-0000-00006E2A0000}"/>
    <cellStyle name="Notas 8 8" xfId="11096" xr:uid="{00000000-0005-0000-0000-00006F2A0000}"/>
    <cellStyle name="Notas 8 9" xfId="11097" xr:uid="{00000000-0005-0000-0000-0000702A0000}"/>
    <cellStyle name="Notas 9" xfId="4217" xr:uid="{00000000-0005-0000-0000-0000712A0000}"/>
    <cellStyle name="Notas 9 10" xfId="11098" xr:uid="{00000000-0005-0000-0000-0000722A0000}"/>
    <cellStyle name="Notas 9 11" xfId="11099" xr:uid="{00000000-0005-0000-0000-0000732A0000}"/>
    <cellStyle name="Notas 9 12" xfId="11100" xr:uid="{00000000-0005-0000-0000-0000742A0000}"/>
    <cellStyle name="Notas 9 13" xfId="11101" xr:uid="{00000000-0005-0000-0000-0000752A0000}"/>
    <cellStyle name="Notas 9 14" xfId="11102" xr:uid="{00000000-0005-0000-0000-0000762A0000}"/>
    <cellStyle name="Notas 9 15" xfId="11103" xr:uid="{00000000-0005-0000-0000-0000772A0000}"/>
    <cellStyle name="Notas 9 16" xfId="11104" xr:uid="{00000000-0005-0000-0000-0000782A0000}"/>
    <cellStyle name="Notas 9 17" xfId="11105" xr:uid="{00000000-0005-0000-0000-0000792A0000}"/>
    <cellStyle name="Notas 9 18" xfId="11106" xr:uid="{00000000-0005-0000-0000-00007A2A0000}"/>
    <cellStyle name="Notas 9 19" xfId="11107" xr:uid="{00000000-0005-0000-0000-00007B2A0000}"/>
    <cellStyle name="Notas 9 2" xfId="6207" xr:uid="{00000000-0005-0000-0000-00007C2A0000}"/>
    <cellStyle name="Notas 9 2 2" xfId="11108" xr:uid="{00000000-0005-0000-0000-00007D2A0000}"/>
    <cellStyle name="Notas 9 2 3" xfId="11109" xr:uid="{00000000-0005-0000-0000-00007E2A0000}"/>
    <cellStyle name="Notas 9 2 4" xfId="11110" xr:uid="{00000000-0005-0000-0000-00007F2A0000}"/>
    <cellStyle name="Notas 9 20" xfId="11111" xr:uid="{00000000-0005-0000-0000-0000802A0000}"/>
    <cellStyle name="Notas 9 21" xfId="11112" xr:uid="{00000000-0005-0000-0000-0000812A0000}"/>
    <cellStyle name="Notas 9 22" xfId="11113" xr:uid="{00000000-0005-0000-0000-0000822A0000}"/>
    <cellStyle name="Notas 9 23" xfId="11114" xr:uid="{00000000-0005-0000-0000-0000832A0000}"/>
    <cellStyle name="Notas 9 24" xfId="11115" xr:uid="{00000000-0005-0000-0000-0000842A0000}"/>
    <cellStyle name="Notas 9 25" xfId="11116" xr:uid="{00000000-0005-0000-0000-0000852A0000}"/>
    <cellStyle name="Notas 9 26" xfId="11117" xr:uid="{00000000-0005-0000-0000-0000862A0000}"/>
    <cellStyle name="Notas 9 27" xfId="11118" xr:uid="{00000000-0005-0000-0000-0000872A0000}"/>
    <cellStyle name="Notas 9 28" xfId="11119" xr:uid="{00000000-0005-0000-0000-0000882A0000}"/>
    <cellStyle name="Notas 9 3" xfId="11120" xr:uid="{00000000-0005-0000-0000-0000892A0000}"/>
    <cellStyle name="Notas 9 4" xfId="11121" xr:uid="{00000000-0005-0000-0000-00008A2A0000}"/>
    <cellStyle name="Notas 9 5" xfId="11122" xr:uid="{00000000-0005-0000-0000-00008B2A0000}"/>
    <cellStyle name="Notas 9 6" xfId="11123" xr:uid="{00000000-0005-0000-0000-00008C2A0000}"/>
    <cellStyle name="Notas 9 7" xfId="11124" xr:uid="{00000000-0005-0000-0000-00008D2A0000}"/>
    <cellStyle name="Notas 9 8" xfId="11125" xr:uid="{00000000-0005-0000-0000-00008E2A0000}"/>
    <cellStyle name="Notas 9 9" xfId="11126" xr:uid="{00000000-0005-0000-0000-00008F2A0000}"/>
    <cellStyle name="Note" xfId="4218" xr:uid="{00000000-0005-0000-0000-0000902A0000}"/>
    <cellStyle name="Note 2" xfId="4219" xr:uid="{00000000-0005-0000-0000-0000912A0000}"/>
    <cellStyle name="Note 2 2" xfId="4220" xr:uid="{00000000-0005-0000-0000-0000922A0000}"/>
    <cellStyle name="Note 2 2 2" xfId="8281" xr:uid="{00000000-0005-0000-0000-0000932A0000}"/>
    <cellStyle name="Note 2 3" xfId="4221" xr:uid="{00000000-0005-0000-0000-0000942A0000}"/>
    <cellStyle name="Note 2 3 2" xfId="8282" xr:uid="{00000000-0005-0000-0000-0000952A0000}"/>
    <cellStyle name="Note 2 4" xfId="4222" xr:uid="{00000000-0005-0000-0000-0000962A0000}"/>
    <cellStyle name="Note 2 4 2" xfId="8283" xr:uid="{00000000-0005-0000-0000-0000972A0000}"/>
    <cellStyle name="Note 2 5" xfId="8284" xr:uid="{00000000-0005-0000-0000-0000982A0000}"/>
    <cellStyle name="Note 2 6" xfId="11127" xr:uid="{00000000-0005-0000-0000-0000992A0000}"/>
    <cellStyle name="Note 3" xfId="4223" xr:uid="{00000000-0005-0000-0000-00009A2A0000}"/>
    <cellStyle name="Note 3 2" xfId="8285" xr:uid="{00000000-0005-0000-0000-00009B2A0000}"/>
    <cellStyle name="Note 3 3" xfId="11128" xr:uid="{00000000-0005-0000-0000-00009C2A0000}"/>
    <cellStyle name="Note 4" xfId="4224" xr:uid="{00000000-0005-0000-0000-00009D2A0000}"/>
    <cellStyle name="Note 4 2" xfId="8286" xr:uid="{00000000-0005-0000-0000-00009E2A0000}"/>
    <cellStyle name="Note 5" xfId="4225" xr:uid="{00000000-0005-0000-0000-00009F2A0000}"/>
    <cellStyle name="Note 5 2" xfId="8287" xr:uid="{00000000-0005-0000-0000-0000A02A0000}"/>
    <cellStyle name="Note 6" xfId="8288" xr:uid="{00000000-0005-0000-0000-0000A12A0000}"/>
    <cellStyle name="Note 7" xfId="11129" xr:uid="{00000000-0005-0000-0000-0000A22A0000}"/>
    <cellStyle name="NUM" xfId="4226" xr:uid="{00000000-0005-0000-0000-0000A32A0000}"/>
    <cellStyle name="Obsolete" xfId="4227" xr:uid="{00000000-0005-0000-0000-0000A42A0000}"/>
    <cellStyle name="Obsolete 2" xfId="11130" xr:uid="{00000000-0005-0000-0000-0000A52A0000}"/>
    <cellStyle name="Ocultar" xfId="13339" xr:uid="{00000000-0005-0000-0000-0000A62A0000}"/>
    <cellStyle name="Œ…?æ맖?e [0.00]_laroux" xfId="13340" xr:uid="{00000000-0005-0000-0000-0000A72A0000}"/>
    <cellStyle name="Œ…?æ맖?e_laroux" xfId="13341" xr:uid="{00000000-0005-0000-0000-0000A82A0000}"/>
    <cellStyle name="Œ…‹æØ‚è [0.00]_!!!GO" xfId="4228" xr:uid="{00000000-0005-0000-0000-0000A92A0000}"/>
    <cellStyle name="Œ…‹æØ‚è_!!!GO" xfId="4229" xr:uid="{00000000-0005-0000-0000-0000AA2A0000}"/>
    <cellStyle name="oft Excel]_x000d__x000a_Comment=Las líneas open=/f cargan funciones personalizadas en la lista del diálogo Pegar función._x000d__x000a_Maxi" xfId="13342" xr:uid="{00000000-0005-0000-0000-0000AB2A0000}"/>
    <cellStyle name="oft Excel]_x000d__x000a_Comment=The open=/f lines load custom functions into the Paste Function list._x000d__x000a_Maximized=2_x000d__x000a_Basics=1_x000d__x000a_A" xfId="13343" xr:uid="{00000000-0005-0000-0000-0000AC2A0000}"/>
    <cellStyle name="oft Excel]_x000d__x000a_Comment=The open=/f lines load custom functions into the Paste Function list._x000d__x000a_Maximized=3_x000d__x000a_Basics=1_x000d__x000a_A" xfId="13344" xr:uid="{00000000-0005-0000-0000-0000AD2A0000}"/>
    <cellStyle name="oft Excel]_x000d__x000a_Options3=0_x000d__x000a_Options5=1729_x000d__x000a_User=MINMETAL S.A._x000d__x000a_Font=Times New Roman,10_x000d__x000a_AltStartup=_x000d__x000a_StickyPtX=324_x000d__x000a_Sti" xfId="13345" xr:uid="{00000000-0005-0000-0000-0000AE2A0000}"/>
    <cellStyle name="One-Decimal" xfId="4230" xr:uid="{00000000-0005-0000-0000-0000AF2A0000}"/>
    <cellStyle name="One-Decimal 2" xfId="11131" xr:uid="{00000000-0005-0000-0000-0000B02A0000}"/>
    <cellStyle name="One-Decimal 3" xfId="11132" xr:uid="{00000000-0005-0000-0000-0000B12A0000}"/>
    <cellStyle name="One-Decimal 4" xfId="11133" xr:uid="{00000000-0005-0000-0000-0000B22A0000}"/>
    <cellStyle name="One-Decimal 5" xfId="11134" xr:uid="{00000000-0005-0000-0000-0000B32A0000}"/>
    <cellStyle name="Output" xfId="6208" xr:uid="{00000000-0005-0000-0000-0000B42A0000}"/>
    <cellStyle name="Output 2" xfId="6209" xr:uid="{00000000-0005-0000-0000-0000B52A0000}"/>
    <cellStyle name="Output 2 2" xfId="11135" xr:uid="{00000000-0005-0000-0000-0000B62A0000}"/>
    <cellStyle name="Output 2 3" xfId="11136" xr:uid="{00000000-0005-0000-0000-0000B72A0000}"/>
    <cellStyle name="Output 2 4" xfId="11137" xr:uid="{00000000-0005-0000-0000-0000B82A0000}"/>
    <cellStyle name="Output 3" xfId="11138" xr:uid="{00000000-0005-0000-0000-0000B92A0000}"/>
    <cellStyle name="Output 4" xfId="11139" xr:uid="{00000000-0005-0000-0000-0000BA2A0000}"/>
    <cellStyle name="Output 5" xfId="11140" xr:uid="{00000000-0005-0000-0000-0000BB2A0000}"/>
    <cellStyle name="Output 6" xfId="11141" xr:uid="{00000000-0005-0000-0000-0000BC2A0000}"/>
    <cellStyle name="OverHead" xfId="4231" xr:uid="{00000000-0005-0000-0000-0000BD2A0000}"/>
    <cellStyle name="OverHead 2" xfId="11142" xr:uid="{00000000-0005-0000-0000-0000BE2A0000}"/>
    <cellStyle name="OverHead 3" xfId="11143" xr:uid="{00000000-0005-0000-0000-0000BF2A0000}"/>
    <cellStyle name="OverHead 4" xfId="11144" xr:uid="{00000000-0005-0000-0000-0000C02A0000}"/>
    <cellStyle name="P-" xfId="13346" xr:uid="{00000000-0005-0000-0000-0000C12A0000}"/>
    <cellStyle name="ParaBirimi [0]_Kitap2" xfId="13347" xr:uid="{00000000-0005-0000-0000-0000C22A0000}"/>
    <cellStyle name="ParaBirimi_Kitap2" xfId="13348" xr:uid="{00000000-0005-0000-0000-0000C32A0000}"/>
    <cellStyle name="Part number" xfId="4232" xr:uid="{00000000-0005-0000-0000-0000C42A0000}"/>
    <cellStyle name="PARTIDA" xfId="6210" xr:uid="{00000000-0005-0000-0000-0000C52A0000}"/>
    <cellStyle name="per.style" xfId="4233" xr:uid="{00000000-0005-0000-0000-0000C62A0000}"/>
    <cellStyle name="Percent" xfId="4234" xr:uid="{00000000-0005-0000-0000-0000C72A0000}"/>
    <cellStyle name="Percent ()" xfId="13349" xr:uid="{00000000-0005-0000-0000-0000C82A0000}"/>
    <cellStyle name="Percent (0)" xfId="4235" xr:uid="{00000000-0005-0000-0000-0000C92A0000}"/>
    <cellStyle name="Percent (1)" xfId="13350" xr:uid="{00000000-0005-0000-0000-0000CA2A0000}"/>
    <cellStyle name="Percent [0]" xfId="4236" xr:uid="{00000000-0005-0000-0000-0000CB2A0000}"/>
    <cellStyle name="Percent [00]" xfId="4237" xr:uid="{00000000-0005-0000-0000-0000CC2A0000}"/>
    <cellStyle name="Percent [2]" xfId="4238" xr:uid="{00000000-0005-0000-0000-0000CD2A0000}"/>
    <cellStyle name="Percent [2] 2" xfId="13351" xr:uid="{00000000-0005-0000-0000-0000CE2A0000}"/>
    <cellStyle name="Percent [2] 3" xfId="13352" xr:uid="{00000000-0005-0000-0000-0000CF2A0000}"/>
    <cellStyle name="Percent [2] 4" xfId="13353" xr:uid="{00000000-0005-0000-0000-0000D02A0000}"/>
    <cellStyle name="Percent [2]_ELE Prices" xfId="13354" xr:uid="{00000000-0005-0000-0000-0000D12A0000}"/>
    <cellStyle name="Percent 1" xfId="13355" xr:uid="{00000000-0005-0000-0000-0000D22A0000}"/>
    <cellStyle name="Percent 2" xfId="4239" xr:uid="{00000000-0005-0000-0000-0000D32A0000}"/>
    <cellStyle name="Percent 2 2" xfId="4240" xr:uid="{00000000-0005-0000-0000-0000D42A0000}"/>
    <cellStyle name="Percent 2 2 2" xfId="4241" xr:uid="{00000000-0005-0000-0000-0000D52A0000}"/>
    <cellStyle name="Percent 2 2 2 2" xfId="8289" xr:uid="{00000000-0005-0000-0000-0000D62A0000}"/>
    <cellStyle name="Percent 2 2 3" xfId="4242" xr:uid="{00000000-0005-0000-0000-0000D72A0000}"/>
    <cellStyle name="Percent 2 2 3 2" xfId="8290" xr:uid="{00000000-0005-0000-0000-0000D82A0000}"/>
    <cellStyle name="Percent 2 2 4" xfId="4243" xr:uid="{00000000-0005-0000-0000-0000D92A0000}"/>
    <cellStyle name="Percent 2 2 4 2" xfId="8291" xr:uid="{00000000-0005-0000-0000-0000DA2A0000}"/>
    <cellStyle name="Percent 2 2 5" xfId="8292" xr:uid="{00000000-0005-0000-0000-0000DB2A0000}"/>
    <cellStyle name="Percent 2 3" xfId="4244" xr:uid="{00000000-0005-0000-0000-0000DC2A0000}"/>
    <cellStyle name="Percent 2 3 2" xfId="8293" xr:uid="{00000000-0005-0000-0000-0000DD2A0000}"/>
    <cellStyle name="Percent 2 4" xfId="4245" xr:uid="{00000000-0005-0000-0000-0000DE2A0000}"/>
    <cellStyle name="Percent 2 4 2" xfId="8294" xr:uid="{00000000-0005-0000-0000-0000DF2A0000}"/>
    <cellStyle name="Percent 2 5" xfId="4246" xr:uid="{00000000-0005-0000-0000-0000E02A0000}"/>
    <cellStyle name="Percent 2 5 2" xfId="8295" xr:uid="{00000000-0005-0000-0000-0000E12A0000}"/>
    <cellStyle name="Percent 2 6" xfId="8296" xr:uid="{00000000-0005-0000-0000-0000E22A0000}"/>
    <cellStyle name="Percent 3" xfId="4247" xr:uid="{00000000-0005-0000-0000-0000E32A0000}"/>
    <cellStyle name="Percent 4" xfId="4248" xr:uid="{00000000-0005-0000-0000-0000E42A0000}"/>
    <cellStyle name="Percent 4 2" xfId="6211" xr:uid="{00000000-0005-0000-0000-0000E52A0000}"/>
    <cellStyle name="Percent 4 2 2" xfId="6212" xr:uid="{00000000-0005-0000-0000-0000E62A0000}"/>
    <cellStyle name="Percent 4 3" xfId="6213" xr:uid="{00000000-0005-0000-0000-0000E72A0000}"/>
    <cellStyle name="Percent 5" xfId="4249" xr:uid="{00000000-0005-0000-0000-0000E82A0000}"/>
    <cellStyle name="Percent 5 2" xfId="4250" xr:uid="{00000000-0005-0000-0000-0000E92A0000}"/>
    <cellStyle name="Percent 5 2 2" xfId="8297" xr:uid="{00000000-0005-0000-0000-0000EA2A0000}"/>
    <cellStyle name="Percent 5 3" xfId="4251" xr:uid="{00000000-0005-0000-0000-0000EB2A0000}"/>
    <cellStyle name="Percent 5 3 2" xfId="8298" xr:uid="{00000000-0005-0000-0000-0000EC2A0000}"/>
    <cellStyle name="Percent 5 4" xfId="4252" xr:uid="{00000000-0005-0000-0000-0000ED2A0000}"/>
    <cellStyle name="Percent 5 4 2" xfId="8299" xr:uid="{00000000-0005-0000-0000-0000EE2A0000}"/>
    <cellStyle name="Percent 5 5" xfId="8300" xr:uid="{00000000-0005-0000-0000-0000EF2A0000}"/>
    <cellStyle name="Percent 6" xfId="6214" xr:uid="{00000000-0005-0000-0000-0000F02A0000}"/>
    <cellStyle name="Percent 7" xfId="13585" xr:uid="{00000000-0005-0000-0000-0000F12A0000}"/>
    <cellStyle name="Percent 8" xfId="13591" xr:uid="{00000000-0005-0000-0000-0000F22A0000}"/>
    <cellStyle name="Percent_28820 Resumen del Progreso Mecánico 24-06" xfId="11145" xr:uid="{00000000-0005-0000-0000-0000F32A0000}"/>
    <cellStyle name="Percent-0.0%" xfId="4253" xr:uid="{00000000-0005-0000-0000-0000F42A0000}"/>
    <cellStyle name="Percent-no dec" xfId="4254" xr:uid="{00000000-0005-0000-0000-0000F52A0000}"/>
    <cellStyle name="Percent-no dec 2" xfId="11146" xr:uid="{00000000-0005-0000-0000-0000F62A0000}"/>
    <cellStyle name="Porcen - Estilo2" xfId="13356" xr:uid="{00000000-0005-0000-0000-0000F72A0000}"/>
    <cellStyle name="Porcentagem_3_Cias" xfId="13357" xr:uid="{00000000-0005-0000-0000-0000F82A0000}"/>
    <cellStyle name="Porcentaje" xfId="22" xr:uid="{00000000-0005-0000-0000-0000F92A0000}"/>
    <cellStyle name="Porcentaje 10" xfId="13597" xr:uid="{00000000-0005-0000-0000-0000FA2A0000}"/>
    <cellStyle name="Porcentaje 2" xfId="4255" xr:uid="{00000000-0005-0000-0000-0000FB2A0000}"/>
    <cellStyle name="Porcentaje 2 2" xfId="6215" xr:uid="{00000000-0005-0000-0000-0000FC2A0000}"/>
    <cellStyle name="Porcentaje 2 3" xfId="6216" xr:uid="{00000000-0005-0000-0000-0000FD2A0000}"/>
    <cellStyle name="Porcentaje 3" xfId="4256" xr:uid="{00000000-0005-0000-0000-0000FE2A0000}"/>
    <cellStyle name="Porcentaje 3 2" xfId="8301" xr:uid="{00000000-0005-0000-0000-0000FF2A0000}"/>
    <cellStyle name="Porcentaje 3 3" xfId="11147" xr:uid="{00000000-0005-0000-0000-0000002B0000}"/>
    <cellStyle name="Porcentaje 4" xfId="6217" xr:uid="{00000000-0005-0000-0000-0000012B0000}"/>
    <cellStyle name="Porcentaje 4 2" xfId="11148" xr:uid="{00000000-0005-0000-0000-0000022B0000}"/>
    <cellStyle name="Porcentaje 4 3" xfId="13358" xr:uid="{00000000-0005-0000-0000-0000032B0000}"/>
    <cellStyle name="Porcentaje 5" xfId="6218" xr:uid="{00000000-0005-0000-0000-0000042B0000}"/>
    <cellStyle name="Porcentaje 6" xfId="6587" xr:uid="{00000000-0005-0000-0000-0000052B0000}"/>
    <cellStyle name="Porcentaje 6 2" xfId="8460" xr:uid="{00000000-0005-0000-0000-0000062B0000}"/>
    <cellStyle name="Porcentaje 7" xfId="13359" xr:uid="{00000000-0005-0000-0000-0000072B0000}"/>
    <cellStyle name="Porcentaje 8" xfId="13360" xr:uid="{00000000-0005-0000-0000-0000082B0000}"/>
    <cellStyle name="Porcentaje 9" xfId="13588" xr:uid="{00000000-0005-0000-0000-0000092B0000}"/>
    <cellStyle name="Porcentual 0" xfId="4257" xr:uid="{00000000-0005-0000-0000-00000A2B0000}"/>
    <cellStyle name="Porcentual 1" xfId="4258" xr:uid="{00000000-0005-0000-0000-00000B2B0000}"/>
    <cellStyle name="Porcentual 10" xfId="4259" xr:uid="{00000000-0005-0000-0000-00000C2B0000}"/>
    <cellStyle name="Porcentual 11" xfId="4260" xr:uid="{00000000-0005-0000-0000-00000D2B0000}"/>
    <cellStyle name="Porcentual 12" xfId="11" xr:uid="{00000000-0005-0000-0000-00000E2B0000}"/>
    <cellStyle name="Porcentual 13" xfId="6219" xr:uid="{00000000-0005-0000-0000-00000F2B0000}"/>
    <cellStyle name="Porcentual 14" xfId="6220" xr:uid="{00000000-0005-0000-0000-0000102B0000}"/>
    <cellStyle name="Porcentual 15" xfId="6221" xr:uid="{00000000-0005-0000-0000-0000112B0000}"/>
    <cellStyle name="Porcentual 16" xfId="6222" xr:uid="{00000000-0005-0000-0000-0000122B0000}"/>
    <cellStyle name="Porcentual 17" xfId="6223" xr:uid="{00000000-0005-0000-0000-0000132B0000}"/>
    <cellStyle name="Porcentual 18" xfId="6224" xr:uid="{00000000-0005-0000-0000-0000142B0000}"/>
    <cellStyle name="Porcentual 19" xfId="6225" xr:uid="{00000000-0005-0000-0000-0000152B0000}"/>
    <cellStyle name="Porcentual 2" xfId="4261" xr:uid="{00000000-0005-0000-0000-0000162B0000}"/>
    <cellStyle name="Porcentual 2 10" xfId="6226" xr:uid="{00000000-0005-0000-0000-0000172B0000}"/>
    <cellStyle name="Porcentual 2 10 2" xfId="6227" xr:uid="{00000000-0005-0000-0000-0000182B0000}"/>
    <cellStyle name="Porcentual 2 10 3" xfId="6228" xr:uid="{00000000-0005-0000-0000-0000192B0000}"/>
    <cellStyle name="Porcentual 2 10 4" xfId="6229" xr:uid="{00000000-0005-0000-0000-00001A2B0000}"/>
    <cellStyle name="Porcentual 2 10 5" xfId="11149" xr:uid="{00000000-0005-0000-0000-00001B2B0000}"/>
    <cellStyle name="Porcentual 2 100" xfId="6230" xr:uid="{00000000-0005-0000-0000-00001C2B0000}"/>
    <cellStyle name="Porcentual 2 100 2" xfId="11150" xr:uid="{00000000-0005-0000-0000-00001D2B0000}"/>
    <cellStyle name="Porcentual 2 101" xfId="6231" xr:uid="{00000000-0005-0000-0000-00001E2B0000}"/>
    <cellStyle name="Porcentual 2 101 2" xfId="11151" xr:uid="{00000000-0005-0000-0000-00001F2B0000}"/>
    <cellStyle name="Porcentual 2 102" xfId="6232" xr:uid="{00000000-0005-0000-0000-0000202B0000}"/>
    <cellStyle name="Porcentual 2 102 2" xfId="11152" xr:uid="{00000000-0005-0000-0000-0000212B0000}"/>
    <cellStyle name="Porcentual 2 103" xfId="6233" xr:uid="{00000000-0005-0000-0000-0000222B0000}"/>
    <cellStyle name="Porcentual 2 103 2" xfId="11153" xr:uid="{00000000-0005-0000-0000-0000232B0000}"/>
    <cellStyle name="Porcentual 2 104" xfId="6234" xr:uid="{00000000-0005-0000-0000-0000242B0000}"/>
    <cellStyle name="Porcentual 2 104 2" xfId="11154" xr:uid="{00000000-0005-0000-0000-0000252B0000}"/>
    <cellStyle name="Porcentual 2 105" xfId="11155" xr:uid="{00000000-0005-0000-0000-0000262B0000}"/>
    <cellStyle name="Porcentual 2 106" xfId="11156" xr:uid="{00000000-0005-0000-0000-0000272B0000}"/>
    <cellStyle name="Porcentual 2 107" xfId="11157" xr:uid="{00000000-0005-0000-0000-0000282B0000}"/>
    <cellStyle name="Porcentual 2 108" xfId="11158" xr:uid="{00000000-0005-0000-0000-0000292B0000}"/>
    <cellStyle name="Porcentual 2 109" xfId="11159" xr:uid="{00000000-0005-0000-0000-00002A2B0000}"/>
    <cellStyle name="Porcentual 2 11" xfId="6235" xr:uid="{00000000-0005-0000-0000-00002B2B0000}"/>
    <cellStyle name="Porcentual 2 11 10" xfId="6236" xr:uid="{00000000-0005-0000-0000-00002C2B0000}"/>
    <cellStyle name="Porcentual 2 11 11" xfId="6237" xr:uid="{00000000-0005-0000-0000-00002D2B0000}"/>
    <cellStyle name="Porcentual 2 11 12" xfId="6238" xr:uid="{00000000-0005-0000-0000-00002E2B0000}"/>
    <cellStyle name="Porcentual 2 11 13" xfId="6239" xr:uid="{00000000-0005-0000-0000-00002F2B0000}"/>
    <cellStyle name="Porcentual 2 11 14" xfId="11160" xr:uid="{00000000-0005-0000-0000-0000302B0000}"/>
    <cellStyle name="Porcentual 2 11 2" xfId="6240" xr:uid="{00000000-0005-0000-0000-0000312B0000}"/>
    <cellStyle name="Porcentual 2 11 2 2" xfId="6241" xr:uid="{00000000-0005-0000-0000-0000322B0000}"/>
    <cellStyle name="Porcentual 2 11 3" xfId="6242" xr:uid="{00000000-0005-0000-0000-0000332B0000}"/>
    <cellStyle name="Porcentual 2 11 4" xfId="6243" xr:uid="{00000000-0005-0000-0000-0000342B0000}"/>
    <cellStyle name="Porcentual 2 11 5" xfId="6244" xr:uid="{00000000-0005-0000-0000-0000352B0000}"/>
    <cellStyle name="Porcentual 2 11 6" xfId="6245" xr:uid="{00000000-0005-0000-0000-0000362B0000}"/>
    <cellStyle name="Porcentual 2 11 7" xfId="6246" xr:uid="{00000000-0005-0000-0000-0000372B0000}"/>
    <cellStyle name="Porcentual 2 11 8" xfId="6247" xr:uid="{00000000-0005-0000-0000-0000382B0000}"/>
    <cellStyle name="Porcentual 2 11 9" xfId="6248" xr:uid="{00000000-0005-0000-0000-0000392B0000}"/>
    <cellStyle name="Porcentual 2 110" xfId="11161" xr:uid="{00000000-0005-0000-0000-00003A2B0000}"/>
    <cellStyle name="Porcentual 2 111" xfId="11162" xr:uid="{00000000-0005-0000-0000-00003B2B0000}"/>
    <cellStyle name="Porcentual 2 112" xfId="11163" xr:uid="{00000000-0005-0000-0000-00003C2B0000}"/>
    <cellStyle name="Porcentual 2 113" xfId="11164" xr:uid="{00000000-0005-0000-0000-00003D2B0000}"/>
    <cellStyle name="Porcentual 2 114" xfId="11165" xr:uid="{00000000-0005-0000-0000-00003E2B0000}"/>
    <cellStyle name="Porcentual 2 115" xfId="11166" xr:uid="{00000000-0005-0000-0000-00003F2B0000}"/>
    <cellStyle name="Porcentual 2 116" xfId="11167" xr:uid="{00000000-0005-0000-0000-0000402B0000}"/>
    <cellStyle name="Porcentual 2 117" xfId="11168" xr:uid="{00000000-0005-0000-0000-0000412B0000}"/>
    <cellStyle name="Porcentual 2 118" xfId="11169" xr:uid="{00000000-0005-0000-0000-0000422B0000}"/>
    <cellStyle name="Porcentual 2 119" xfId="11170" xr:uid="{00000000-0005-0000-0000-0000432B0000}"/>
    <cellStyle name="Porcentual 2 12" xfId="6249" xr:uid="{00000000-0005-0000-0000-0000442B0000}"/>
    <cellStyle name="Porcentual 2 12 10" xfId="6250" xr:uid="{00000000-0005-0000-0000-0000452B0000}"/>
    <cellStyle name="Porcentual 2 12 11" xfId="6251" xr:uid="{00000000-0005-0000-0000-0000462B0000}"/>
    <cellStyle name="Porcentual 2 12 12" xfId="6252" xr:uid="{00000000-0005-0000-0000-0000472B0000}"/>
    <cellStyle name="Porcentual 2 12 13" xfId="11171" xr:uid="{00000000-0005-0000-0000-0000482B0000}"/>
    <cellStyle name="Porcentual 2 12 2" xfId="6253" xr:uid="{00000000-0005-0000-0000-0000492B0000}"/>
    <cellStyle name="Porcentual 2 12 3" xfId="6254" xr:uid="{00000000-0005-0000-0000-00004A2B0000}"/>
    <cellStyle name="Porcentual 2 12 4" xfId="6255" xr:uid="{00000000-0005-0000-0000-00004B2B0000}"/>
    <cellStyle name="Porcentual 2 12 5" xfId="6256" xr:uid="{00000000-0005-0000-0000-00004C2B0000}"/>
    <cellStyle name="Porcentual 2 12 6" xfId="6257" xr:uid="{00000000-0005-0000-0000-00004D2B0000}"/>
    <cellStyle name="Porcentual 2 12 7" xfId="6258" xr:uid="{00000000-0005-0000-0000-00004E2B0000}"/>
    <cellStyle name="Porcentual 2 12 8" xfId="6259" xr:uid="{00000000-0005-0000-0000-00004F2B0000}"/>
    <cellStyle name="Porcentual 2 12 9" xfId="6260" xr:uid="{00000000-0005-0000-0000-0000502B0000}"/>
    <cellStyle name="Porcentual 2 120" xfId="11172" xr:uid="{00000000-0005-0000-0000-0000512B0000}"/>
    <cellStyle name="Porcentual 2 121" xfId="11173" xr:uid="{00000000-0005-0000-0000-0000522B0000}"/>
    <cellStyle name="Porcentual 2 122" xfId="11174" xr:uid="{00000000-0005-0000-0000-0000532B0000}"/>
    <cellStyle name="Porcentual 2 123" xfId="11175" xr:uid="{00000000-0005-0000-0000-0000542B0000}"/>
    <cellStyle name="Porcentual 2 124" xfId="11176" xr:uid="{00000000-0005-0000-0000-0000552B0000}"/>
    <cellStyle name="Porcentual 2 125" xfId="11177" xr:uid="{00000000-0005-0000-0000-0000562B0000}"/>
    <cellStyle name="Porcentual 2 126" xfId="11178" xr:uid="{00000000-0005-0000-0000-0000572B0000}"/>
    <cellStyle name="Porcentual 2 127" xfId="11179" xr:uid="{00000000-0005-0000-0000-0000582B0000}"/>
    <cellStyle name="Porcentual 2 128" xfId="11180" xr:uid="{00000000-0005-0000-0000-0000592B0000}"/>
    <cellStyle name="Porcentual 2 129" xfId="11181" xr:uid="{00000000-0005-0000-0000-00005A2B0000}"/>
    <cellStyle name="Porcentual 2 13" xfId="6261" xr:uid="{00000000-0005-0000-0000-00005B2B0000}"/>
    <cellStyle name="Porcentual 2 13 10" xfId="6262" xr:uid="{00000000-0005-0000-0000-00005C2B0000}"/>
    <cellStyle name="Porcentual 2 13 11" xfId="6263" xr:uid="{00000000-0005-0000-0000-00005D2B0000}"/>
    <cellStyle name="Porcentual 2 13 12" xfId="6264" xr:uid="{00000000-0005-0000-0000-00005E2B0000}"/>
    <cellStyle name="Porcentual 2 13 13" xfId="11182" xr:uid="{00000000-0005-0000-0000-00005F2B0000}"/>
    <cellStyle name="Porcentual 2 13 2" xfId="6265" xr:uid="{00000000-0005-0000-0000-0000602B0000}"/>
    <cellStyle name="Porcentual 2 13 3" xfId="6266" xr:uid="{00000000-0005-0000-0000-0000612B0000}"/>
    <cellStyle name="Porcentual 2 13 4" xfId="6267" xr:uid="{00000000-0005-0000-0000-0000622B0000}"/>
    <cellStyle name="Porcentual 2 13 5" xfId="6268" xr:uid="{00000000-0005-0000-0000-0000632B0000}"/>
    <cellStyle name="Porcentual 2 13 6" xfId="6269" xr:uid="{00000000-0005-0000-0000-0000642B0000}"/>
    <cellStyle name="Porcentual 2 13 7" xfId="6270" xr:uid="{00000000-0005-0000-0000-0000652B0000}"/>
    <cellStyle name="Porcentual 2 13 8" xfId="6271" xr:uid="{00000000-0005-0000-0000-0000662B0000}"/>
    <cellStyle name="Porcentual 2 13 9" xfId="6272" xr:uid="{00000000-0005-0000-0000-0000672B0000}"/>
    <cellStyle name="Porcentual 2 130" xfId="11183" xr:uid="{00000000-0005-0000-0000-0000682B0000}"/>
    <cellStyle name="Porcentual 2 131" xfId="11184" xr:uid="{00000000-0005-0000-0000-0000692B0000}"/>
    <cellStyle name="Porcentual 2 132" xfId="11185" xr:uid="{00000000-0005-0000-0000-00006A2B0000}"/>
    <cellStyle name="Porcentual 2 14" xfId="6273" xr:uid="{00000000-0005-0000-0000-00006B2B0000}"/>
    <cellStyle name="Porcentual 2 14 10" xfId="6274" xr:uid="{00000000-0005-0000-0000-00006C2B0000}"/>
    <cellStyle name="Porcentual 2 14 11" xfId="6275" xr:uid="{00000000-0005-0000-0000-00006D2B0000}"/>
    <cellStyle name="Porcentual 2 14 12" xfId="6276" xr:uid="{00000000-0005-0000-0000-00006E2B0000}"/>
    <cellStyle name="Porcentual 2 14 13" xfId="11186" xr:uid="{00000000-0005-0000-0000-00006F2B0000}"/>
    <cellStyle name="Porcentual 2 14 2" xfId="6277" xr:uid="{00000000-0005-0000-0000-0000702B0000}"/>
    <cellStyle name="Porcentual 2 14 3" xfId="6278" xr:uid="{00000000-0005-0000-0000-0000712B0000}"/>
    <cellStyle name="Porcentual 2 14 4" xfId="6279" xr:uid="{00000000-0005-0000-0000-0000722B0000}"/>
    <cellStyle name="Porcentual 2 14 5" xfId="6280" xr:uid="{00000000-0005-0000-0000-0000732B0000}"/>
    <cellStyle name="Porcentual 2 14 6" xfId="6281" xr:uid="{00000000-0005-0000-0000-0000742B0000}"/>
    <cellStyle name="Porcentual 2 14 7" xfId="6282" xr:uid="{00000000-0005-0000-0000-0000752B0000}"/>
    <cellStyle name="Porcentual 2 14 8" xfId="6283" xr:uid="{00000000-0005-0000-0000-0000762B0000}"/>
    <cellStyle name="Porcentual 2 14 9" xfId="6284" xr:uid="{00000000-0005-0000-0000-0000772B0000}"/>
    <cellStyle name="Porcentual 2 15" xfId="6285" xr:uid="{00000000-0005-0000-0000-0000782B0000}"/>
    <cellStyle name="Porcentual 2 15 10" xfId="6286" xr:uid="{00000000-0005-0000-0000-0000792B0000}"/>
    <cellStyle name="Porcentual 2 15 11" xfId="6287" xr:uid="{00000000-0005-0000-0000-00007A2B0000}"/>
    <cellStyle name="Porcentual 2 15 12" xfId="6288" xr:uid="{00000000-0005-0000-0000-00007B2B0000}"/>
    <cellStyle name="Porcentual 2 15 13" xfId="11187" xr:uid="{00000000-0005-0000-0000-00007C2B0000}"/>
    <cellStyle name="Porcentual 2 15 2" xfId="6289" xr:uid="{00000000-0005-0000-0000-00007D2B0000}"/>
    <cellStyle name="Porcentual 2 15 3" xfId="6290" xr:uid="{00000000-0005-0000-0000-00007E2B0000}"/>
    <cellStyle name="Porcentual 2 15 4" xfId="6291" xr:uid="{00000000-0005-0000-0000-00007F2B0000}"/>
    <cellStyle name="Porcentual 2 15 5" xfId="6292" xr:uid="{00000000-0005-0000-0000-0000802B0000}"/>
    <cellStyle name="Porcentual 2 15 6" xfId="6293" xr:uid="{00000000-0005-0000-0000-0000812B0000}"/>
    <cellStyle name="Porcentual 2 15 7" xfId="6294" xr:uid="{00000000-0005-0000-0000-0000822B0000}"/>
    <cellStyle name="Porcentual 2 15 8" xfId="6295" xr:uid="{00000000-0005-0000-0000-0000832B0000}"/>
    <cellStyle name="Porcentual 2 15 9" xfId="6296" xr:uid="{00000000-0005-0000-0000-0000842B0000}"/>
    <cellStyle name="Porcentual 2 16" xfId="6297" xr:uid="{00000000-0005-0000-0000-0000852B0000}"/>
    <cellStyle name="Porcentual 2 16 10" xfId="6298" xr:uid="{00000000-0005-0000-0000-0000862B0000}"/>
    <cellStyle name="Porcentual 2 16 11" xfId="6299" xr:uid="{00000000-0005-0000-0000-0000872B0000}"/>
    <cellStyle name="Porcentual 2 16 12" xfId="6300" xr:uid="{00000000-0005-0000-0000-0000882B0000}"/>
    <cellStyle name="Porcentual 2 16 13" xfId="11188" xr:uid="{00000000-0005-0000-0000-0000892B0000}"/>
    <cellStyle name="Porcentual 2 16 2" xfId="6301" xr:uid="{00000000-0005-0000-0000-00008A2B0000}"/>
    <cellStyle name="Porcentual 2 16 3" xfId="6302" xr:uid="{00000000-0005-0000-0000-00008B2B0000}"/>
    <cellStyle name="Porcentual 2 16 4" xfId="6303" xr:uid="{00000000-0005-0000-0000-00008C2B0000}"/>
    <cellStyle name="Porcentual 2 16 5" xfId="6304" xr:uid="{00000000-0005-0000-0000-00008D2B0000}"/>
    <cellStyle name="Porcentual 2 16 6" xfId="6305" xr:uid="{00000000-0005-0000-0000-00008E2B0000}"/>
    <cellStyle name="Porcentual 2 16 7" xfId="6306" xr:uid="{00000000-0005-0000-0000-00008F2B0000}"/>
    <cellStyle name="Porcentual 2 16 8" xfId="6307" xr:uid="{00000000-0005-0000-0000-0000902B0000}"/>
    <cellStyle name="Porcentual 2 16 9" xfId="6308" xr:uid="{00000000-0005-0000-0000-0000912B0000}"/>
    <cellStyle name="Porcentual 2 17" xfId="6309" xr:uid="{00000000-0005-0000-0000-0000922B0000}"/>
    <cellStyle name="Porcentual 2 17 2" xfId="6310" xr:uid="{00000000-0005-0000-0000-0000932B0000}"/>
    <cellStyle name="Porcentual 2 18" xfId="6311" xr:uid="{00000000-0005-0000-0000-0000942B0000}"/>
    <cellStyle name="Porcentual 2 18 2" xfId="6312" xr:uid="{00000000-0005-0000-0000-0000952B0000}"/>
    <cellStyle name="Porcentual 2 19" xfId="6313" xr:uid="{00000000-0005-0000-0000-0000962B0000}"/>
    <cellStyle name="Porcentual 2 19 2" xfId="6314" xr:uid="{00000000-0005-0000-0000-0000972B0000}"/>
    <cellStyle name="Porcentual 2 2" xfId="10" xr:uid="{00000000-0005-0000-0000-0000982B0000}"/>
    <cellStyle name="Porcentual 2 2 10" xfId="6315" xr:uid="{00000000-0005-0000-0000-0000992B0000}"/>
    <cellStyle name="Porcentual 2 2 11" xfId="6316" xr:uid="{00000000-0005-0000-0000-00009A2B0000}"/>
    <cellStyle name="Porcentual 2 2 12" xfId="6317" xr:uid="{00000000-0005-0000-0000-00009B2B0000}"/>
    <cellStyle name="Porcentual 2 2 13" xfId="6318" xr:uid="{00000000-0005-0000-0000-00009C2B0000}"/>
    <cellStyle name="Porcentual 2 2 14" xfId="6319" xr:uid="{00000000-0005-0000-0000-00009D2B0000}"/>
    <cellStyle name="Porcentual 2 2 15" xfId="6320" xr:uid="{00000000-0005-0000-0000-00009E2B0000}"/>
    <cellStyle name="Porcentual 2 2 16" xfId="6321" xr:uid="{00000000-0005-0000-0000-00009F2B0000}"/>
    <cellStyle name="Porcentual 2 2 17" xfId="6322" xr:uid="{00000000-0005-0000-0000-0000A02B0000}"/>
    <cellStyle name="Porcentual 2 2 18" xfId="6323" xr:uid="{00000000-0005-0000-0000-0000A12B0000}"/>
    <cellStyle name="Porcentual 2 2 2" xfId="4262" xr:uid="{00000000-0005-0000-0000-0000A22B0000}"/>
    <cellStyle name="Porcentual 2 2 2 2" xfId="4263" xr:uid="{00000000-0005-0000-0000-0000A32B0000}"/>
    <cellStyle name="Porcentual 2 2 3" xfId="6324" xr:uid="{00000000-0005-0000-0000-0000A42B0000}"/>
    <cellStyle name="Porcentual 2 2 4" xfId="6325" xr:uid="{00000000-0005-0000-0000-0000A52B0000}"/>
    <cellStyle name="Porcentual 2 2 5" xfId="6326" xr:uid="{00000000-0005-0000-0000-0000A62B0000}"/>
    <cellStyle name="Porcentual 2 2 6" xfId="6327" xr:uid="{00000000-0005-0000-0000-0000A72B0000}"/>
    <cellStyle name="Porcentual 2 2 7" xfId="6328" xr:uid="{00000000-0005-0000-0000-0000A82B0000}"/>
    <cellStyle name="Porcentual 2 2 8" xfId="6329" xr:uid="{00000000-0005-0000-0000-0000A92B0000}"/>
    <cellStyle name="Porcentual 2 2 9" xfId="6330" xr:uid="{00000000-0005-0000-0000-0000AA2B0000}"/>
    <cellStyle name="Porcentual 2 20" xfId="6331" xr:uid="{00000000-0005-0000-0000-0000AB2B0000}"/>
    <cellStyle name="Porcentual 2 20 2" xfId="6332" xr:uid="{00000000-0005-0000-0000-0000AC2B0000}"/>
    <cellStyle name="Porcentual 2 21" xfId="6333" xr:uid="{00000000-0005-0000-0000-0000AD2B0000}"/>
    <cellStyle name="Porcentual 2 21 2" xfId="11189" xr:uid="{00000000-0005-0000-0000-0000AE2B0000}"/>
    <cellStyle name="Porcentual 2 22" xfId="6334" xr:uid="{00000000-0005-0000-0000-0000AF2B0000}"/>
    <cellStyle name="Porcentual 2 22 2" xfId="11190" xr:uid="{00000000-0005-0000-0000-0000B02B0000}"/>
    <cellStyle name="Porcentual 2 23" xfId="6335" xr:uid="{00000000-0005-0000-0000-0000B12B0000}"/>
    <cellStyle name="Porcentual 2 23 2" xfId="11191" xr:uid="{00000000-0005-0000-0000-0000B22B0000}"/>
    <cellStyle name="Porcentual 2 24" xfId="6336" xr:uid="{00000000-0005-0000-0000-0000B32B0000}"/>
    <cellStyle name="Porcentual 2 24 2" xfId="11192" xr:uid="{00000000-0005-0000-0000-0000B42B0000}"/>
    <cellStyle name="Porcentual 2 25" xfId="6337" xr:uid="{00000000-0005-0000-0000-0000B52B0000}"/>
    <cellStyle name="Porcentual 2 25 2" xfId="11193" xr:uid="{00000000-0005-0000-0000-0000B62B0000}"/>
    <cellStyle name="Porcentual 2 26" xfId="6338" xr:uid="{00000000-0005-0000-0000-0000B72B0000}"/>
    <cellStyle name="Porcentual 2 26 2" xfId="11194" xr:uid="{00000000-0005-0000-0000-0000B82B0000}"/>
    <cellStyle name="Porcentual 2 27" xfId="6339" xr:uid="{00000000-0005-0000-0000-0000B92B0000}"/>
    <cellStyle name="Porcentual 2 27 2" xfId="11195" xr:uid="{00000000-0005-0000-0000-0000BA2B0000}"/>
    <cellStyle name="Porcentual 2 28" xfId="6340" xr:uid="{00000000-0005-0000-0000-0000BB2B0000}"/>
    <cellStyle name="Porcentual 2 28 2" xfId="11196" xr:uid="{00000000-0005-0000-0000-0000BC2B0000}"/>
    <cellStyle name="Porcentual 2 29" xfId="6341" xr:uid="{00000000-0005-0000-0000-0000BD2B0000}"/>
    <cellStyle name="Porcentual 2 29 2" xfId="11197" xr:uid="{00000000-0005-0000-0000-0000BE2B0000}"/>
    <cellStyle name="Porcentual 2 3" xfId="4264" xr:uid="{00000000-0005-0000-0000-0000BF2B0000}"/>
    <cellStyle name="Porcentual 2 3 2" xfId="6342" xr:uid="{00000000-0005-0000-0000-0000C02B0000}"/>
    <cellStyle name="Porcentual 2 3 2 2" xfId="6343" xr:uid="{00000000-0005-0000-0000-0000C12B0000}"/>
    <cellStyle name="Porcentual 2 3 3" xfId="6344" xr:uid="{00000000-0005-0000-0000-0000C22B0000}"/>
    <cellStyle name="Porcentual 2 3 4" xfId="6345" xr:uid="{00000000-0005-0000-0000-0000C32B0000}"/>
    <cellStyle name="Porcentual 2 3 5" xfId="11198" xr:uid="{00000000-0005-0000-0000-0000C42B0000}"/>
    <cellStyle name="Porcentual 2 30" xfId="6346" xr:uid="{00000000-0005-0000-0000-0000C52B0000}"/>
    <cellStyle name="Porcentual 2 30 2" xfId="11199" xr:uid="{00000000-0005-0000-0000-0000C62B0000}"/>
    <cellStyle name="Porcentual 2 31" xfId="6347" xr:uid="{00000000-0005-0000-0000-0000C72B0000}"/>
    <cellStyle name="Porcentual 2 31 2" xfId="11200" xr:uid="{00000000-0005-0000-0000-0000C82B0000}"/>
    <cellStyle name="Porcentual 2 32" xfId="6348" xr:uid="{00000000-0005-0000-0000-0000C92B0000}"/>
    <cellStyle name="Porcentual 2 32 2" xfId="11201" xr:uid="{00000000-0005-0000-0000-0000CA2B0000}"/>
    <cellStyle name="Porcentual 2 33" xfId="6349" xr:uid="{00000000-0005-0000-0000-0000CB2B0000}"/>
    <cellStyle name="Porcentual 2 33 2" xfId="11202" xr:uid="{00000000-0005-0000-0000-0000CC2B0000}"/>
    <cellStyle name="Porcentual 2 34" xfId="6350" xr:uid="{00000000-0005-0000-0000-0000CD2B0000}"/>
    <cellStyle name="Porcentual 2 34 2" xfId="11203" xr:uid="{00000000-0005-0000-0000-0000CE2B0000}"/>
    <cellStyle name="Porcentual 2 35" xfId="6351" xr:uid="{00000000-0005-0000-0000-0000CF2B0000}"/>
    <cellStyle name="Porcentual 2 35 2" xfId="11204" xr:uid="{00000000-0005-0000-0000-0000D02B0000}"/>
    <cellStyle name="Porcentual 2 36" xfId="6352" xr:uid="{00000000-0005-0000-0000-0000D12B0000}"/>
    <cellStyle name="Porcentual 2 36 2" xfId="11205" xr:uid="{00000000-0005-0000-0000-0000D22B0000}"/>
    <cellStyle name="Porcentual 2 37" xfId="6353" xr:uid="{00000000-0005-0000-0000-0000D32B0000}"/>
    <cellStyle name="Porcentual 2 37 2" xfId="11206" xr:uid="{00000000-0005-0000-0000-0000D42B0000}"/>
    <cellStyle name="Porcentual 2 38" xfId="6354" xr:uid="{00000000-0005-0000-0000-0000D52B0000}"/>
    <cellStyle name="Porcentual 2 38 2" xfId="11207" xr:uid="{00000000-0005-0000-0000-0000D62B0000}"/>
    <cellStyle name="Porcentual 2 39" xfId="6355" xr:uid="{00000000-0005-0000-0000-0000D72B0000}"/>
    <cellStyle name="Porcentual 2 39 2" xfId="11208" xr:uid="{00000000-0005-0000-0000-0000D82B0000}"/>
    <cellStyle name="Porcentual 2 4" xfId="6356" xr:uid="{00000000-0005-0000-0000-0000D92B0000}"/>
    <cellStyle name="Porcentual 2 4 10" xfId="6357" xr:uid="{00000000-0005-0000-0000-0000DA2B0000}"/>
    <cellStyle name="Porcentual 2 4 11" xfId="6358" xr:uid="{00000000-0005-0000-0000-0000DB2B0000}"/>
    <cellStyle name="Porcentual 2 4 12" xfId="6359" xr:uid="{00000000-0005-0000-0000-0000DC2B0000}"/>
    <cellStyle name="Porcentual 2 4 13" xfId="6360" xr:uid="{00000000-0005-0000-0000-0000DD2B0000}"/>
    <cellStyle name="Porcentual 2 4 14" xfId="6361" xr:uid="{00000000-0005-0000-0000-0000DE2B0000}"/>
    <cellStyle name="Porcentual 2 4 15" xfId="6362" xr:uid="{00000000-0005-0000-0000-0000DF2B0000}"/>
    <cellStyle name="Porcentual 2 4 16" xfId="6363" xr:uid="{00000000-0005-0000-0000-0000E02B0000}"/>
    <cellStyle name="Porcentual 2 4 17" xfId="11209" xr:uid="{00000000-0005-0000-0000-0000E12B0000}"/>
    <cellStyle name="Porcentual 2 4 2" xfId="6364" xr:uid="{00000000-0005-0000-0000-0000E22B0000}"/>
    <cellStyle name="Porcentual 2 4 2 2" xfId="6365" xr:uid="{00000000-0005-0000-0000-0000E32B0000}"/>
    <cellStyle name="Porcentual 2 4 3" xfId="6366" xr:uid="{00000000-0005-0000-0000-0000E42B0000}"/>
    <cellStyle name="Porcentual 2 4 4" xfId="6367" xr:uid="{00000000-0005-0000-0000-0000E52B0000}"/>
    <cellStyle name="Porcentual 2 4 5" xfId="6368" xr:uid="{00000000-0005-0000-0000-0000E62B0000}"/>
    <cellStyle name="Porcentual 2 4 6" xfId="6369" xr:uid="{00000000-0005-0000-0000-0000E72B0000}"/>
    <cellStyle name="Porcentual 2 4 7" xfId="6370" xr:uid="{00000000-0005-0000-0000-0000E82B0000}"/>
    <cellStyle name="Porcentual 2 4 8" xfId="6371" xr:uid="{00000000-0005-0000-0000-0000E92B0000}"/>
    <cellStyle name="Porcentual 2 4 9" xfId="6372" xr:uid="{00000000-0005-0000-0000-0000EA2B0000}"/>
    <cellStyle name="Porcentual 2 40" xfId="6373" xr:uid="{00000000-0005-0000-0000-0000EB2B0000}"/>
    <cellStyle name="Porcentual 2 40 2" xfId="11210" xr:uid="{00000000-0005-0000-0000-0000EC2B0000}"/>
    <cellStyle name="Porcentual 2 41" xfId="6374" xr:uid="{00000000-0005-0000-0000-0000ED2B0000}"/>
    <cellStyle name="Porcentual 2 41 2" xfId="11211" xr:uid="{00000000-0005-0000-0000-0000EE2B0000}"/>
    <cellStyle name="Porcentual 2 42" xfId="6375" xr:uid="{00000000-0005-0000-0000-0000EF2B0000}"/>
    <cellStyle name="Porcentual 2 42 2" xfId="11212" xr:uid="{00000000-0005-0000-0000-0000F02B0000}"/>
    <cellStyle name="Porcentual 2 43" xfId="6376" xr:uid="{00000000-0005-0000-0000-0000F12B0000}"/>
    <cellStyle name="Porcentual 2 43 2" xfId="11213" xr:uid="{00000000-0005-0000-0000-0000F22B0000}"/>
    <cellStyle name="Porcentual 2 44" xfId="6377" xr:uid="{00000000-0005-0000-0000-0000F32B0000}"/>
    <cellStyle name="Porcentual 2 44 2" xfId="11214" xr:uid="{00000000-0005-0000-0000-0000F42B0000}"/>
    <cellStyle name="Porcentual 2 45" xfId="6378" xr:uid="{00000000-0005-0000-0000-0000F52B0000}"/>
    <cellStyle name="Porcentual 2 45 2" xfId="11215" xr:uid="{00000000-0005-0000-0000-0000F62B0000}"/>
    <cellStyle name="Porcentual 2 46" xfId="6379" xr:uid="{00000000-0005-0000-0000-0000F72B0000}"/>
    <cellStyle name="Porcentual 2 46 2" xfId="11216" xr:uid="{00000000-0005-0000-0000-0000F82B0000}"/>
    <cellStyle name="Porcentual 2 47" xfId="6380" xr:uid="{00000000-0005-0000-0000-0000F92B0000}"/>
    <cellStyle name="Porcentual 2 47 2" xfId="11217" xr:uid="{00000000-0005-0000-0000-0000FA2B0000}"/>
    <cellStyle name="Porcentual 2 48" xfId="6381" xr:uid="{00000000-0005-0000-0000-0000FB2B0000}"/>
    <cellStyle name="Porcentual 2 48 2" xfId="11218" xr:uid="{00000000-0005-0000-0000-0000FC2B0000}"/>
    <cellStyle name="Porcentual 2 49" xfId="6382" xr:uid="{00000000-0005-0000-0000-0000FD2B0000}"/>
    <cellStyle name="Porcentual 2 49 2" xfId="11219" xr:uid="{00000000-0005-0000-0000-0000FE2B0000}"/>
    <cellStyle name="Porcentual 2 5" xfId="6383" xr:uid="{00000000-0005-0000-0000-0000FF2B0000}"/>
    <cellStyle name="Porcentual 2 5 2" xfId="6384" xr:uid="{00000000-0005-0000-0000-0000002C0000}"/>
    <cellStyle name="Porcentual 2 5 3" xfId="6385" xr:uid="{00000000-0005-0000-0000-0000012C0000}"/>
    <cellStyle name="Porcentual 2 5 4" xfId="6386" xr:uid="{00000000-0005-0000-0000-0000022C0000}"/>
    <cellStyle name="Porcentual 2 5 5" xfId="11220" xr:uid="{00000000-0005-0000-0000-0000032C0000}"/>
    <cellStyle name="Porcentual 2 50" xfId="6387" xr:uid="{00000000-0005-0000-0000-0000042C0000}"/>
    <cellStyle name="Porcentual 2 50 2" xfId="11221" xr:uid="{00000000-0005-0000-0000-0000052C0000}"/>
    <cellStyle name="Porcentual 2 51" xfId="6388" xr:uid="{00000000-0005-0000-0000-0000062C0000}"/>
    <cellStyle name="Porcentual 2 51 2" xfId="11222" xr:uid="{00000000-0005-0000-0000-0000072C0000}"/>
    <cellStyle name="Porcentual 2 52" xfId="6389" xr:uid="{00000000-0005-0000-0000-0000082C0000}"/>
    <cellStyle name="Porcentual 2 52 2" xfId="11223" xr:uid="{00000000-0005-0000-0000-0000092C0000}"/>
    <cellStyle name="Porcentual 2 53" xfId="6390" xr:uid="{00000000-0005-0000-0000-00000A2C0000}"/>
    <cellStyle name="Porcentual 2 53 2" xfId="11224" xr:uid="{00000000-0005-0000-0000-00000B2C0000}"/>
    <cellStyle name="Porcentual 2 54" xfId="6391" xr:uid="{00000000-0005-0000-0000-00000C2C0000}"/>
    <cellStyle name="Porcentual 2 54 2" xfId="11225" xr:uid="{00000000-0005-0000-0000-00000D2C0000}"/>
    <cellStyle name="Porcentual 2 55" xfId="6392" xr:uid="{00000000-0005-0000-0000-00000E2C0000}"/>
    <cellStyle name="Porcentual 2 55 2" xfId="11226" xr:uid="{00000000-0005-0000-0000-00000F2C0000}"/>
    <cellStyle name="Porcentual 2 56" xfId="6393" xr:uid="{00000000-0005-0000-0000-0000102C0000}"/>
    <cellStyle name="Porcentual 2 56 2" xfId="11227" xr:uid="{00000000-0005-0000-0000-0000112C0000}"/>
    <cellStyle name="Porcentual 2 57" xfId="6394" xr:uid="{00000000-0005-0000-0000-0000122C0000}"/>
    <cellStyle name="Porcentual 2 57 2" xfId="11228" xr:uid="{00000000-0005-0000-0000-0000132C0000}"/>
    <cellStyle name="Porcentual 2 58" xfId="6395" xr:uid="{00000000-0005-0000-0000-0000142C0000}"/>
    <cellStyle name="Porcentual 2 58 2" xfId="11229" xr:uid="{00000000-0005-0000-0000-0000152C0000}"/>
    <cellStyle name="Porcentual 2 59" xfId="6396" xr:uid="{00000000-0005-0000-0000-0000162C0000}"/>
    <cellStyle name="Porcentual 2 59 2" xfId="11230" xr:uid="{00000000-0005-0000-0000-0000172C0000}"/>
    <cellStyle name="Porcentual 2 6" xfId="6397" xr:uid="{00000000-0005-0000-0000-0000182C0000}"/>
    <cellStyle name="Porcentual 2 6 2" xfId="6398" xr:uid="{00000000-0005-0000-0000-0000192C0000}"/>
    <cellStyle name="Porcentual 2 6 3" xfId="6399" xr:uid="{00000000-0005-0000-0000-00001A2C0000}"/>
    <cellStyle name="Porcentual 2 6 4" xfId="6400" xr:uid="{00000000-0005-0000-0000-00001B2C0000}"/>
    <cellStyle name="Porcentual 2 6 5" xfId="11231" xr:uid="{00000000-0005-0000-0000-00001C2C0000}"/>
    <cellStyle name="Porcentual 2 60" xfId="6401" xr:uid="{00000000-0005-0000-0000-00001D2C0000}"/>
    <cellStyle name="Porcentual 2 60 2" xfId="11232" xr:uid="{00000000-0005-0000-0000-00001E2C0000}"/>
    <cellStyle name="Porcentual 2 61" xfId="6402" xr:uid="{00000000-0005-0000-0000-00001F2C0000}"/>
    <cellStyle name="Porcentual 2 61 2" xfId="11233" xr:uid="{00000000-0005-0000-0000-0000202C0000}"/>
    <cellStyle name="Porcentual 2 62" xfId="6403" xr:uid="{00000000-0005-0000-0000-0000212C0000}"/>
    <cellStyle name="Porcentual 2 62 2" xfId="11234" xr:uid="{00000000-0005-0000-0000-0000222C0000}"/>
    <cellStyle name="Porcentual 2 63" xfId="6404" xr:uid="{00000000-0005-0000-0000-0000232C0000}"/>
    <cellStyle name="Porcentual 2 63 2" xfId="11235" xr:uid="{00000000-0005-0000-0000-0000242C0000}"/>
    <cellStyle name="Porcentual 2 64" xfId="6405" xr:uid="{00000000-0005-0000-0000-0000252C0000}"/>
    <cellStyle name="Porcentual 2 64 2" xfId="11236" xr:uid="{00000000-0005-0000-0000-0000262C0000}"/>
    <cellStyle name="Porcentual 2 65" xfId="6406" xr:uid="{00000000-0005-0000-0000-0000272C0000}"/>
    <cellStyle name="Porcentual 2 65 2" xfId="11237" xr:uid="{00000000-0005-0000-0000-0000282C0000}"/>
    <cellStyle name="Porcentual 2 66" xfId="6407" xr:uid="{00000000-0005-0000-0000-0000292C0000}"/>
    <cellStyle name="Porcentual 2 66 2" xfId="11238" xr:uid="{00000000-0005-0000-0000-00002A2C0000}"/>
    <cellStyle name="Porcentual 2 67" xfId="6408" xr:uid="{00000000-0005-0000-0000-00002B2C0000}"/>
    <cellStyle name="Porcentual 2 67 2" xfId="11239" xr:uid="{00000000-0005-0000-0000-00002C2C0000}"/>
    <cellStyle name="Porcentual 2 68" xfId="6409" xr:uid="{00000000-0005-0000-0000-00002D2C0000}"/>
    <cellStyle name="Porcentual 2 68 2" xfId="11240" xr:uid="{00000000-0005-0000-0000-00002E2C0000}"/>
    <cellStyle name="Porcentual 2 69" xfId="6410" xr:uid="{00000000-0005-0000-0000-00002F2C0000}"/>
    <cellStyle name="Porcentual 2 69 2" xfId="11241" xr:uid="{00000000-0005-0000-0000-0000302C0000}"/>
    <cellStyle name="Porcentual 2 7" xfId="6411" xr:uid="{00000000-0005-0000-0000-0000312C0000}"/>
    <cellStyle name="Porcentual 2 7 2" xfId="6412" xr:uid="{00000000-0005-0000-0000-0000322C0000}"/>
    <cellStyle name="Porcentual 2 7 3" xfId="6413" xr:uid="{00000000-0005-0000-0000-0000332C0000}"/>
    <cellStyle name="Porcentual 2 7 4" xfId="6414" xr:uid="{00000000-0005-0000-0000-0000342C0000}"/>
    <cellStyle name="Porcentual 2 7 5" xfId="11242" xr:uid="{00000000-0005-0000-0000-0000352C0000}"/>
    <cellStyle name="Porcentual 2 70" xfId="6415" xr:uid="{00000000-0005-0000-0000-0000362C0000}"/>
    <cellStyle name="Porcentual 2 70 2" xfId="11243" xr:uid="{00000000-0005-0000-0000-0000372C0000}"/>
    <cellStyle name="Porcentual 2 71" xfId="6416" xr:uid="{00000000-0005-0000-0000-0000382C0000}"/>
    <cellStyle name="Porcentual 2 71 2" xfId="11244" xr:uid="{00000000-0005-0000-0000-0000392C0000}"/>
    <cellStyle name="Porcentual 2 72" xfId="6417" xr:uid="{00000000-0005-0000-0000-00003A2C0000}"/>
    <cellStyle name="Porcentual 2 72 2" xfId="11245" xr:uid="{00000000-0005-0000-0000-00003B2C0000}"/>
    <cellStyle name="Porcentual 2 73" xfId="6418" xr:uid="{00000000-0005-0000-0000-00003C2C0000}"/>
    <cellStyle name="Porcentual 2 73 2" xfId="11246" xr:uid="{00000000-0005-0000-0000-00003D2C0000}"/>
    <cellStyle name="Porcentual 2 74" xfId="6419" xr:uid="{00000000-0005-0000-0000-00003E2C0000}"/>
    <cellStyle name="Porcentual 2 74 2" xfId="11247" xr:uid="{00000000-0005-0000-0000-00003F2C0000}"/>
    <cellStyle name="Porcentual 2 75" xfId="6420" xr:uid="{00000000-0005-0000-0000-0000402C0000}"/>
    <cellStyle name="Porcentual 2 75 2" xfId="11248" xr:uid="{00000000-0005-0000-0000-0000412C0000}"/>
    <cellStyle name="Porcentual 2 76" xfId="6421" xr:uid="{00000000-0005-0000-0000-0000422C0000}"/>
    <cellStyle name="Porcentual 2 76 2" xfId="11249" xr:uid="{00000000-0005-0000-0000-0000432C0000}"/>
    <cellStyle name="Porcentual 2 77" xfId="6422" xr:uid="{00000000-0005-0000-0000-0000442C0000}"/>
    <cellStyle name="Porcentual 2 77 2" xfId="11250" xr:uid="{00000000-0005-0000-0000-0000452C0000}"/>
    <cellStyle name="Porcentual 2 78" xfId="6423" xr:uid="{00000000-0005-0000-0000-0000462C0000}"/>
    <cellStyle name="Porcentual 2 78 2" xfId="11251" xr:uid="{00000000-0005-0000-0000-0000472C0000}"/>
    <cellStyle name="Porcentual 2 79" xfId="6424" xr:uid="{00000000-0005-0000-0000-0000482C0000}"/>
    <cellStyle name="Porcentual 2 79 2" xfId="11252" xr:uid="{00000000-0005-0000-0000-0000492C0000}"/>
    <cellStyle name="Porcentual 2 8" xfId="6425" xr:uid="{00000000-0005-0000-0000-00004A2C0000}"/>
    <cellStyle name="Porcentual 2 8 2" xfId="6426" xr:uid="{00000000-0005-0000-0000-00004B2C0000}"/>
    <cellStyle name="Porcentual 2 8 3" xfId="6427" xr:uid="{00000000-0005-0000-0000-00004C2C0000}"/>
    <cellStyle name="Porcentual 2 8 4" xfId="6428" xr:uid="{00000000-0005-0000-0000-00004D2C0000}"/>
    <cellStyle name="Porcentual 2 8 5" xfId="11253" xr:uid="{00000000-0005-0000-0000-00004E2C0000}"/>
    <cellStyle name="Porcentual 2 80" xfId="6429" xr:uid="{00000000-0005-0000-0000-00004F2C0000}"/>
    <cellStyle name="Porcentual 2 80 2" xfId="11254" xr:uid="{00000000-0005-0000-0000-0000502C0000}"/>
    <cellStyle name="Porcentual 2 81" xfId="6430" xr:uid="{00000000-0005-0000-0000-0000512C0000}"/>
    <cellStyle name="Porcentual 2 81 2" xfId="11255" xr:uid="{00000000-0005-0000-0000-0000522C0000}"/>
    <cellStyle name="Porcentual 2 82" xfId="6431" xr:uid="{00000000-0005-0000-0000-0000532C0000}"/>
    <cellStyle name="Porcentual 2 82 2" xfId="11256" xr:uid="{00000000-0005-0000-0000-0000542C0000}"/>
    <cellStyle name="Porcentual 2 83" xfId="6432" xr:uid="{00000000-0005-0000-0000-0000552C0000}"/>
    <cellStyle name="Porcentual 2 83 2" xfId="11257" xr:uid="{00000000-0005-0000-0000-0000562C0000}"/>
    <cellStyle name="Porcentual 2 84" xfId="6433" xr:uid="{00000000-0005-0000-0000-0000572C0000}"/>
    <cellStyle name="Porcentual 2 84 2" xfId="11258" xr:uid="{00000000-0005-0000-0000-0000582C0000}"/>
    <cellStyle name="Porcentual 2 85" xfId="6434" xr:uid="{00000000-0005-0000-0000-0000592C0000}"/>
    <cellStyle name="Porcentual 2 85 2" xfId="11259" xr:uid="{00000000-0005-0000-0000-00005A2C0000}"/>
    <cellStyle name="Porcentual 2 86" xfId="6435" xr:uid="{00000000-0005-0000-0000-00005B2C0000}"/>
    <cellStyle name="Porcentual 2 86 2" xfId="11260" xr:uid="{00000000-0005-0000-0000-00005C2C0000}"/>
    <cellStyle name="Porcentual 2 87" xfId="6436" xr:uid="{00000000-0005-0000-0000-00005D2C0000}"/>
    <cellStyle name="Porcentual 2 87 2" xfId="11261" xr:uid="{00000000-0005-0000-0000-00005E2C0000}"/>
    <cellStyle name="Porcentual 2 88" xfId="6437" xr:uid="{00000000-0005-0000-0000-00005F2C0000}"/>
    <cellStyle name="Porcentual 2 88 2" xfId="11262" xr:uid="{00000000-0005-0000-0000-0000602C0000}"/>
    <cellStyle name="Porcentual 2 89" xfId="6438" xr:uid="{00000000-0005-0000-0000-0000612C0000}"/>
    <cellStyle name="Porcentual 2 89 2" xfId="11263" xr:uid="{00000000-0005-0000-0000-0000622C0000}"/>
    <cellStyle name="Porcentual 2 9" xfId="6439" xr:uid="{00000000-0005-0000-0000-0000632C0000}"/>
    <cellStyle name="Porcentual 2 9 2" xfId="6440" xr:uid="{00000000-0005-0000-0000-0000642C0000}"/>
    <cellStyle name="Porcentual 2 9 3" xfId="6441" xr:uid="{00000000-0005-0000-0000-0000652C0000}"/>
    <cellStyle name="Porcentual 2 9 4" xfId="6442" xr:uid="{00000000-0005-0000-0000-0000662C0000}"/>
    <cellStyle name="Porcentual 2 9 5" xfId="11264" xr:uid="{00000000-0005-0000-0000-0000672C0000}"/>
    <cellStyle name="Porcentual 2 90" xfId="6443" xr:uid="{00000000-0005-0000-0000-0000682C0000}"/>
    <cellStyle name="Porcentual 2 90 2" xfId="11265" xr:uid="{00000000-0005-0000-0000-0000692C0000}"/>
    <cellStyle name="Porcentual 2 91" xfId="6444" xr:uid="{00000000-0005-0000-0000-00006A2C0000}"/>
    <cellStyle name="Porcentual 2 91 2" xfId="11266" xr:uid="{00000000-0005-0000-0000-00006B2C0000}"/>
    <cellStyle name="Porcentual 2 92" xfId="6445" xr:uid="{00000000-0005-0000-0000-00006C2C0000}"/>
    <cellStyle name="Porcentual 2 92 2" xfId="11267" xr:uid="{00000000-0005-0000-0000-00006D2C0000}"/>
    <cellStyle name="Porcentual 2 93" xfId="6446" xr:uid="{00000000-0005-0000-0000-00006E2C0000}"/>
    <cellStyle name="Porcentual 2 93 2" xfId="11268" xr:uid="{00000000-0005-0000-0000-00006F2C0000}"/>
    <cellStyle name="Porcentual 2 94" xfId="6447" xr:uid="{00000000-0005-0000-0000-0000702C0000}"/>
    <cellStyle name="Porcentual 2 94 2" xfId="11269" xr:uid="{00000000-0005-0000-0000-0000712C0000}"/>
    <cellStyle name="Porcentual 2 95" xfId="6448" xr:uid="{00000000-0005-0000-0000-0000722C0000}"/>
    <cellStyle name="Porcentual 2 95 2" xfId="11270" xr:uid="{00000000-0005-0000-0000-0000732C0000}"/>
    <cellStyle name="Porcentual 2 96" xfId="6449" xr:uid="{00000000-0005-0000-0000-0000742C0000}"/>
    <cellStyle name="Porcentual 2 96 2" xfId="11271" xr:uid="{00000000-0005-0000-0000-0000752C0000}"/>
    <cellStyle name="Porcentual 2 97" xfId="6450" xr:uid="{00000000-0005-0000-0000-0000762C0000}"/>
    <cellStyle name="Porcentual 2 97 2" xfId="11272" xr:uid="{00000000-0005-0000-0000-0000772C0000}"/>
    <cellStyle name="Porcentual 2 98" xfId="6451" xr:uid="{00000000-0005-0000-0000-0000782C0000}"/>
    <cellStyle name="Porcentual 2 98 2" xfId="11273" xr:uid="{00000000-0005-0000-0000-0000792C0000}"/>
    <cellStyle name="Porcentual 2 99" xfId="6452" xr:uid="{00000000-0005-0000-0000-00007A2C0000}"/>
    <cellStyle name="Porcentual 2 99 2" xfId="11274" xr:uid="{00000000-0005-0000-0000-00007B2C0000}"/>
    <cellStyle name="Porcentual 20" xfId="6453" xr:uid="{00000000-0005-0000-0000-00007C2C0000}"/>
    <cellStyle name="Porcentual 21" xfId="6454" xr:uid="{00000000-0005-0000-0000-00007D2C0000}"/>
    <cellStyle name="Porcentual 22" xfId="6455" xr:uid="{00000000-0005-0000-0000-00007E2C0000}"/>
    <cellStyle name="Porcentual 3" xfId="17" xr:uid="{00000000-0005-0000-0000-00007F2C0000}"/>
    <cellStyle name="Porcentual 3 2" xfId="12" xr:uid="{00000000-0005-0000-0000-0000802C0000}"/>
    <cellStyle name="Porcentual 3 2 2" xfId="6456" xr:uid="{00000000-0005-0000-0000-0000812C0000}"/>
    <cellStyle name="Porcentual 3 2 3" xfId="6457" xr:uid="{00000000-0005-0000-0000-0000822C0000}"/>
    <cellStyle name="Porcentual 3 3" xfId="6458" xr:uid="{00000000-0005-0000-0000-0000832C0000}"/>
    <cellStyle name="Porcentual 3 4" xfId="6459" xr:uid="{00000000-0005-0000-0000-0000842C0000}"/>
    <cellStyle name="Porcentual 3 5" xfId="6460" xr:uid="{00000000-0005-0000-0000-0000852C0000}"/>
    <cellStyle name="Porcentual 3 6" xfId="11275" xr:uid="{00000000-0005-0000-0000-0000862C0000}"/>
    <cellStyle name="Porcentual 4" xfId="4265" xr:uid="{00000000-0005-0000-0000-0000872C0000}"/>
    <cellStyle name="Porcentual 4 10" xfId="13361" xr:uid="{00000000-0005-0000-0000-0000882C0000}"/>
    <cellStyle name="Porcentual 4 10 2" xfId="13362" xr:uid="{00000000-0005-0000-0000-0000892C0000}"/>
    <cellStyle name="Porcentual 4 10 2 2" xfId="13363" xr:uid="{00000000-0005-0000-0000-00008A2C0000}"/>
    <cellStyle name="Porcentual 4 10 3" xfId="13364" xr:uid="{00000000-0005-0000-0000-00008B2C0000}"/>
    <cellStyle name="Porcentual 4 11" xfId="13365" xr:uid="{00000000-0005-0000-0000-00008C2C0000}"/>
    <cellStyle name="Porcentual 4 11 2" xfId="13366" xr:uid="{00000000-0005-0000-0000-00008D2C0000}"/>
    <cellStyle name="Porcentual 4 11 2 2" xfId="13367" xr:uid="{00000000-0005-0000-0000-00008E2C0000}"/>
    <cellStyle name="Porcentual 4 11 3" xfId="13368" xr:uid="{00000000-0005-0000-0000-00008F2C0000}"/>
    <cellStyle name="Porcentual 4 12" xfId="13369" xr:uid="{00000000-0005-0000-0000-0000902C0000}"/>
    <cellStyle name="Porcentual 4 12 2" xfId="13370" xr:uid="{00000000-0005-0000-0000-0000912C0000}"/>
    <cellStyle name="Porcentual 4 12 2 2" xfId="13371" xr:uid="{00000000-0005-0000-0000-0000922C0000}"/>
    <cellStyle name="Porcentual 4 12 3" xfId="13372" xr:uid="{00000000-0005-0000-0000-0000932C0000}"/>
    <cellStyle name="Porcentual 4 13" xfId="13373" xr:uid="{00000000-0005-0000-0000-0000942C0000}"/>
    <cellStyle name="Porcentual 4 13 2" xfId="13374" xr:uid="{00000000-0005-0000-0000-0000952C0000}"/>
    <cellStyle name="Porcentual 4 13 2 2" xfId="13375" xr:uid="{00000000-0005-0000-0000-0000962C0000}"/>
    <cellStyle name="Porcentual 4 13 3" xfId="13376" xr:uid="{00000000-0005-0000-0000-0000972C0000}"/>
    <cellStyle name="Porcentual 4 14" xfId="13377" xr:uid="{00000000-0005-0000-0000-0000982C0000}"/>
    <cellStyle name="Porcentual 4 14 2" xfId="13378" xr:uid="{00000000-0005-0000-0000-0000992C0000}"/>
    <cellStyle name="Porcentual 4 14 2 2" xfId="13379" xr:uid="{00000000-0005-0000-0000-00009A2C0000}"/>
    <cellStyle name="Porcentual 4 14 3" xfId="13380" xr:uid="{00000000-0005-0000-0000-00009B2C0000}"/>
    <cellStyle name="Porcentual 4 15" xfId="13381" xr:uid="{00000000-0005-0000-0000-00009C2C0000}"/>
    <cellStyle name="Porcentual 4 15 2" xfId="13382" xr:uid="{00000000-0005-0000-0000-00009D2C0000}"/>
    <cellStyle name="Porcentual 4 15 2 2" xfId="13383" xr:uid="{00000000-0005-0000-0000-00009E2C0000}"/>
    <cellStyle name="Porcentual 4 15 3" xfId="13384" xr:uid="{00000000-0005-0000-0000-00009F2C0000}"/>
    <cellStyle name="Porcentual 4 16" xfId="13385" xr:uid="{00000000-0005-0000-0000-0000A02C0000}"/>
    <cellStyle name="Porcentual 4 16 2" xfId="13386" xr:uid="{00000000-0005-0000-0000-0000A12C0000}"/>
    <cellStyle name="Porcentual 4 16 2 2" xfId="13387" xr:uid="{00000000-0005-0000-0000-0000A22C0000}"/>
    <cellStyle name="Porcentual 4 16 3" xfId="13388" xr:uid="{00000000-0005-0000-0000-0000A32C0000}"/>
    <cellStyle name="Porcentual 4 17" xfId="13389" xr:uid="{00000000-0005-0000-0000-0000A42C0000}"/>
    <cellStyle name="Porcentual 4 17 2" xfId="13390" xr:uid="{00000000-0005-0000-0000-0000A52C0000}"/>
    <cellStyle name="Porcentual 4 17 2 2" xfId="13391" xr:uid="{00000000-0005-0000-0000-0000A62C0000}"/>
    <cellStyle name="Porcentual 4 17 3" xfId="13392" xr:uid="{00000000-0005-0000-0000-0000A72C0000}"/>
    <cellStyle name="Porcentual 4 18" xfId="13393" xr:uid="{00000000-0005-0000-0000-0000A82C0000}"/>
    <cellStyle name="Porcentual 4 18 2" xfId="13394" xr:uid="{00000000-0005-0000-0000-0000A92C0000}"/>
    <cellStyle name="Porcentual 4 18 2 2" xfId="13395" xr:uid="{00000000-0005-0000-0000-0000AA2C0000}"/>
    <cellStyle name="Porcentual 4 18 3" xfId="13396" xr:uid="{00000000-0005-0000-0000-0000AB2C0000}"/>
    <cellStyle name="Porcentual 4 19" xfId="13397" xr:uid="{00000000-0005-0000-0000-0000AC2C0000}"/>
    <cellStyle name="Porcentual 4 19 2" xfId="13398" xr:uid="{00000000-0005-0000-0000-0000AD2C0000}"/>
    <cellStyle name="Porcentual 4 2" xfId="4266" xr:uid="{00000000-0005-0000-0000-0000AE2C0000}"/>
    <cellStyle name="Porcentual 4 2 2" xfId="13399" xr:uid="{00000000-0005-0000-0000-0000AF2C0000}"/>
    <cellStyle name="Porcentual 4 2 2 2" xfId="13400" xr:uid="{00000000-0005-0000-0000-0000B02C0000}"/>
    <cellStyle name="Porcentual 4 2 3" xfId="13401" xr:uid="{00000000-0005-0000-0000-0000B12C0000}"/>
    <cellStyle name="Porcentual 4 20" xfId="13402" xr:uid="{00000000-0005-0000-0000-0000B22C0000}"/>
    <cellStyle name="Porcentual 4 21" xfId="13403" xr:uid="{00000000-0005-0000-0000-0000B32C0000}"/>
    <cellStyle name="Porcentual 4 22" xfId="13404" xr:uid="{00000000-0005-0000-0000-0000B42C0000}"/>
    <cellStyle name="Porcentual 4 3" xfId="4267" xr:uid="{00000000-0005-0000-0000-0000B52C0000}"/>
    <cellStyle name="Porcentual 4 3 2" xfId="4268" xr:uid="{00000000-0005-0000-0000-0000B62C0000}"/>
    <cellStyle name="Porcentual 4 3 2 2" xfId="8302" xr:uid="{00000000-0005-0000-0000-0000B72C0000}"/>
    <cellStyle name="Porcentual 4 3 3" xfId="4269" xr:uid="{00000000-0005-0000-0000-0000B82C0000}"/>
    <cellStyle name="Porcentual 4 3 3 2" xfId="8303" xr:uid="{00000000-0005-0000-0000-0000B92C0000}"/>
    <cellStyle name="Porcentual 4 3 4" xfId="4270" xr:uid="{00000000-0005-0000-0000-0000BA2C0000}"/>
    <cellStyle name="Porcentual 4 3 4 2" xfId="8304" xr:uid="{00000000-0005-0000-0000-0000BB2C0000}"/>
    <cellStyle name="Porcentual 4 3 5" xfId="8305" xr:uid="{00000000-0005-0000-0000-0000BC2C0000}"/>
    <cellStyle name="Porcentual 4 4" xfId="4271" xr:uid="{00000000-0005-0000-0000-0000BD2C0000}"/>
    <cellStyle name="Porcentual 4 4 2" xfId="8306" xr:uid="{00000000-0005-0000-0000-0000BE2C0000}"/>
    <cellStyle name="Porcentual 4 4 2 2" xfId="13405" xr:uid="{00000000-0005-0000-0000-0000BF2C0000}"/>
    <cellStyle name="Porcentual 4 4 3" xfId="13406" xr:uid="{00000000-0005-0000-0000-0000C02C0000}"/>
    <cellStyle name="Porcentual 4 5" xfId="4272" xr:uid="{00000000-0005-0000-0000-0000C12C0000}"/>
    <cellStyle name="Porcentual 4 5 2" xfId="8307" xr:uid="{00000000-0005-0000-0000-0000C22C0000}"/>
    <cellStyle name="Porcentual 4 5 2 2" xfId="13407" xr:uid="{00000000-0005-0000-0000-0000C32C0000}"/>
    <cellStyle name="Porcentual 4 5 3" xfId="13408" xr:uid="{00000000-0005-0000-0000-0000C42C0000}"/>
    <cellStyle name="Porcentual 4 6" xfId="4273" xr:uid="{00000000-0005-0000-0000-0000C52C0000}"/>
    <cellStyle name="Porcentual 4 6 2" xfId="8308" xr:uid="{00000000-0005-0000-0000-0000C62C0000}"/>
    <cellStyle name="Porcentual 4 6 2 2" xfId="13409" xr:uid="{00000000-0005-0000-0000-0000C72C0000}"/>
    <cellStyle name="Porcentual 4 6 3" xfId="13410" xr:uid="{00000000-0005-0000-0000-0000C82C0000}"/>
    <cellStyle name="Porcentual 4 7" xfId="13411" xr:uid="{00000000-0005-0000-0000-0000C92C0000}"/>
    <cellStyle name="Porcentual 4 7 2" xfId="13412" xr:uid="{00000000-0005-0000-0000-0000CA2C0000}"/>
    <cellStyle name="Porcentual 4 7 2 2" xfId="13413" xr:uid="{00000000-0005-0000-0000-0000CB2C0000}"/>
    <cellStyle name="Porcentual 4 7 3" xfId="13414" xr:uid="{00000000-0005-0000-0000-0000CC2C0000}"/>
    <cellStyle name="Porcentual 4 8" xfId="13415" xr:uid="{00000000-0005-0000-0000-0000CD2C0000}"/>
    <cellStyle name="Porcentual 4 8 2" xfId="13416" xr:uid="{00000000-0005-0000-0000-0000CE2C0000}"/>
    <cellStyle name="Porcentual 4 8 2 2" xfId="13417" xr:uid="{00000000-0005-0000-0000-0000CF2C0000}"/>
    <cellStyle name="Porcentual 4 8 3" xfId="13418" xr:uid="{00000000-0005-0000-0000-0000D02C0000}"/>
    <cellStyle name="Porcentual 4 9" xfId="13419" xr:uid="{00000000-0005-0000-0000-0000D12C0000}"/>
    <cellStyle name="Porcentual 4 9 2" xfId="13420" xr:uid="{00000000-0005-0000-0000-0000D22C0000}"/>
    <cellStyle name="Porcentual 4 9 2 2" xfId="13421" xr:uid="{00000000-0005-0000-0000-0000D32C0000}"/>
    <cellStyle name="Porcentual 4 9 3" xfId="13422" xr:uid="{00000000-0005-0000-0000-0000D42C0000}"/>
    <cellStyle name="Porcentual 5" xfId="4274" xr:uid="{00000000-0005-0000-0000-0000D52C0000}"/>
    <cellStyle name="Porcentual 5 2" xfId="6461" xr:uid="{00000000-0005-0000-0000-0000D62C0000}"/>
    <cellStyle name="Porcentual 5 2 2" xfId="13423" xr:uid="{00000000-0005-0000-0000-0000D72C0000}"/>
    <cellStyle name="Porcentual 5 3" xfId="13424" xr:uid="{00000000-0005-0000-0000-0000D82C0000}"/>
    <cellStyle name="Porcentual 6" xfId="4275" xr:uid="{00000000-0005-0000-0000-0000D92C0000}"/>
    <cellStyle name="Porcentual 6 2" xfId="6462" xr:uid="{00000000-0005-0000-0000-0000DA2C0000}"/>
    <cellStyle name="Porcentual 6 3" xfId="11276" xr:uid="{00000000-0005-0000-0000-0000DB2C0000}"/>
    <cellStyle name="Porcentual 7" xfId="4276" xr:uid="{00000000-0005-0000-0000-0000DC2C0000}"/>
    <cellStyle name="Porcentual 7 2" xfId="8309" xr:uid="{00000000-0005-0000-0000-0000DD2C0000}"/>
    <cellStyle name="Porcentual 7 2 2" xfId="13425" xr:uid="{00000000-0005-0000-0000-0000DE2C0000}"/>
    <cellStyle name="Porcentual 7 3" xfId="11277" xr:uid="{00000000-0005-0000-0000-0000DF2C0000}"/>
    <cellStyle name="Porcentual 8" xfId="4277" xr:uid="{00000000-0005-0000-0000-0000E02C0000}"/>
    <cellStyle name="Porcentual 8 10" xfId="6463" xr:uid="{00000000-0005-0000-0000-0000E12C0000}"/>
    <cellStyle name="Porcentual 8 11" xfId="6464" xr:uid="{00000000-0005-0000-0000-0000E22C0000}"/>
    <cellStyle name="Porcentual 8 12" xfId="6465" xr:uid="{00000000-0005-0000-0000-0000E32C0000}"/>
    <cellStyle name="Porcentual 8 2" xfId="6466" xr:uid="{00000000-0005-0000-0000-0000E42C0000}"/>
    <cellStyle name="Porcentual 8 3" xfId="6467" xr:uid="{00000000-0005-0000-0000-0000E52C0000}"/>
    <cellStyle name="Porcentual 8 4" xfId="6468" xr:uid="{00000000-0005-0000-0000-0000E62C0000}"/>
    <cellStyle name="Porcentual 8 5" xfId="6469" xr:uid="{00000000-0005-0000-0000-0000E72C0000}"/>
    <cellStyle name="Porcentual 8 6" xfId="6470" xr:uid="{00000000-0005-0000-0000-0000E82C0000}"/>
    <cellStyle name="Porcentual 8 7" xfId="6471" xr:uid="{00000000-0005-0000-0000-0000E92C0000}"/>
    <cellStyle name="Porcentual 8 8" xfId="6472" xr:uid="{00000000-0005-0000-0000-0000EA2C0000}"/>
    <cellStyle name="Porcentual 8 9" xfId="6473" xr:uid="{00000000-0005-0000-0000-0000EB2C0000}"/>
    <cellStyle name="Porcentual 9" xfId="4278" xr:uid="{00000000-0005-0000-0000-0000EC2C0000}"/>
    <cellStyle name="Porcentual_INFORME SEMANAL" xfId="8" xr:uid="{00000000-0005-0000-0000-0000ED2C0000}"/>
    <cellStyle name="port" xfId="4279" xr:uid="{00000000-0005-0000-0000-0000EE2C0000}"/>
    <cellStyle name="port 2" xfId="11278" xr:uid="{00000000-0005-0000-0000-0000EF2C0000}"/>
    <cellStyle name="port 3" xfId="11279" xr:uid="{00000000-0005-0000-0000-0000F02C0000}"/>
    <cellStyle name="port 4" xfId="11280" xr:uid="{00000000-0005-0000-0000-0000F12C0000}"/>
    <cellStyle name="port 5" xfId="11281" xr:uid="{00000000-0005-0000-0000-0000F22C0000}"/>
    <cellStyle name="Pourcentage_pldt" xfId="4280" xr:uid="{00000000-0005-0000-0000-0000F32C0000}"/>
    <cellStyle name="Preço-Unit-Tot" xfId="4281" xr:uid="{00000000-0005-0000-0000-0000F42C0000}"/>
    <cellStyle name="Preço-Unit-Tot 2" xfId="11282" xr:uid="{00000000-0005-0000-0000-0000F52C0000}"/>
    <cellStyle name="Prefilled" xfId="4282" xr:uid="{00000000-0005-0000-0000-0000F62C0000}"/>
    <cellStyle name="Prefilled 2" xfId="11283" xr:uid="{00000000-0005-0000-0000-0000F72C0000}"/>
    <cellStyle name="Prefilled 3" xfId="11284" xr:uid="{00000000-0005-0000-0000-0000F82C0000}"/>
    <cellStyle name="Prefilled 4" xfId="11285" xr:uid="{00000000-0005-0000-0000-0000F92C0000}"/>
    <cellStyle name="Prefilled 5" xfId="11286" xr:uid="{00000000-0005-0000-0000-0000FA2C0000}"/>
    <cellStyle name="PrePop Currency (0)" xfId="4283" xr:uid="{00000000-0005-0000-0000-0000FB2C0000}"/>
    <cellStyle name="PrePop Currency (2)" xfId="4284" xr:uid="{00000000-0005-0000-0000-0000FC2C0000}"/>
    <cellStyle name="PrePop Units (0)" xfId="4285" xr:uid="{00000000-0005-0000-0000-0000FD2C0000}"/>
    <cellStyle name="PrePop Units (1)" xfId="4286" xr:uid="{00000000-0005-0000-0000-0000FE2C0000}"/>
    <cellStyle name="PrePop Units (2)" xfId="4287" xr:uid="{00000000-0005-0000-0000-0000FF2C0000}"/>
    <cellStyle name="Pricing" xfId="4288" xr:uid="{00000000-0005-0000-0000-0000002D0000}"/>
    <cellStyle name="Pricing 2" xfId="11287" xr:uid="{00000000-0005-0000-0000-0000012D0000}"/>
    <cellStyle name="Pricing 3" xfId="11288" xr:uid="{00000000-0005-0000-0000-0000022D0000}"/>
    <cellStyle name="Pricing 4" xfId="11289" xr:uid="{00000000-0005-0000-0000-0000032D0000}"/>
    <cellStyle name="Product Sub-Headng" xfId="4289" xr:uid="{00000000-0005-0000-0000-0000042D0000}"/>
    <cellStyle name="producto" xfId="4290" xr:uid="{00000000-0005-0000-0000-0000052D0000}"/>
    <cellStyle name="producto 2" xfId="6474" xr:uid="{00000000-0005-0000-0000-0000062D0000}"/>
    <cellStyle name="Protected" xfId="4291" xr:uid="{00000000-0005-0000-0000-0000072D0000}"/>
    <cellStyle name="Protected 2" xfId="11290" xr:uid="{00000000-0005-0000-0000-0000082D0000}"/>
    <cellStyle name="PSChar" xfId="4292" xr:uid="{00000000-0005-0000-0000-0000092D0000}"/>
    <cellStyle name="PSChar 2" xfId="11291" xr:uid="{00000000-0005-0000-0000-00000A2D0000}"/>
    <cellStyle name="PSDate" xfId="4293" xr:uid="{00000000-0005-0000-0000-00000B2D0000}"/>
    <cellStyle name="PSDec" xfId="4294" xr:uid="{00000000-0005-0000-0000-00000C2D0000}"/>
    <cellStyle name="PSHeading" xfId="4295" xr:uid="{00000000-0005-0000-0000-00000D2D0000}"/>
    <cellStyle name="PSHeading 2" xfId="8310" xr:uid="{00000000-0005-0000-0000-00000E2D0000}"/>
    <cellStyle name="PSHeading 2 2" xfId="11292" xr:uid="{00000000-0005-0000-0000-00000F2D0000}"/>
    <cellStyle name="PSHeading 2 3" xfId="11293" xr:uid="{00000000-0005-0000-0000-0000102D0000}"/>
    <cellStyle name="PSHeading 2 4" xfId="11294" xr:uid="{00000000-0005-0000-0000-0000112D0000}"/>
    <cellStyle name="PSHeading 3" xfId="11295" xr:uid="{00000000-0005-0000-0000-0000122D0000}"/>
    <cellStyle name="PSHeading 4" xfId="11296" xr:uid="{00000000-0005-0000-0000-0000132D0000}"/>
    <cellStyle name="PSHeading 5" xfId="11297" xr:uid="{00000000-0005-0000-0000-0000142D0000}"/>
    <cellStyle name="PSHeading 6" xfId="11298" xr:uid="{00000000-0005-0000-0000-0000152D0000}"/>
    <cellStyle name="PSInt" xfId="4296" xr:uid="{00000000-0005-0000-0000-0000162D0000}"/>
    <cellStyle name="PSSpacer" xfId="4297" xr:uid="{00000000-0005-0000-0000-0000172D0000}"/>
    <cellStyle name="PSSpacer 2" xfId="11299" xr:uid="{00000000-0005-0000-0000-0000182D0000}"/>
    <cellStyle name="Punto" xfId="4298" xr:uid="{00000000-0005-0000-0000-0000192D0000}"/>
    <cellStyle name="Punto0" xfId="4299" xr:uid="{00000000-0005-0000-0000-00001A2D0000}"/>
    <cellStyle name="Punto0 - Estilo2" xfId="4300" xr:uid="{00000000-0005-0000-0000-00001B2D0000}"/>
    <cellStyle name="Punto0 - Estilo2 2" xfId="11300" xr:uid="{00000000-0005-0000-0000-00001C2D0000}"/>
    <cellStyle name="Punto0 - Estilo3" xfId="13426" xr:uid="{00000000-0005-0000-0000-00001D2D0000}"/>
    <cellStyle name="Punto0 - Style1" xfId="13427" xr:uid="{00000000-0005-0000-0000-00001E2D0000}"/>
    <cellStyle name="Punto0_aceleracion acueducto rev1" xfId="13428" xr:uid="{00000000-0005-0000-0000-00001F2D0000}"/>
    <cellStyle name="Punto1 - Estilo1" xfId="13429" xr:uid="{00000000-0005-0000-0000-0000202D0000}"/>
    <cellStyle name="Quant." xfId="4301" xr:uid="{00000000-0005-0000-0000-0000212D0000}"/>
    <cellStyle name="Quantity" xfId="4302" xr:uid="{00000000-0005-0000-0000-0000222D0000}"/>
    <cellStyle name="Quantity 2" xfId="8311" xr:uid="{00000000-0005-0000-0000-0000232D0000}"/>
    <cellStyle name="Quantity 3" xfId="8312" xr:uid="{00000000-0005-0000-0000-0000242D0000}"/>
    <cellStyle name="Quantity 4" xfId="8313" xr:uid="{00000000-0005-0000-0000-0000252D0000}"/>
    <cellStyle name="Quantity 5" xfId="8314" xr:uid="{00000000-0005-0000-0000-0000262D0000}"/>
    <cellStyle name="R" xfId="4303" xr:uid="{00000000-0005-0000-0000-0000272D0000}"/>
    <cellStyle name="R 2" xfId="11301" xr:uid="{00000000-0005-0000-0000-0000282D0000}"/>
    <cellStyle name="R_CR2882-Pxx-VAL01-JUN09 Rev01" xfId="4304" xr:uid="{00000000-0005-0000-0000-0000292D0000}"/>
    <cellStyle name="R_CR2882-Pxx-VAL01-JUN09 Rev01 2" xfId="11302" xr:uid="{00000000-0005-0000-0000-00002A2D0000}"/>
    <cellStyle name="R_CR2882-Pxx-VAL01-JUN09 Rev01_CR2882-P00-VAL STANDBY_REV01" xfId="4305" xr:uid="{00000000-0005-0000-0000-00002B2D0000}"/>
    <cellStyle name="R_Marcobre-FP-Power Supply" xfId="4306" xr:uid="{00000000-0005-0000-0000-00002C2D0000}"/>
    <cellStyle name="R_Precios La Virgen (2)" xfId="4307" xr:uid="{00000000-0005-0000-0000-00002D2D0000}"/>
    <cellStyle name="R_Precios La Virgen (2) 2" xfId="11303" xr:uid="{00000000-0005-0000-0000-00002E2D0000}"/>
    <cellStyle name="R_Precios La Virgen (2)_CR2882-Pxx-VAL01-JUN09 Rev01" xfId="4308" xr:uid="{00000000-0005-0000-0000-00002F2D0000}"/>
    <cellStyle name="R_Precios La Virgen (2)_CR2882-Pxx-VAL01-JUN09 Rev01 2" xfId="11304" xr:uid="{00000000-0005-0000-0000-0000302D0000}"/>
    <cellStyle name="R_Res Marcobre" xfId="4309" xr:uid="{00000000-0005-0000-0000-0000312D0000}"/>
    <cellStyle name="RAMEY" xfId="13430" xr:uid="{00000000-0005-0000-0000-0000322D0000}"/>
    <cellStyle name="Ramey $k" xfId="13431" xr:uid="{00000000-0005-0000-0000-0000332D0000}"/>
    <cellStyle name="RAMEY_053 2002-12_enviado" xfId="13432" xr:uid="{00000000-0005-0000-0000-0000342D0000}"/>
    <cellStyle name="Red" xfId="4310" xr:uid="{00000000-0005-0000-0000-0000352D0000}"/>
    <cellStyle name="Red Heading" xfId="4311" xr:uid="{00000000-0005-0000-0000-0000362D0000}"/>
    <cellStyle name="Red Heading 2" xfId="11305" xr:uid="{00000000-0005-0000-0000-0000372D0000}"/>
    <cellStyle name="Reset range style to defaults" xfId="13433" xr:uid="{00000000-0005-0000-0000-0000382D0000}"/>
    <cellStyle name="Reset range style to defaults 2" xfId="13434" xr:uid="{00000000-0005-0000-0000-0000392D0000}"/>
    <cellStyle name="Reset range style to defaults 3" xfId="13435" xr:uid="{00000000-0005-0000-0000-00003A2D0000}"/>
    <cellStyle name="Reset range style to defaults 4" xfId="13436" xr:uid="{00000000-0005-0000-0000-00003B2D0000}"/>
    <cellStyle name="Reset range style to defaults_6428-2503-EST-REQ Rev01 (Preciario)" xfId="13437" xr:uid="{00000000-0005-0000-0000-00003C2D0000}"/>
    <cellStyle name="Result" xfId="4312" xr:uid="{00000000-0005-0000-0000-00003D2D0000}"/>
    <cellStyle name="RevList" xfId="4313" xr:uid="{00000000-0005-0000-0000-00003E2D0000}"/>
    <cellStyle name="RevList 2" xfId="11306" xr:uid="{00000000-0005-0000-0000-00003F2D0000}"/>
    <cellStyle name="RISKbigPercent" xfId="4314" xr:uid="{00000000-0005-0000-0000-0000402D0000}"/>
    <cellStyle name="RISKbigPercent 2" xfId="4315" xr:uid="{00000000-0005-0000-0000-0000412D0000}"/>
    <cellStyle name="RISKbigPercent 3" xfId="13438" xr:uid="{00000000-0005-0000-0000-0000422D0000}"/>
    <cellStyle name="RISKblandrEdge" xfId="4316" xr:uid="{00000000-0005-0000-0000-0000432D0000}"/>
    <cellStyle name="RISKblandrEdge 10" xfId="11307" xr:uid="{00000000-0005-0000-0000-0000442D0000}"/>
    <cellStyle name="RISKblandrEdge 2" xfId="4317" xr:uid="{00000000-0005-0000-0000-0000452D0000}"/>
    <cellStyle name="RISKblandrEdge 2 2" xfId="4318" xr:uid="{00000000-0005-0000-0000-0000462D0000}"/>
    <cellStyle name="RISKblandrEdge 2 3" xfId="4319" xr:uid="{00000000-0005-0000-0000-0000472D0000}"/>
    <cellStyle name="RISKblandrEdge 2 4" xfId="4320" xr:uid="{00000000-0005-0000-0000-0000482D0000}"/>
    <cellStyle name="RISKblandrEdge 2 5" xfId="4321" xr:uid="{00000000-0005-0000-0000-0000492D0000}"/>
    <cellStyle name="RISKblandrEdge 2 6" xfId="4322" xr:uid="{00000000-0005-0000-0000-00004A2D0000}"/>
    <cellStyle name="RISKblandrEdge 2 7" xfId="4323" xr:uid="{00000000-0005-0000-0000-00004B2D0000}"/>
    <cellStyle name="RISKblandrEdge 2 8" xfId="4324" xr:uid="{00000000-0005-0000-0000-00004C2D0000}"/>
    <cellStyle name="RISKblandrEdge 2 9" xfId="11308" xr:uid="{00000000-0005-0000-0000-00004D2D0000}"/>
    <cellStyle name="RISKblandrEdge 3" xfId="4325" xr:uid="{00000000-0005-0000-0000-00004E2D0000}"/>
    <cellStyle name="RISKblandrEdge 4" xfId="4326" xr:uid="{00000000-0005-0000-0000-00004F2D0000}"/>
    <cellStyle name="RISKblandrEdge 5" xfId="4327" xr:uid="{00000000-0005-0000-0000-0000502D0000}"/>
    <cellStyle name="RISKblandrEdge 6" xfId="4328" xr:uid="{00000000-0005-0000-0000-0000512D0000}"/>
    <cellStyle name="RISKblandrEdge 7" xfId="4329" xr:uid="{00000000-0005-0000-0000-0000522D0000}"/>
    <cellStyle name="RISKblandrEdge 8" xfId="4330" xr:uid="{00000000-0005-0000-0000-0000532D0000}"/>
    <cellStyle name="RISKblandrEdge 9" xfId="4331" xr:uid="{00000000-0005-0000-0000-0000542D0000}"/>
    <cellStyle name="RISKblCorner" xfId="4332" xr:uid="{00000000-0005-0000-0000-0000552D0000}"/>
    <cellStyle name="RISKblCorner 10" xfId="11309" xr:uid="{00000000-0005-0000-0000-0000562D0000}"/>
    <cellStyle name="RISKblCorner 2" xfId="4333" xr:uid="{00000000-0005-0000-0000-0000572D0000}"/>
    <cellStyle name="RISKblCorner 2 2" xfId="4334" xr:uid="{00000000-0005-0000-0000-0000582D0000}"/>
    <cellStyle name="RISKblCorner 2 3" xfId="4335" xr:uid="{00000000-0005-0000-0000-0000592D0000}"/>
    <cellStyle name="RISKblCorner 2 4" xfId="4336" xr:uid="{00000000-0005-0000-0000-00005A2D0000}"/>
    <cellStyle name="RISKblCorner 2 5" xfId="4337" xr:uid="{00000000-0005-0000-0000-00005B2D0000}"/>
    <cellStyle name="RISKblCorner 2 6" xfId="4338" xr:uid="{00000000-0005-0000-0000-00005C2D0000}"/>
    <cellStyle name="RISKblCorner 2 7" xfId="4339" xr:uid="{00000000-0005-0000-0000-00005D2D0000}"/>
    <cellStyle name="RISKblCorner 2 8" xfId="4340" xr:uid="{00000000-0005-0000-0000-00005E2D0000}"/>
    <cellStyle name="RISKblCorner 2 9" xfId="11310" xr:uid="{00000000-0005-0000-0000-00005F2D0000}"/>
    <cellStyle name="RISKblCorner 3" xfId="4341" xr:uid="{00000000-0005-0000-0000-0000602D0000}"/>
    <cellStyle name="RISKblCorner 4" xfId="4342" xr:uid="{00000000-0005-0000-0000-0000612D0000}"/>
    <cellStyle name="RISKblCorner 5" xfId="4343" xr:uid="{00000000-0005-0000-0000-0000622D0000}"/>
    <cellStyle name="RISKblCorner 6" xfId="4344" xr:uid="{00000000-0005-0000-0000-0000632D0000}"/>
    <cellStyle name="RISKblCorner 7" xfId="4345" xr:uid="{00000000-0005-0000-0000-0000642D0000}"/>
    <cellStyle name="RISKblCorner 8" xfId="4346" xr:uid="{00000000-0005-0000-0000-0000652D0000}"/>
    <cellStyle name="RISKblCorner 9" xfId="4347" xr:uid="{00000000-0005-0000-0000-0000662D0000}"/>
    <cellStyle name="RISKbottomEdge" xfId="4348" xr:uid="{00000000-0005-0000-0000-0000672D0000}"/>
    <cellStyle name="RISKbottomEdge 10" xfId="11311" xr:uid="{00000000-0005-0000-0000-0000682D0000}"/>
    <cellStyle name="RISKbottomEdge 2" xfId="4349" xr:uid="{00000000-0005-0000-0000-0000692D0000}"/>
    <cellStyle name="RISKbottomEdge 2 2" xfId="4350" xr:uid="{00000000-0005-0000-0000-00006A2D0000}"/>
    <cellStyle name="RISKbottomEdge 2 3" xfId="4351" xr:uid="{00000000-0005-0000-0000-00006B2D0000}"/>
    <cellStyle name="RISKbottomEdge 2 4" xfId="4352" xr:uid="{00000000-0005-0000-0000-00006C2D0000}"/>
    <cellStyle name="RISKbottomEdge 2 5" xfId="4353" xr:uid="{00000000-0005-0000-0000-00006D2D0000}"/>
    <cellStyle name="RISKbottomEdge 2 6" xfId="4354" xr:uid="{00000000-0005-0000-0000-00006E2D0000}"/>
    <cellStyle name="RISKbottomEdge 2 7" xfId="4355" xr:uid="{00000000-0005-0000-0000-00006F2D0000}"/>
    <cellStyle name="RISKbottomEdge 2 8" xfId="4356" xr:uid="{00000000-0005-0000-0000-0000702D0000}"/>
    <cellStyle name="RISKbottomEdge 2 9" xfId="11312" xr:uid="{00000000-0005-0000-0000-0000712D0000}"/>
    <cellStyle name="RISKbottomEdge 3" xfId="4357" xr:uid="{00000000-0005-0000-0000-0000722D0000}"/>
    <cellStyle name="RISKbottomEdge 4" xfId="4358" xr:uid="{00000000-0005-0000-0000-0000732D0000}"/>
    <cellStyle name="RISKbottomEdge 5" xfId="4359" xr:uid="{00000000-0005-0000-0000-0000742D0000}"/>
    <cellStyle name="RISKbottomEdge 6" xfId="4360" xr:uid="{00000000-0005-0000-0000-0000752D0000}"/>
    <cellStyle name="RISKbottomEdge 7" xfId="4361" xr:uid="{00000000-0005-0000-0000-0000762D0000}"/>
    <cellStyle name="RISKbottomEdge 8" xfId="4362" xr:uid="{00000000-0005-0000-0000-0000772D0000}"/>
    <cellStyle name="RISKbottomEdge 9" xfId="4363" xr:uid="{00000000-0005-0000-0000-0000782D0000}"/>
    <cellStyle name="RISKbrCorner" xfId="4364" xr:uid="{00000000-0005-0000-0000-0000792D0000}"/>
    <cellStyle name="RISKbrCorner 10" xfId="11313" xr:uid="{00000000-0005-0000-0000-00007A2D0000}"/>
    <cellStyle name="RISKbrCorner 2" xfId="4365" xr:uid="{00000000-0005-0000-0000-00007B2D0000}"/>
    <cellStyle name="RISKbrCorner 2 2" xfId="4366" xr:uid="{00000000-0005-0000-0000-00007C2D0000}"/>
    <cellStyle name="RISKbrCorner 2 3" xfId="4367" xr:uid="{00000000-0005-0000-0000-00007D2D0000}"/>
    <cellStyle name="RISKbrCorner 2 4" xfId="4368" xr:uid="{00000000-0005-0000-0000-00007E2D0000}"/>
    <cellStyle name="RISKbrCorner 2 5" xfId="4369" xr:uid="{00000000-0005-0000-0000-00007F2D0000}"/>
    <cellStyle name="RISKbrCorner 2 6" xfId="4370" xr:uid="{00000000-0005-0000-0000-0000802D0000}"/>
    <cellStyle name="RISKbrCorner 2 7" xfId="4371" xr:uid="{00000000-0005-0000-0000-0000812D0000}"/>
    <cellStyle name="RISKbrCorner 2 8" xfId="4372" xr:uid="{00000000-0005-0000-0000-0000822D0000}"/>
    <cellStyle name="RISKbrCorner 2 9" xfId="11314" xr:uid="{00000000-0005-0000-0000-0000832D0000}"/>
    <cellStyle name="RISKbrCorner 3" xfId="4373" xr:uid="{00000000-0005-0000-0000-0000842D0000}"/>
    <cellStyle name="RISKbrCorner 4" xfId="4374" xr:uid="{00000000-0005-0000-0000-0000852D0000}"/>
    <cellStyle name="RISKbrCorner 5" xfId="4375" xr:uid="{00000000-0005-0000-0000-0000862D0000}"/>
    <cellStyle name="RISKbrCorner 6" xfId="4376" xr:uid="{00000000-0005-0000-0000-0000872D0000}"/>
    <cellStyle name="RISKbrCorner 7" xfId="4377" xr:uid="{00000000-0005-0000-0000-0000882D0000}"/>
    <cellStyle name="RISKbrCorner 8" xfId="4378" xr:uid="{00000000-0005-0000-0000-0000892D0000}"/>
    <cellStyle name="RISKbrCorner 9" xfId="4379" xr:uid="{00000000-0005-0000-0000-00008A2D0000}"/>
    <cellStyle name="RISKdarkBoxed" xfId="4380" xr:uid="{00000000-0005-0000-0000-00008B2D0000}"/>
    <cellStyle name="RISKdarkBoxed 10" xfId="11315" xr:uid="{00000000-0005-0000-0000-00008C2D0000}"/>
    <cellStyle name="RISKdarkBoxed 11" xfId="11316" xr:uid="{00000000-0005-0000-0000-00008D2D0000}"/>
    <cellStyle name="RISKdarkBoxed 12" xfId="11317" xr:uid="{00000000-0005-0000-0000-00008E2D0000}"/>
    <cellStyle name="RISKdarkBoxed 2" xfId="4381" xr:uid="{00000000-0005-0000-0000-00008F2D0000}"/>
    <cellStyle name="RISKdarkBoxed 2 10" xfId="11318" xr:uid="{00000000-0005-0000-0000-0000902D0000}"/>
    <cellStyle name="RISKdarkBoxed 2 11" xfId="11319" xr:uid="{00000000-0005-0000-0000-0000912D0000}"/>
    <cellStyle name="RISKdarkBoxed 2 2" xfId="4382" xr:uid="{00000000-0005-0000-0000-0000922D0000}"/>
    <cellStyle name="RISKdarkBoxed 2 2 2" xfId="11320" xr:uid="{00000000-0005-0000-0000-0000932D0000}"/>
    <cellStyle name="RISKdarkBoxed 2 2 3" xfId="11321" xr:uid="{00000000-0005-0000-0000-0000942D0000}"/>
    <cellStyle name="RISKdarkBoxed 2 2 4" xfId="11322" xr:uid="{00000000-0005-0000-0000-0000952D0000}"/>
    <cellStyle name="RISKdarkBoxed 2 3" xfId="4383" xr:uid="{00000000-0005-0000-0000-0000962D0000}"/>
    <cellStyle name="RISKdarkBoxed 2 3 2" xfId="11323" xr:uid="{00000000-0005-0000-0000-0000972D0000}"/>
    <cellStyle name="RISKdarkBoxed 2 3 3" xfId="11324" xr:uid="{00000000-0005-0000-0000-0000982D0000}"/>
    <cellStyle name="RISKdarkBoxed 2 4" xfId="4384" xr:uid="{00000000-0005-0000-0000-0000992D0000}"/>
    <cellStyle name="RISKdarkBoxed 2 4 2" xfId="11325" xr:uid="{00000000-0005-0000-0000-00009A2D0000}"/>
    <cellStyle name="RISKdarkBoxed 2 4 3" xfId="11326" xr:uid="{00000000-0005-0000-0000-00009B2D0000}"/>
    <cellStyle name="RISKdarkBoxed 2 5" xfId="4385" xr:uid="{00000000-0005-0000-0000-00009C2D0000}"/>
    <cellStyle name="RISKdarkBoxed 2 5 2" xfId="11327" xr:uid="{00000000-0005-0000-0000-00009D2D0000}"/>
    <cellStyle name="RISKdarkBoxed 2 5 3" xfId="11328" xr:uid="{00000000-0005-0000-0000-00009E2D0000}"/>
    <cellStyle name="RISKdarkBoxed 2 6" xfId="4386" xr:uid="{00000000-0005-0000-0000-00009F2D0000}"/>
    <cellStyle name="RISKdarkBoxed 2 6 2" xfId="11329" xr:uid="{00000000-0005-0000-0000-0000A02D0000}"/>
    <cellStyle name="RISKdarkBoxed 2 6 3" xfId="11330" xr:uid="{00000000-0005-0000-0000-0000A12D0000}"/>
    <cellStyle name="RISKdarkBoxed 2 7" xfId="4387" xr:uid="{00000000-0005-0000-0000-0000A22D0000}"/>
    <cellStyle name="RISKdarkBoxed 2 7 2" xfId="11331" xr:uid="{00000000-0005-0000-0000-0000A32D0000}"/>
    <cellStyle name="RISKdarkBoxed 2 7 3" xfId="11332" xr:uid="{00000000-0005-0000-0000-0000A42D0000}"/>
    <cellStyle name="RISKdarkBoxed 2 8" xfId="4388" xr:uid="{00000000-0005-0000-0000-0000A52D0000}"/>
    <cellStyle name="RISKdarkBoxed 2 8 2" xfId="11333" xr:uid="{00000000-0005-0000-0000-0000A62D0000}"/>
    <cellStyle name="RISKdarkBoxed 2 8 3" xfId="11334" xr:uid="{00000000-0005-0000-0000-0000A72D0000}"/>
    <cellStyle name="RISKdarkBoxed 2 9" xfId="11335" xr:uid="{00000000-0005-0000-0000-0000A82D0000}"/>
    <cellStyle name="RISKdarkBoxed 3" xfId="4389" xr:uid="{00000000-0005-0000-0000-0000A92D0000}"/>
    <cellStyle name="RISKdarkBoxed 3 2" xfId="11336" xr:uid="{00000000-0005-0000-0000-0000AA2D0000}"/>
    <cellStyle name="RISKdarkBoxed 3 3" xfId="11337" xr:uid="{00000000-0005-0000-0000-0000AB2D0000}"/>
    <cellStyle name="RISKdarkBoxed 3 4" xfId="11338" xr:uid="{00000000-0005-0000-0000-0000AC2D0000}"/>
    <cellStyle name="RISKdarkBoxed 4" xfId="4390" xr:uid="{00000000-0005-0000-0000-0000AD2D0000}"/>
    <cellStyle name="RISKdarkBoxed 4 2" xfId="11339" xr:uid="{00000000-0005-0000-0000-0000AE2D0000}"/>
    <cellStyle name="RISKdarkBoxed 4 3" xfId="11340" xr:uid="{00000000-0005-0000-0000-0000AF2D0000}"/>
    <cellStyle name="RISKdarkBoxed 5" xfId="4391" xr:uid="{00000000-0005-0000-0000-0000B02D0000}"/>
    <cellStyle name="RISKdarkBoxed 5 2" xfId="11341" xr:uid="{00000000-0005-0000-0000-0000B12D0000}"/>
    <cellStyle name="RISKdarkBoxed 5 3" xfId="11342" xr:uid="{00000000-0005-0000-0000-0000B22D0000}"/>
    <cellStyle name="RISKdarkBoxed 6" xfId="4392" xr:uid="{00000000-0005-0000-0000-0000B32D0000}"/>
    <cellStyle name="RISKdarkBoxed 6 2" xfId="11343" xr:uid="{00000000-0005-0000-0000-0000B42D0000}"/>
    <cellStyle name="RISKdarkBoxed 6 3" xfId="11344" xr:uid="{00000000-0005-0000-0000-0000B52D0000}"/>
    <cellStyle name="RISKdarkBoxed 7" xfId="4393" xr:uid="{00000000-0005-0000-0000-0000B62D0000}"/>
    <cellStyle name="RISKdarkBoxed 7 2" xfId="11345" xr:uid="{00000000-0005-0000-0000-0000B72D0000}"/>
    <cellStyle name="RISKdarkBoxed 7 3" xfId="11346" xr:uid="{00000000-0005-0000-0000-0000B82D0000}"/>
    <cellStyle name="RISKdarkBoxed 8" xfId="4394" xr:uid="{00000000-0005-0000-0000-0000B92D0000}"/>
    <cellStyle name="RISKdarkBoxed 8 2" xfId="11347" xr:uid="{00000000-0005-0000-0000-0000BA2D0000}"/>
    <cellStyle name="RISKdarkBoxed 8 3" xfId="11348" xr:uid="{00000000-0005-0000-0000-0000BB2D0000}"/>
    <cellStyle name="RISKdarkBoxed 9" xfId="4395" xr:uid="{00000000-0005-0000-0000-0000BC2D0000}"/>
    <cellStyle name="RISKdarkBoxed 9 2" xfId="11349" xr:uid="{00000000-0005-0000-0000-0000BD2D0000}"/>
    <cellStyle name="RISKdarkBoxed 9 3" xfId="11350" xr:uid="{00000000-0005-0000-0000-0000BE2D0000}"/>
    <cellStyle name="RISKdarkShade" xfId="4396" xr:uid="{00000000-0005-0000-0000-0000BF2D0000}"/>
    <cellStyle name="RISKdarkShade 10" xfId="11351" xr:uid="{00000000-0005-0000-0000-0000C02D0000}"/>
    <cellStyle name="RISKdarkShade 2" xfId="4397" xr:uid="{00000000-0005-0000-0000-0000C12D0000}"/>
    <cellStyle name="RISKdarkShade 2 2" xfId="4398" xr:uid="{00000000-0005-0000-0000-0000C22D0000}"/>
    <cellStyle name="RISKdarkShade 2 3" xfId="4399" xr:uid="{00000000-0005-0000-0000-0000C32D0000}"/>
    <cellStyle name="RISKdarkShade 2 4" xfId="4400" xr:uid="{00000000-0005-0000-0000-0000C42D0000}"/>
    <cellStyle name="RISKdarkShade 2 5" xfId="4401" xr:uid="{00000000-0005-0000-0000-0000C52D0000}"/>
    <cellStyle name="RISKdarkShade 2 6" xfId="4402" xr:uid="{00000000-0005-0000-0000-0000C62D0000}"/>
    <cellStyle name="RISKdarkShade 2 7" xfId="4403" xr:uid="{00000000-0005-0000-0000-0000C72D0000}"/>
    <cellStyle name="RISKdarkShade 2 8" xfId="4404" xr:uid="{00000000-0005-0000-0000-0000C82D0000}"/>
    <cellStyle name="RISKdarkShade 2 9" xfId="11352" xr:uid="{00000000-0005-0000-0000-0000C92D0000}"/>
    <cellStyle name="RISKdarkShade 3" xfId="4405" xr:uid="{00000000-0005-0000-0000-0000CA2D0000}"/>
    <cellStyle name="RISKdarkShade 4" xfId="4406" xr:uid="{00000000-0005-0000-0000-0000CB2D0000}"/>
    <cellStyle name="RISKdarkShade 5" xfId="4407" xr:uid="{00000000-0005-0000-0000-0000CC2D0000}"/>
    <cellStyle name="RISKdarkShade 6" xfId="4408" xr:uid="{00000000-0005-0000-0000-0000CD2D0000}"/>
    <cellStyle name="RISKdarkShade 7" xfId="4409" xr:uid="{00000000-0005-0000-0000-0000CE2D0000}"/>
    <cellStyle name="RISKdarkShade 8" xfId="4410" xr:uid="{00000000-0005-0000-0000-0000CF2D0000}"/>
    <cellStyle name="RISKdarkShade 9" xfId="4411" xr:uid="{00000000-0005-0000-0000-0000D02D0000}"/>
    <cellStyle name="RISKdbottomEdge" xfId="4412" xr:uid="{00000000-0005-0000-0000-0000D12D0000}"/>
    <cellStyle name="RISKdbottomEdge 10" xfId="11353" xr:uid="{00000000-0005-0000-0000-0000D22D0000}"/>
    <cellStyle name="RISKdbottomEdge 2" xfId="4413" xr:uid="{00000000-0005-0000-0000-0000D32D0000}"/>
    <cellStyle name="RISKdbottomEdge 2 2" xfId="4414" xr:uid="{00000000-0005-0000-0000-0000D42D0000}"/>
    <cellStyle name="RISKdbottomEdge 2 3" xfId="4415" xr:uid="{00000000-0005-0000-0000-0000D52D0000}"/>
    <cellStyle name="RISKdbottomEdge 2 4" xfId="4416" xr:uid="{00000000-0005-0000-0000-0000D62D0000}"/>
    <cellStyle name="RISKdbottomEdge 2 5" xfId="4417" xr:uid="{00000000-0005-0000-0000-0000D72D0000}"/>
    <cellStyle name="RISKdbottomEdge 2 6" xfId="4418" xr:uid="{00000000-0005-0000-0000-0000D82D0000}"/>
    <cellStyle name="RISKdbottomEdge 2 7" xfId="4419" xr:uid="{00000000-0005-0000-0000-0000D92D0000}"/>
    <cellStyle name="RISKdbottomEdge 2 8" xfId="4420" xr:uid="{00000000-0005-0000-0000-0000DA2D0000}"/>
    <cellStyle name="RISKdbottomEdge 2 9" xfId="11354" xr:uid="{00000000-0005-0000-0000-0000DB2D0000}"/>
    <cellStyle name="RISKdbottomEdge 3" xfId="4421" xr:uid="{00000000-0005-0000-0000-0000DC2D0000}"/>
    <cellStyle name="RISKdbottomEdge 4" xfId="4422" xr:uid="{00000000-0005-0000-0000-0000DD2D0000}"/>
    <cellStyle name="RISKdbottomEdge 5" xfId="4423" xr:uid="{00000000-0005-0000-0000-0000DE2D0000}"/>
    <cellStyle name="RISKdbottomEdge 6" xfId="4424" xr:uid="{00000000-0005-0000-0000-0000DF2D0000}"/>
    <cellStyle name="RISKdbottomEdge 7" xfId="4425" xr:uid="{00000000-0005-0000-0000-0000E02D0000}"/>
    <cellStyle name="RISKdbottomEdge 8" xfId="4426" xr:uid="{00000000-0005-0000-0000-0000E12D0000}"/>
    <cellStyle name="RISKdbottomEdge 9" xfId="4427" xr:uid="{00000000-0005-0000-0000-0000E22D0000}"/>
    <cellStyle name="RISKdrightEdge" xfId="4428" xr:uid="{00000000-0005-0000-0000-0000E32D0000}"/>
    <cellStyle name="RISKdrightEdge 10" xfId="11355" xr:uid="{00000000-0005-0000-0000-0000E42D0000}"/>
    <cellStyle name="RISKdrightEdge 2" xfId="4429" xr:uid="{00000000-0005-0000-0000-0000E52D0000}"/>
    <cellStyle name="RISKdrightEdge 2 2" xfId="4430" xr:uid="{00000000-0005-0000-0000-0000E62D0000}"/>
    <cellStyle name="RISKdrightEdge 2 3" xfId="4431" xr:uid="{00000000-0005-0000-0000-0000E72D0000}"/>
    <cellStyle name="RISKdrightEdge 2 4" xfId="4432" xr:uid="{00000000-0005-0000-0000-0000E82D0000}"/>
    <cellStyle name="RISKdrightEdge 2 5" xfId="4433" xr:uid="{00000000-0005-0000-0000-0000E92D0000}"/>
    <cellStyle name="RISKdrightEdge 2 6" xfId="4434" xr:uid="{00000000-0005-0000-0000-0000EA2D0000}"/>
    <cellStyle name="RISKdrightEdge 2 7" xfId="4435" xr:uid="{00000000-0005-0000-0000-0000EB2D0000}"/>
    <cellStyle name="RISKdrightEdge 2 8" xfId="4436" xr:uid="{00000000-0005-0000-0000-0000EC2D0000}"/>
    <cellStyle name="RISKdrightEdge 2 9" xfId="11356" xr:uid="{00000000-0005-0000-0000-0000ED2D0000}"/>
    <cellStyle name="RISKdrightEdge 3" xfId="4437" xr:uid="{00000000-0005-0000-0000-0000EE2D0000}"/>
    <cellStyle name="RISKdrightEdge 4" xfId="4438" xr:uid="{00000000-0005-0000-0000-0000EF2D0000}"/>
    <cellStyle name="RISKdrightEdge 5" xfId="4439" xr:uid="{00000000-0005-0000-0000-0000F02D0000}"/>
    <cellStyle name="RISKdrightEdge 6" xfId="4440" xr:uid="{00000000-0005-0000-0000-0000F12D0000}"/>
    <cellStyle name="RISKdrightEdge 7" xfId="4441" xr:uid="{00000000-0005-0000-0000-0000F22D0000}"/>
    <cellStyle name="RISKdrightEdge 8" xfId="4442" xr:uid="{00000000-0005-0000-0000-0000F32D0000}"/>
    <cellStyle name="RISKdrightEdge 9" xfId="4443" xr:uid="{00000000-0005-0000-0000-0000F42D0000}"/>
    <cellStyle name="RISKdurationTime" xfId="4444" xr:uid="{00000000-0005-0000-0000-0000F52D0000}"/>
    <cellStyle name="RISKdurationTime 2" xfId="4445" xr:uid="{00000000-0005-0000-0000-0000F62D0000}"/>
    <cellStyle name="RISKdurationTime 3" xfId="13439" xr:uid="{00000000-0005-0000-0000-0000F72D0000}"/>
    <cellStyle name="RISKinNumber" xfId="4446" xr:uid="{00000000-0005-0000-0000-0000F82D0000}"/>
    <cellStyle name="RISKinNumber 2" xfId="4447" xr:uid="{00000000-0005-0000-0000-0000F92D0000}"/>
    <cellStyle name="RISKinNumber 3" xfId="4448" xr:uid="{00000000-0005-0000-0000-0000FA2D0000}"/>
    <cellStyle name="RISKinNumber 4" xfId="4449" xr:uid="{00000000-0005-0000-0000-0000FB2D0000}"/>
    <cellStyle name="RISKinNumber 5" xfId="4450" xr:uid="{00000000-0005-0000-0000-0000FC2D0000}"/>
    <cellStyle name="RISKinNumber 6" xfId="4451" xr:uid="{00000000-0005-0000-0000-0000FD2D0000}"/>
    <cellStyle name="RISKinNumber 7" xfId="4452" xr:uid="{00000000-0005-0000-0000-0000FE2D0000}"/>
    <cellStyle name="RISKinNumber 8" xfId="4453" xr:uid="{00000000-0005-0000-0000-0000FF2D0000}"/>
    <cellStyle name="RISKinNumber 9" xfId="11357" xr:uid="{00000000-0005-0000-0000-0000002E0000}"/>
    <cellStyle name="RISKlandrEdge" xfId="4454" xr:uid="{00000000-0005-0000-0000-0000012E0000}"/>
    <cellStyle name="RISKlandrEdge 10" xfId="8315" xr:uid="{00000000-0005-0000-0000-0000022E0000}"/>
    <cellStyle name="RISKlandrEdge 11" xfId="8316" xr:uid="{00000000-0005-0000-0000-0000032E0000}"/>
    <cellStyle name="RISKlandrEdge 12" xfId="8317" xr:uid="{00000000-0005-0000-0000-0000042E0000}"/>
    <cellStyle name="RISKlandrEdge 13" xfId="8318" xr:uid="{00000000-0005-0000-0000-0000052E0000}"/>
    <cellStyle name="RISKlandrEdge 14" xfId="11358" xr:uid="{00000000-0005-0000-0000-0000062E0000}"/>
    <cellStyle name="RISKlandrEdge 2" xfId="4455" xr:uid="{00000000-0005-0000-0000-0000072E0000}"/>
    <cellStyle name="RISKlandrEdge 2 10" xfId="8319" xr:uid="{00000000-0005-0000-0000-0000082E0000}"/>
    <cellStyle name="RISKlandrEdge 2 11" xfId="8320" xr:uid="{00000000-0005-0000-0000-0000092E0000}"/>
    <cellStyle name="RISKlandrEdge 2 12" xfId="8321" xr:uid="{00000000-0005-0000-0000-00000A2E0000}"/>
    <cellStyle name="RISKlandrEdge 2 13" xfId="11359" xr:uid="{00000000-0005-0000-0000-00000B2E0000}"/>
    <cellStyle name="RISKlandrEdge 2 2" xfId="4456" xr:uid="{00000000-0005-0000-0000-00000C2E0000}"/>
    <cellStyle name="RISKlandrEdge 2 2 2" xfId="8322" xr:uid="{00000000-0005-0000-0000-00000D2E0000}"/>
    <cellStyle name="RISKlandrEdge 2 2 3" xfId="8323" xr:uid="{00000000-0005-0000-0000-00000E2E0000}"/>
    <cellStyle name="RISKlandrEdge 2 2 4" xfId="8324" xr:uid="{00000000-0005-0000-0000-00000F2E0000}"/>
    <cellStyle name="RISKlandrEdge 2 2 5" xfId="8325" xr:uid="{00000000-0005-0000-0000-0000102E0000}"/>
    <cellStyle name="RISKlandrEdge 2 3" xfId="4457" xr:uid="{00000000-0005-0000-0000-0000112E0000}"/>
    <cellStyle name="RISKlandrEdge 2 3 2" xfId="8326" xr:uid="{00000000-0005-0000-0000-0000122E0000}"/>
    <cellStyle name="RISKlandrEdge 2 3 3" xfId="8327" xr:uid="{00000000-0005-0000-0000-0000132E0000}"/>
    <cellStyle name="RISKlandrEdge 2 3 4" xfId="8328" xr:uid="{00000000-0005-0000-0000-0000142E0000}"/>
    <cellStyle name="RISKlandrEdge 2 3 5" xfId="8329" xr:uid="{00000000-0005-0000-0000-0000152E0000}"/>
    <cellStyle name="RISKlandrEdge 2 4" xfId="4458" xr:uid="{00000000-0005-0000-0000-0000162E0000}"/>
    <cellStyle name="RISKlandrEdge 2 4 2" xfId="8330" xr:uid="{00000000-0005-0000-0000-0000172E0000}"/>
    <cellStyle name="RISKlandrEdge 2 4 3" xfId="8331" xr:uid="{00000000-0005-0000-0000-0000182E0000}"/>
    <cellStyle name="RISKlandrEdge 2 4 4" xfId="8332" xr:uid="{00000000-0005-0000-0000-0000192E0000}"/>
    <cellStyle name="RISKlandrEdge 2 4 5" xfId="8333" xr:uid="{00000000-0005-0000-0000-00001A2E0000}"/>
    <cellStyle name="RISKlandrEdge 2 5" xfId="4459" xr:uid="{00000000-0005-0000-0000-00001B2E0000}"/>
    <cellStyle name="RISKlandrEdge 2 5 2" xfId="8334" xr:uid="{00000000-0005-0000-0000-00001C2E0000}"/>
    <cellStyle name="RISKlandrEdge 2 5 3" xfId="8335" xr:uid="{00000000-0005-0000-0000-00001D2E0000}"/>
    <cellStyle name="RISKlandrEdge 2 5 4" xfId="8336" xr:uid="{00000000-0005-0000-0000-00001E2E0000}"/>
    <cellStyle name="RISKlandrEdge 2 5 5" xfId="8337" xr:uid="{00000000-0005-0000-0000-00001F2E0000}"/>
    <cellStyle name="RISKlandrEdge 2 6" xfId="4460" xr:uid="{00000000-0005-0000-0000-0000202E0000}"/>
    <cellStyle name="RISKlandrEdge 2 6 2" xfId="8338" xr:uid="{00000000-0005-0000-0000-0000212E0000}"/>
    <cellStyle name="RISKlandrEdge 2 6 3" xfId="8339" xr:uid="{00000000-0005-0000-0000-0000222E0000}"/>
    <cellStyle name="RISKlandrEdge 2 6 4" xfId="8340" xr:uid="{00000000-0005-0000-0000-0000232E0000}"/>
    <cellStyle name="RISKlandrEdge 2 6 5" xfId="8341" xr:uid="{00000000-0005-0000-0000-0000242E0000}"/>
    <cellStyle name="RISKlandrEdge 2 7" xfId="4461" xr:uid="{00000000-0005-0000-0000-0000252E0000}"/>
    <cellStyle name="RISKlandrEdge 2 7 2" xfId="8342" xr:uid="{00000000-0005-0000-0000-0000262E0000}"/>
    <cellStyle name="RISKlandrEdge 2 7 3" xfId="8343" xr:uid="{00000000-0005-0000-0000-0000272E0000}"/>
    <cellStyle name="RISKlandrEdge 2 7 4" xfId="8344" xr:uid="{00000000-0005-0000-0000-0000282E0000}"/>
    <cellStyle name="RISKlandrEdge 2 7 5" xfId="8345" xr:uid="{00000000-0005-0000-0000-0000292E0000}"/>
    <cellStyle name="RISKlandrEdge 2 8" xfId="4462" xr:uid="{00000000-0005-0000-0000-00002A2E0000}"/>
    <cellStyle name="RISKlandrEdge 2 8 2" xfId="8346" xr:uid="{00000000-0005-0000-0000-00002B2E0000}"/>
    <cellStyle name="RISKlandrEdge 2 8 3" xfId="8347" xr:uid="{00000000-0005-0000-0000-00002C2E0000}"/>
    <cellStyle name="RISKlandrEdge 2 8 4" xfId="8348" xr:uid="{00000000-0005-0000-0000-00002D2E0000}"/>
    <cellStyle name="RISKlandrEdge 2 8 5" xfId="8349" xr:uid="{00000000-0005-0000-0000-00002E2E0000}"/>
    <cellStyle name="RISKlandrEdge 2 9" xfId="8350" xr:uid="{00000000-0005-0000-0000-00002F2E0000}"/>
    <cellStyle name="RISKlandrEdge 3" xfId="4463" xr:uid="{00000000-0005-0000-0000-0000302E0000}"/>
    <cellStyle name="RISKlandrEdge 3 2" xfId="8351" xr:uid="{00000000-0005-0000-0000-0000312E0000}"/>
    <cellStyle name="RISKlandrEdge 3 3" xfId="8352" xr:uid="{00000000-0005-0000-0000-0000322E0000}"/>
    <cellStyle name="RISKlandrEdge 3 4" xfId="8353" xr:uid="{00000000-0005-0000-0000-0000332E0000}"/>
    <cellStyle name="RISKlandrEdge 3 5" xfId="8354" xr:uid="{00000000-0005-0000-0000-0000342E0000}"/>
    <cellStyle name="RISKlandrEdge 4" xfId="4464" xr:uid="{00000000-0005-0000-0000-0000352E0000}"/>
    <cellStyle name="RISKlandrEdge 4 2" xfId="8355" xr:uid="{00000000-0005-0000-0000-0000362E0000}"/>
    <cellStyle name="RISKlandrEdge 4 3" xfId="8356" xr:uid="{00000000-0005-0000-0000-0000372E0000}"/>
    <cellStyle name="RISKlandrEdge 4 4" xfId="8357" xr:uid="{00000000-0005-0000-0000-0000382E0000}"/>
    <cellStyle name="RISKlandrEdge 4 5" xfId="8358" xr:uid="{00000000-0005-0000-0000-0000392E0000}"/>
    <cellStyle name="RISKlandrEdge 5" xfId="4465" xr:uid="{00000000-0005-0000-0000-00003A2E0000}"/>
    <cellStyle name="RISKlandrEdge 5 2" xfId="8359" xr:uid="{00000000-0005-0000-0000-00003B2E0000}"/>
    <cellStyle name="RISKlandrEdge 5 3" xfId="8360" xr:uid="{00000000-0005-0000-0000-00003C2E0000}"/>
    <cellStyle name="RISKlandrEdge 5 4" xfId="8361" xr:uid="{00000000-0005-0000-0000-00003D2E0000}"/>
    <cellStyle name="RISKlandrEdge 5 5" xfId="8362" xr:uid="{00000000-0005-0000-0000-00003E2E0000}"/>
    <cellStyle name="RISKlandrEdge 6" xfId="4466" xr:uid="{00000000-0005-0000-0000-00003F2E0000}"/>
    <cellStyle name="RISKlandrEdge 6 2" xfId="8363" xr:uid="{00000000-0005-0000-0000-0000402E0000}"/>
    <cellStyle name="RISKlandrEdge 6 3" xfId="8364" xr:uid="{00000000-0005-0000-0000-0000412E0000}"/>
    <cellStyle name="RISKlandrEdge 6 4" xfId="8365" xr:uid="{00000000-0005-0000-0000-0000422E0000}"/>
    <cellStyle name="RISKlandrEdge 6 5" xfId="8366" xr:uid="{00000000-0005-0000-0000-0000432E0000}"/>
    <cellStyle name="RISKlandrEdge 7" xfId="4467" xr:uid="{00000000-0005-0000-0000-0000442E0000}"/>
    <cellStyle name="RISKlandrEdge 7 2" xfId="8367" xr:uid="{00000000-0005-0000-0000-0000452E0000}"/>
    <cellStyle name="RISKlandrEdge 7 3" xfId="8368" xr:uid="{00000000-0005-0000-0000-0000462E0000}"/>
    <cellStyle name="RISKlandrEdge 7 4" xfId="8369" xr:uid="{00000000-0005-0000-0000-0000472E0000}"/>
    <cellStyle name="RISKlandrEdge 7 5" xfId="8370" xr:uid="{00000000-0005-0000-0000-0000482E0000}"/>
    <cellStyle name="RISKlandrEdge 8" xfId="4468" xr:uid="{00000000-0005-0000-0000-0000492E0000}"/>
    <cellStyle name="RISKlandrEdge 8 2" xfId="8371" xr:uid="{00000000-0005-0000-0000-00004A2E0000}"/>
    <cellStyle name="RISKlandrEdge 8 3" xfId="8372" xr:uid="{00000000-0005-0000-0000-00004B2E0000}"/>
    <cellStyle name="RISKlandrEdge 8 4" xfId="8373" xr:uid="{00000000-0005-0000-0000-00004C2E0000}"/>
    <cellStyle name="RISKlandrEdge 8 5" xfId="8374" xr:uid="{00000000-0005-0000-0000-00004D2E0000}"/>
    <cellStyle name="RISKlandrEdge 9" xfId="4469" xr:uid="{00000000-0005-0000-0000-00004E2E0000}"/>
    <cellStyle name="RISKlandrEdge 9 2" xfId="8375" xr:uid="{00000000-0005-0000-0000-00004F2E0000}"/>
    <cellStyle name="RISKlandrEdge 9 3" xfId="8376" xr:uid="{00000000-0005-0000-0000-0000502E0000}"/>
    <cellStyle name="RISKlandrEdge 9 4" xfId="8377" xr:uid="{00000000-0005-0000-0000-0000512E0000}"/>
    <cellStyle name="RISKlandrEdge 9 5" xfId="8378" xr:uid="{00000000-0005-0000-0000-0000522E0000}"/>
    <cellStyle name="RISKleftEdge" xfId="4470" xr:uid="{00000000-0005-0000-0000-0000532E0000}"/>
    <cellStyle name="RISKleftEdge 10" xfId="8379" xr:uid="{00000000-0005-0000-0000-0000542E0000}"/>
    <cellStyle name="RISKleftEdge 11" xfId="8380" xr:uid="{00000000-0005-0000-0000-0000552E0000}"/>
    <cellStyle name="RISKleftEdge 12" xfId="8381" xr:uid="{00000000-0005-0000-0000-0000562E0000}"/>
    <cellStyle name="RISKleftEdge 13" xfId="8382" xr:uid="{00000000-0005-0000-0000-0000572E0000}"/>
    <cellStyle name="RISKleftEdge 14" xfId="11360" xr:uid="{00000000-0005-0000-0000-0000582E0000}"/>
    <cellStyle name="RISKleftEdge 2" xfId="4471" xr:uid="{00000000-0005-0000-0000-0000592E0000}"/>
    <cellStyle name="RISKleftEdge 2 10" xfId="8383" xr:uid="{00000000-0005-0000-0000-00005A2E0000}"/>
    <cellStyle name="RISKleftEdge 2 11" xfId="8384" xr:uid="{00000000-0005-0000-0000-00005B2E0000}"/>
    <cellStyle name="RISKleftEdge 2 12" xfId="8385" xr:uid="{00000000-0005-0000-0000-00005C2E0000}"/>
    <cellStyle name="RISKleftEdge 2 13" xfId="11361" xr:uid="{00000000-0005-0000-0000-00005D2E0000}"/>
    <cellStyle name="RISKleftEdge 2 2" xfId="4472" xr:uid="{00000000-0005-0000-0000-00005E2E0000}"/>
    <cellStyle name="RISKleftEdge 2 2 2" xfId="8386" xr:uid="{00000000-0005-0000-0000-00005F2E0000}"/>
    <cellStyle name="RISKleftEdge 2 2 3" xfId="8387" xr:uid="{00000000-0005-0000-0000-0000602E0000}"/>
    <cellStyle name="RISKleftEdge 2 2 4" xfId="8388" xr:uid="{00000000-0005-0000-0000-0000612E0000}"/>
    <cellStyle name="RISKleftEdge 2 2 5" xfId="8389" xr:uid="{00000000-0005-0000-0000-0000622E0000}"/>
    <cellStyle name="RISKleftEdge 2 3" xfId="4473" xr:uid="{00000000-0005-0000-0000-0000632E0000}"/>
    <cellStyle name="RISKleftEdge 2 3 2" xfId="8390" xr:uid="{00000000-0005-0000-0000-0000642E0000}"/>
    <cellStyle name="RISKleftEdge 2 3 3" xfId="8391" xr:uid="{00000000-0005-0000-0000-0000652E0000}"/>
    <cellStyle name="RISKleftEdge 2 3 4" xfId="8392" xr:uid="{00000000-0005-0000-0000-0000662E0000}"/>
    <cellStyle name="RISKleftEdge 2 3 5" xfId="8393" xr:uid="{00000000-0005-0000-0000-0000672E0000}"/>
    <cellStyle name="RISKleftEdge 2 4" xfId="4474" xr:uid="{00000000-0005-0000-0000-0000682E0000}"/>
    <cellStyle name="RISKleftEdge 2 4 2" xfId="8394" xr:uid="{00000000-0005-0000-0000-0000692E0000}"/>
    <cellStyle name="RISKleftEdge 2 4 3" xfId="8395" xr:uid="{00000000-0005-0000-0000-00006A2E0000}"/>
    <cellStyle name="RISKleftEdge 2 4 4" xfId="8396" xr:uid="{00000000-0005-0000-0000-00006B2E0000}"/>
    <cellStyle name="RISKleftEdge 2 4 5" xfId="8397" xr:uid="{00000000-0005-0000-0000-00006C2E0000}"/>
    <cellStyle name="RISKleftEdge 2 5" xfId="4475" xr:uid="{00000000-0005-0000-0000-00006D2E0000}"/>
    <cellStyle name="RISKleftEdge 2 5 2" xfId="8398" xr:uid="{00000000-0005-0000-0000-00006E2E0000}"/>
    <cellStyle name="RISKleftEdge 2 5 3" xfId="8399" xr:uid="{00000000-0005-0000-0000-00006F2E0000}"/>
    <cellStyle name="RISKleftEdge 2 5 4" xfId="8400" xr:uid="{00000000-0005-0000-0000-0000702E0000}"/>
    <cellStyle name="RISKleftEdge 2 5 5" xfId="8401" xr:uid="{00000000-0005-0000-0000-0000712E0000}"/>
    <cellStyle name="RISKleftEdge 2 6" xfId="4476" xr:uid="{00000000-0005-0000-0000-0000722E0000}"/>
    <cellStyle name="RISKleftEdge 2 6 2" xfId="8402" xr:uid="{00000000-0005-0000-0000-0000732E0000}"/>
    <cellStyle name="RISKleftEdge 2 6 3" xfId="8403" xr:uid="{00000000-0005-0000-0000-0000742E0000}"/>
    <cellStyle name="RISKleftEdge 2 6 4" xfId="8404" xr:uid="{00000000-0005-0000-0000-0000752E0000}"/>
    <cellStyle name="RISKleftEdge 2 6 5" xfId="8405" xr:uid="{00000000-0005-0000-0000-0000762E0000}"/>
    <cellStyle name="RISKleftEdge 2 7" xfId="4477" xr:uid="{00000000-0005-0000-0000-0000772E0000}"/>
    <cellStyle name="RISKleftEdge 2 7 2" xfId="8406" xr:uid="{00000000-0005-0000-0000-0000782E0000}"/>
    <cellStyle name="RISKleftEdge 2 7 3" xfId="8407" xr:uid="{00000000-0005-0000-0000-0000792E0000}"/>
    <cellStyle name="RISKleftEdge 2 7 4" xfId="8408" xr:uid="{00000000-0005-0000-0000-00007A2E0000}"/>
    <cellStyle name="RISKleftEdge 2 7 5" xfId="8409" xr:uid="{00000000-0005-0000-0000-00007B2E0000}"/>
    <cellStyle name="RISKleftEdge 2 8" xfId="4478" xr:uid="{00000000-0005-0000-0000-00007C2E0000}"/>
    <cellStyle name="RISKleftEdge 2 8 2" xfId="8410" xr:uid="{00000000-0005-0000-0000-00007D2E0000}"/>
    <cellStyle name="RISKleftEdge 2 8 3" xfId="8411" xr:uid="{00000000-0005-0000-0000-00007E2E0000}"/>
    <cellStyle name="RISKleftEdge 2 8 4" xfId="8412" xr:uid="{00000000-0005-0000-0000-00007F2E0000}"/>
    <cellStyle name="RISKleftEdge 2 8 5" xfId="8413" xr:uid="{00000000-0005-0000-0000-0000802E0000}"/>
    <cellStyle name="RISKleftEdge 2 9" xfId="8414" xr:uid="{00000000-0005-0000-0000-0000812E0000}"/>
    <cellStyle name="RISKleftEdge 3" xfId="4479" xr:uid="{00000000-0005-0000-0000-0000822E0000}"/>
    <cellStyle name="RISKleftEdge 3 2" xfId="8415" xr:uid="{00000000-0005-0000-0000-0000832E0000}"/>
    <cellStyle name="RISKleftEdge 3 3" xfId="8416" xr:uid="{00000000-0005-0000-0000-0000842E0000}"/>
    <cellStyle name="RISKleftEdge 3 4" xfId="8417" xr:uid="{00000000-0005-0000-0000-0000852E0000}"/>
    <cellStyle name="RISKleftEdge 3 5" xfId="8418" xr:uid="{00000000-0005-0000-0000-0000862E0000}"/>
    <cellStyle name="RISKleftEdge 4" xfId="4480" xr:uid="{00000000-0005-0000-0000-0000872E0000}"/>
    <cellStyle name="RISKleftEdge 4 2" xfId="8419" xr:uid="{00000000-0005-0000-0000-0000882E0000}"/>
    <cellStyle name="RISKleftEdge 4 3" xfId="8420" xr:uid="{00000000-0005-0000-0000-0000892E0000}"/>
    <cellStyle name="RISKleftEdge 4 4" xfId="8421" xr:uid="{00000000-0005-0000-0000-00008A2E0000}"/>
    <cellStyle name="RISKleftEdge 4 5" xfId="8422" xr:uid="{00000000-0005-0000-0000-00008B2E0000}"/>
    <cellStyle name="RISKleftEdge 5" xfId="4481" xr:uid="{00000000-0005-0000-0000-00008C2E0000}"/>
    <cellStyle name="RISKleftEdge 5 2" xfId="8423" xr:uid="{00000000-0005-0000-0000-00008D2E0000}"/>
    <cellStyle name="RISKleftEdge 5 3" xfId="8424" xr:uid="{00000000-0005-0000-0000-00008E2E0000}"/>
    <cellStyle name="RISKleftEdge 5 4" xfId="8425" xr:uid="{00000000-0005-0000-0000-00008F2E0000}"/>
    <cellStyle name="RISKleftEdge 5 5" xfId="8426" xr:uid="{00000000-0005-0000-0000-0000902E0000}"/>
    <cellStyle name="RISKleftEdge 6" xfId="4482" xr:uid="{00000000-0005-0000-0000-0000912E0000}"/>
    <cellStyle name="RISKleftEdge 6 2" xfId="8427" xr:uid="{00000000-0005-0000-0000-0000922E0000}"/>
    <cellStyle name="RISKleftEdge 6 3" xfId="8428" xr:uid="{00000000-0005-0000-0000-0000932E0000}"/>
    <cellStyle name="RISKleftEdge 6 4" xfId="8429" xr:uid="{00000000-0005-0000-0000-0000942E0000}"/>
    <cellStyle name="RISKleftEdge 6 5" xfId="8430" xr:uid="{00000000-0005-0000-0000-0000952E0000}"/>
    <cellStyle name="RISKleftEdge 7" xfId="4483" xr:uid="{00000000-0005-0000-0000-0000962E0000}"/>
    <cellStyle name="RISKleftEdge 7 2" xfId="8431" xr:uid="{00000000-0005-0000-0000-0000972E0000}"/>
    <cellStyle name="RISKleftEdge 7 3" xfId="8432" xr:uid="{00000000-0005-0000-0000-0000982E0000}"/>
    <cellStyle name="RISKleftEdge 7 4" xfId="8433" xr:uid="{00000000-0005-0000-0000-0000992E0000}"/>
    <cellStyle name="RISKleftEdge 7 5" xfId="8434" xr:uid="{00000000-0005-0000-0000-00009A2E0000}"/>
    <cellStyle name="RISKleftEdge 8" xfId="4484" xr:uid="{00000000-0005-0000-0000-00009B2E0000}"/>
    <cellStyle name="RISKleftEdge 8 2" xfId="8435" xr:uid="{00000000-0005-0000-0000-00009C2E0000}"/>
    <cellStyle name="RISKleftEdge 8 3" xfId="8436" xr:uid="{00000000-0005-0000-0000-00009D2E0000}"/>
    <cellStyle name="RISKleftEdge 8 4" xfId="8437" xr:uid="{00000000-0005-0000-0000-00009E2E0000}"/>
    <cellStyle name="RISKleftEdge 8 5" xfId="8438" xr:uid="{00000000-0005-0000-0000-00009F2E0000}"/>
    <cellStyle name="RISKleftEdge 9" xfId="4485" xr:uid="{00000000-0005-0000-0000-0000A02E0000}"/>
    <cellStyle name="RISKleftEdge 9 2" xfId="8439" xr:uid="{00000000-0005-0000-0000-0000A12E0000}"/>
    <cellStyle name="RISKleftEdge 9 3" xfId="8440" xr:uid="{00000000-0005-0000-0000-0000A22E0000}"/>
    <cellStyle name="RISKleftEdge 9 4" xfId="8441" xr:uid="{00000000-0005-0000-0000-0000A32E0000}"/>
    <cellStyle name="RISKleftEdge 9 5" xfId="8442" xr:uid="{00000000-0005-0000-0000-0000A42E0000}"/>
    <cellStyle name="RISKlightBoxed" xfId="4486" xr:uid="{00000000-0005-0000-0000-0000A52E0000}"/>
    <cellStyle name="RISKlightBoxed 10" xfId="11362" xr:uid="{00000000-0005-0000-0000-0000A62E0000}"/>
    <cellStyle name="RISKlightBoxed 11" xfId="11363" xr:uid="{00000000-0005-0000-0000-0000A72E0000}"/>
    <cellStyle name="RISKlightBoxed 12" xfId="11364" xr:uid="{00000000-0005-0000-0000-0000A82E0000}"/>
    <cellStyle name="RISKlightBoxed 2" xfId="4487" xr:uid="{00000000-0005-0000-0000-0000A92E0000}"/>
    <cellStyle name="RISKlightBoxed 2 10" xfId="11365" xr:uid="{00000000-0005-0000-0000-0000AA2E0000}"/>
    <cellStyle name="RISKlightBoxed 2 11" xfId="11366" xr:uid="{00000000-0005-0000-0000-0000AB2E0000}"/>
    <cellStyle name="RISKlightBoxed 2 2" xfId="4488" xr:uid="{00000000-0005-0000-0000-0000AC2E0000}"/>
    <cellStyle name="RISKlightBoxed 2 2 2" xfId="11367" xr:uid="{00000000-0005-0000-0000-0000AD2E0000}"/>
    <cellStyle name="RISKlightBoxed 2 2 3" xfId="11368" xr:uid="{00000000-0005-0000-0000-0000AE2E0000}"/>
    <cellStyle name="RISKlightBoxed 2 2 4" xfId="11369" xr:uid="{00000000-0005-0000-0000-0000AF2E0000}"/>
    <cellStyle name="RISKlightBoxed 2 3" xfId="4489" xr:uid="{00000000-0005-0000-0000-0000B02E0000}"/>
    <cellStyle name="RISKlightBoxed 2 3 2" xfId="11370" xr:uid="{00000000-0005-0000-0000-0000B12E0000}"/>
    <cellStyle name="RISKlightBoxed 2 3 3" xfId="11371" xr:uid="{00000000-0005-0000-0000-0000B22E0000}"/>
    <cellStyle name="RISKlightBoxed 2 4" xfId="4490" xr:uid="{00000000-0005-0000-0000-0000B32E0000}"/>
    <cellStyle name="RISKlightBoxed 2 4 2" xfId="11372" xr:uid="{00000000-0005-0000-0000-0000B42E0000}"/>
    <cellStyle name="RISKlightBoxed 2 4 3" xfId="11373" xr:uid="{00000000-0005-0000-0000-0000B52E0000}"/>
    <cellStyle name="RISKlightBoxed 2 5" xfId="4491" xr:uid="{00000000-0005-0000-0000-0000B62E0000}"/>
    <cellStyle name="RISKlightBoxed 2 5 2" xfId="11374" xr:uid="{00000000-0005-0000-0000-0000B72E0000}"/>
    <cellStyle name="RISKlightBoxed 2 5 3" xfId="11375" xr:uid="{00000000-0005-0000-0000-0000B82E0000}"/>
    <cellStyle name="RISKlightBoxed 2 6" xfId="4492" xr:uid="{00000000-0005-0000-0000-0000B92E0000}"/>
    <cellStyle name="RISKlightBoxed 2 6 2" xfId="11376" xr:uid="{00000000-0005-0000-0000-0000BA2E0000}"/>
    <cellStyle name="RISKlightBoxed 2 6 3" xfId="11377" xr:uid="{00000000-0005-0000-0000-0000BB2E0000}"/>
    <cellStyle name="RISKlightBoxed 2 7" xfId="4493" xr:uid="{00000000-0005-0000-0000-0000BC2E0000}"/>
    <cellStyle name="RISKlightBoxed 2 7 2" xfId="11378" xr:uid="{00000000-0005-0000-0000-0000BD2E0000}"/>
    <cellStyle name="RISKlightBoxed 2 7 3" xfId="11379" xr:uid="{00000000-0005-0000-0000-0000BE2E0000}"/>
    <cellStyle name="RISKlightBoxed 2 8" xfId="4494" xr:uid="{00000000-0005-0000-0000-0000BF2E0000}"/>
    <cellStyle name="RISKlightBoxed 2 8 2" xfId="11380" xr:uid="{00000000-0005-0000-0000-0000C02E0000}"/>
    <cellStyle name="RISKlightBoxed 2 8 3" xfId="11381" xr:uid="{00000000-0005-0000-0000-0000C12E0000}"/>
    <cellStyle name="RISKlightBoxed 2 9" xfId="11382" xr:uid="{00000000-0005-0000-0000-0000C22E0000}"/>
    <cellStyle name="RISKlightBoxed 3" xfId="4495" xr:uid="{00000000-0005-0000-0000-0000C32E0000}"/>
    <cellStyle name="RISKlightBoxed 3 2" xfId="11383" xr:uid="{00000000-0005-0000-0000-0000C42E0000}"/>
    <cellStyle name="RISKlightBoxed 3 3" xfId="11384" xr:uid="{00000000-0005-0000-0000-0000C52E0000}"/>
    <cellStyle name="RISKlightBoxed 3 4" xfId="11385" xr:uid="{00000000-0005-0000-0000-0000C62E0000}"/>
    <cellStyle name="RISKlightBoxed 4" xfId="4496" xr:uid="{00000000-0005-0000-0000-0000C72E0000}"/>
    <cellStyle name="RISKlightBoxed 4 2" xfId="11386" xr:uid="{00000000-0005-0000-0000-0000C82E0000}"/>
    <cellStyle name="RISKlightBoxed 4 3" xfId="11387" xr:uid="{00000000-0005-0000-0000-0000C92E0000}"/>
    <cellStyle name="RISKlightBoxed 5" xfId="4497" xr:uid="{00000000-0005-0000-0000-0000CA2E0000}"/>
    <cellStyle name="RISKlightBoxed 5 2" xfId="11388" xr:uid="{00000000-0005-0000-0000-0000CB2E0000}"/>
    <cellStyle name="RISKlightBoxed 5 3" xfId="11389" xr:uid="{00000000-0005-0000-0000-0000CC2E0000}"/>
    <cellStyle name="RISKlightBoxed 6" xfId="4498" xr:uid="{00000000-0005-0000-0000-0000CD2E0000}"/>
    <cellStyle name="RISKlightBoxed 6 2" xfId="11390" xr:uid="{00000000-0005-0000-0000-0000CE2E0000}"/>
    <cellStyle name="RISKlightBoxed 6 3" xfId="11391" xr:uid="{00000000-0005-0000-0000-0000CF2E0000}"/>
    <cellStyle name="RISKlightBoxed 7" xfId="4499" xr:uid="{00000000-0005-0000-0000-0000D02E0000}"/>
    <cellStyle name="RISKlightBoxed 7 2" xfId="11392" xr:uid="{00000000-0005-0000-0000-0000D12E0000}"/>
    <cellStyle name="RISKlightBoxed 7 3" xfId="11393" xr:uid="{00000000-0005-0000-0000-0000D22E0000}"/>
    <cellStyle name="RISKlightBoxed 8" xfId="4500" xr:uid="{00000000-0005-0000-0000-0000D32E0000}"/>
    <cellStyle name="RISKlightBoxed 8 2" xfId="11394" xr:uid="{00000000-0005-0000-0000-0000D42E0000}"/>
    <cellStyle name="RISKlightBoxed 8 3" xfId="11395" xr:uid="{00000000-0005-0000-0000-0000D52E0000}"/>
    <cellStyle name="RISKlightBoxed 9" xfId="4501" xr:uid="{00000000-0005-0000-0000-0000D62E0000}"/>
    <cellStyle name="RISKlightBoxed 9 2" xfId="11396" xr:uid="{00000000-0005-0000-0000-0000D72E0000}"/>
    <cellStyle name="RISKlightBoxed 9 3" xfId="11397" xr:uid="{00000000-0005-0000-0000-0000D82E0000}"/>
    <cellStyle name="RISKltandbEdge" xfId="4502" xr:uid="{00000000-0005-0000-0000-0000D92E0000}"/>
    <cellStyle name="RISKltandbEdge 10" xfId="11398" xr:uid="{00000000-0005-0000-0000-0000DA2E0000}"/>
    <cellStyle name="RISKltandbEdge 11" xfId="11399" xr:uid="{00000000-0005-0000-0000-0000DB2E0000}"/>
    <cellStyle name="RISKltandbEdge 12" xfId="11400" xr:uid="{00000000-0005-0000-0000-0000DC2E0000}"/>
    <cellStyle name="RISKltandbEdge 2" xfId="4503" xr:uid="{00000000-0005-0000-0000-0000DD2E0000}"/>
    <cellStyle name="RISKltandbEdge 2 10" xfId="11401" xr:uid="{00000000-0005-0000-0000-0000DE2E0000}"/>
    <cellStyle name="RISKltandbEdge 2 11" xfId="11402" xr:uid="{00000000-0005-0000-0000-0000DF2E0000}"/>
    <cellStyle name="RISKltandbEdge 2 2" xfId="4504" xr:uid="{00000000-0005-0000-0000-0000E02E0000}"/>
    <cellStyle name="RISKltandbEdge 2 2 2" xfId="11403" xr:uid="{00000000-0005-0000-0000-0000E12E0000}"/>
    <cellStyle name="RISKltandbEdge 2 2 3" xfId="11404" xr:uid="{00000000-0005-0000-0000-0000E22E0000}"/>
    <cellStyle name="RISKltandbEdge 2 2 4" xfId="11405" xr:uid="{00000000-0005-0000-0000-0000E32E0000}"/>
    <cellStyle name="RISKltandbEdge 2 3" xfId="4505" xr:uid="{00000000-0005-0000-0000-0000E42E0000}"/>
    <cellStyle name="RISKltandbEdge 2 3 2" xfId="11406" xr:uid="{00000000-0005-0000-0000-0000E52E0000}"/>
    <cellStyle name="RISKltandbEdge 2 3 3" xfId="11407" xr:uid="{00000000-0005-0000-0000-0000E62E0000}"/>
    <cellStyle name="RISKltandbEdge 2 4" xfId="4506" xr:uid="{00000000-0005-0000-0000-0000E72E0000}"/>
    <cellStyle name="RISKltandbEdge 2 4 2" xfId="11408" xr:uid="{00000000-0005-0000-0000-0000E82E0000}"/>
    <cellStyle name="RISKltandbEdge 2 4 3" xfId="11409" xr:uid="{00000000-0005-0000-0000-0000E92E0000}"/>
    <cellStyle name="RISKltandbEdge 2 5" xfId="4507" xr:uid="{00000000-0005-0000-0000-0000EA2E0000}"/>
    <cellStyle name="RISKltandbEdge 2 5 2" xfId="11410" xr:uid="{00000000-0005-0000-0000-0000EB2E0000}"/>
    <cellStyle name="RISKltandbEdge 2 5 3" xfId="11411" xr:uid="{00000000-0005-0000-0000-0000EC2E0000}"/>
    <cellStyle name="RISKltandbEdge 2 6" xfId="4508" xr:uid="{00000000-0005-0000-0000-0000ED2E0000}"/>
    <cellStyle name="RISKltandbEdge 2 6 2" xfId="11412" xr:uid="{00000000-0005-0000-0000-0000EE2E0000}"/>
    <cellStyle name="RISKltandbEdge 2 6 3" xfId="11413" xr:uid="{00000000-0005-0000-0000-0000EF2E0000}"/>
    <cellStyle name="RISKltandbEdge 2 7" xfId="4509" xr:uid="{00000000-0005-0000-0000-0000F02E0000}"/>
    <cellStyle name="RISKltandbEdge 2 7 2" xfId="11414" xr:uid="{00000000-0005-0000-0000-0000F12E0000}"/>
    <cellStyle name="RISKltandbEdge 2 7 3" xfId="11415" xr:uid="{00000000-0005-0000-0000-0000F22E0000}"/>
    <cellStyle name="RISKltandbEdge 2 8" xfId="4510" xr:uid="{00000000-0005-0000-0000-0000F32E0000}"/>
    <cellStyle name="RISKltandbEdge 2 8 2" xfId="11416" xr:uid="{00000000-0005-0000-0000-0000F42E0000}"/>
    <cellStyle name="RISKltandbEdge 2 8 3" xfId="11417" xr:uid="{00000000-0005-0000-0000-0000F52E0000}"/>
    <cellStyle name="RISKltandbEdge 2 9" xfId="11418" xr:uid="{00000000-0005-0000-0000-0000F62E0000}"/>
    <cellStyle name="RISKltandbEdge 3" xfId="4511" xr:uid="{00000000-0005-0000-0000-0000F72E0000}"/>
    <cellStyle name="RISKltandbEdge 3 2" xfId="11419" xr:uid="{00000000-0005-0000-0000-0000F82E0000}"/>
    <cellStyle name="RISKltandbEdge 3 3" xfId="11420" xr:uid="{00000000-0005-0000-0000-0000F92E0000}"/>
    <cellStyle name="RISKltandbEdge 3 4" xfId="11421" xr:uid="{00000000-0005-0000-0000-0000FA2E0000}"/>
    <cellStyle name="RISKltandbEdge 4" xfId="4512" xr:uid="{00000000-0005-0000-0000-0000FB2E0000}"/>
    <cellStyle name="RISKltandbEdge 4 2" xfId="11422" xr:uid="{00000000-0005-0000-0000-0000FC2E0000}"/>
    <cellStyle name="RISKltandbEdge 4 3" xfId="11423" xr:uid="{00000000-0005-0000-0000-0000FD2E0000}"/>
    <cellStyle name="RISKltandbEdge 5" xfId="4513" xr:uid="{00000000-0005-0000-0000-0000FE2E0000}"/>
    <cellStyle name="RISKltandbEdge 5 2" xfId="11424" xr:uid="{00000000-0005-0000-0000-0000FF2E0000}"/>
    <cellStyle name="RISKltandbEdge 5 3" xfId="11425" xr:uid="{00000000-0005-0000-0000-0000002F0000}"/>
    <cellStyle name="RISKltandbEdge 6" xfId="4514" xr:uid="{00000000-0005-0000-0000-0000012F0000}"/>
    <cellStyle name="RISKltandbEdge 6 2" xfId="11426" xr:uid="{00000000-0005-0000-0000-0000022F0000}"/>
    <cellStyle name="RISKltandbEdge 6 3" xfId="11427" xr:uid="{00000000-0005-0000-0000-0000032F0000}"/>
    <cellStyle name="RISKltandbEdge 7" xfId="4515" xr:uid="{00000000-0005-0000-0000-0000042F0000}"/>
    <cellStyle name="RISKltandbEdge 7 2" xfId="11428" xr:uid="{00000000-0005-0000-0000-0000052F0000}"/>
    <cellStyle name="RISKltandbEdge 7 3" xfId="11429" xr:uid="{00000000-0005-0000-0000-0000062F0000}"/>
    <cellStyle name="RISKltandbEdge 8" xfId="4516" xr:uid="{00000000-0005-0000-0000-0000072F0000}"/>
    <cellStyle name="RISKltandbEdge 8 2" xfId="11430" xr:uid="{00000000-0005-0000-0000-0000082F0000}"/>
    <cellStyle name="RISKltandbEdge 8 3" xfId="11431" xr:uid="{00000000-0005-0000-0000-0000092F0000}"/>
    <cellStyle name="RISKltandbEdge 9" xfId="4517" xr:uid="{00000000-0005-0000-0000-00000A2F0000}"/>
    <cellStyle name="RISKltandbEdge 9 2" xfId="11432" xr:uid="{00000000-0005-0000-0000-00000B2F0000}"/>
    <cellStyle name="RISKltandbEdge 9 3" xfId="11433" xr:uid="{00000000-0005-0000-0000-00000C2F0000}"/>
    <cellStyle name="RISKnormBoxed" xfId="4518" xr:uid="{00000000-0005-0000-0000-00000D2F0000}"/>
    <cellStyle name="RISKnormBoxed 10" xfId="11434" xr:uid="{00000000-0005-0000-0000-00000E2F0000}"/>
    <cellStyle name="RISKnormBoxed 11" xfId="11435" xr:uid="{00000000-0005-0000-0000-00000F2F0000}"/>
    <cellStyle name="RISKnormBoxed 12" xfId="11436" xr:uid="{00000000-0005-0000-0000-0000102F0000}"/>
    <cellStyle name="RISKnormBoxed 2" xfId="4519" xr:uid="{00000000-0005-0000-0000-0000112F0000}"/>
    <cellStyle name="RISKnormBoxed 2 10" xfId="11437" xr:uid="{00000000-0005-0000-0000-0000122F0000}"/>
    <cellStyle name="RISKnormBoxed 2 11" xfId="11438" xr:uid="{00000000-0005-0000-0000-0000132F0000}"/>
    <cellStyle name="RISKnormBoxed 2 2" xfId="4520" xr:uid="{00000000-0005-0000-0000-0000142F0000}"/>
    <cellStyle name="RISKnormBoxed 2 2 2" xfId="11439" xr:uid="{00000000-0005-0000-0000-0000152F0000}"/>
    <cellStyle name="RISKnormBoxed 2 2 3" xfId="11440" xr:uid="{00000000-0005-0000-0000-0000162F0000}"/>
    <cellStyle name="RISKnormBoxed 2 2 4" xfId="11441" xr:uid="{00000000-0005-0000-0000-0000172F0000}"/>
    <cellStyle name="RISKnormBoxed 2 3" xfId="4521" xr:uid="{00000000-0005-0000-0000-0000182F0000}"/>
    <cellStyle name="RISKnormBoxed 2 3 2" xfId="11442" xr:uid="{00000000-0005-0000-0000-0000192F0000}"/>
    <cellStyle name="RISKnormBoxed 2 3 3" xfId="11443" xr:uid="{00000000-0005-0000-0000-00001A2F0000}"/>
    <cellStyle name="RISKnormBoxed 2 4" xfId="4522" xr:uid="{00000000-0005-0000-0000-00001B2F0000}"/>
    <cellStyle name="RISKnormBoxed 2 4 2" xfId="11444" xr:uid="{00000000-0005-0000-0000-00001C2F0000}"/>
    <cellStyle name="RISKnormBoxed 2 4 3" xfId="11445" xr:uid="{00000000-0005-0000-0000-00001D2F0000}"/>
    <cellStyle name="RISKnormBoxed 2 5" xfId="4523" xr:uid="{00000000-0005-0000-0000-00001E2F0000}"/>
    <cellStyle name="RISKnormBoxed 2 5 2" xfId="11446" xr:uid="{00000000-0005-0000-0000-00001F2F0000}"/>
    <cellStyle name="RISKnormBoxed 2 5 3" xfId="11447" xr:uid="{00000000-0005-0000-0000-0000202F0000}"/>
    <cellStyle name="RISKnormBoxed 2 6" xfId="4524" xr:uid="{00000000-0005-0000-0000-0000212F0000}"/>
    <cellStyle name="RISKnormBoxed 2 6 2" xfId="11448" xr:uid="{00000000-0005-0000-0000-0000222F0000}"/>
    <cellStyle name="RISKnormBoxed 2 6 3" xfId="11449" xr:uid="{00000000-0005-0000-0000-0000232F0000}"/>
    <cellStyle name="RISKnormBoxed 2 7" xfId="4525" xr:uid="{00000000-0005-0000-0000-0000242F0000}"/>
    <cellStyle name="RISKnormBoxed 2 7 2" xfId="11450" xr:uid="{00000000-0005-0000-0000-0000252F0000}"/>
    <cellStyle name="RISKnormBoxed 2 7 3" xfId="11451" xr:uid="{00000000-0005-0000-0000-0000262F0000}"/>
    <cellStyle name="RISKnormBoxed 2 8" xfId="4526" xr:uid="{00000000-0005-0000-0000-0000272F0000}"/>
    <cellStyle name="RISKnormBoxed 2 8 2" xfId="11452" xr:uid="{00000000-0005-0000-0000-0000282F0000}"/>
    <cellStyle name="RISKnormBoxed 2 8 3" xfId="11453" xr:uid="{00000000-0005-0000-0000-0000292F0000}"/>
    <cellStyle name="RISKnormBoxed 2 9" xfId="11454" xr:uid="{00000000-0005-0000-0000-00002A2F0000}"/>
    <cellStyle name="RISKnormBoxed 3" xfId="4527" xr:uid="{00000000-0005-0000-0000-00002B2F0000}"/>
    <cellStyle name="RISKnormBoxed 3 2" xfId="11455" xr:uid="{00000000-0005-0000-0000-00002C2F0000}"/>
    <cellStyle name="RISKnormBoxed 3 3" xfId="11456" xr:uid="{00000000-0005-0000-0000-00002D2F0000}"/>
    <cellStyle name="RISKnormBoxed 3 4" xfId="11457" xr:uid="{00000000-0005-0000-0000-00002E2F0000}"/>
    <cellStyle name="RISKnormBoxed 4" xfId="4528" xr:uid="{00000000-0005-0000-0000-00002F2F0000}"/>
    <cellStyle name="RISKnormBoxed 4 2" xfId="11458" xr:uid="{00000000-0005-0000-0000-0000302F0000}"/>
    <cellStyle name="RISKnormBoxed 4 3" xfId="11459" xr:uid="{00000000-0005-0000-0000-0000312F0000}"/>
    <cellStyle name="RISKnormBoxed 5" xfId="4529" xr:uid="{00000000-0005-0000-0000-0000322F0000}"/>
    <cellStyle name="RISKnormBoxed 5 2" xfId="11460" xr:uid="{00000000-0005-0000-0000-0000332F0000}"/>
    <cellStyle name="RISKnormBoxed 5 3" xfId="11461" xr:uid="{00000000-0005-0000-0000-0000342F0000}"/>
    <cellStyle name="RISKnormBoxed 6" xfId="4530" xr:uid="{00000000-0005-0000-0000-0000352F0000}"/>
    <cellStyle name="RISKnormBoxed 6 2" xfId="11462" xr:uid="{00000000-0005-0000-0000-0000362F0000}"/>
    <cellStyle name="RISKnormBoxed 6 3" xfId="11463" xr:uid="{00000000-0005-0000-0000-0000372F0000}"/>
    <cellStyle name="RISKnormBoxed 7" xfId="4531" xr:uid="{00000000-0005-0000-0000-0000382F0000}"/>
    <cellStyle name="RISKnormBoxed 7 2" xfId="11464" xr:uid="{00000000-0005-0000-0000-0000392F0000}"/>
    <cellStyle name="RISKnormBoxed 7 3" xfId="11465" xr:uid="{00000000-0005-0000-0000-00003A2F0000}"/>
    <cellStyle name="RISKnormBoxed 8" xfId="4532" xr:uid="{00000000-0005-0000-0000-00003B2F0000}"/>
    <cellStyle name="RISKnormBoxed 8 2" xfId="11466" xr:uid="{00000000-0005-0000-0000-00003C2F0000}"/>
    <cellStyle name="RISKnormBoxed 8 3" xfId="11467" xr:uid="{00000000-0005-0000-0000-00003D2F0000}"/>
    <cellStyle name="RISKnormBoxed 9" xfId="4533" xr:uid="{00000000-0005-0000-0000-00003E2F0000}"/>
    <cellStyle name="RISKnormBoxed 9 2" xfId="11468" xr:uid="{00000000-0005-0000-0000-00003F2F0000}"/>
    <cellStyle name="RISKnormBoxed 9 3" xfId="11469" xr:uid="{00000000-0005-0000-0000-0000402F0000}"/>
    <cellStyle name="RISKnormCenter" xfId="4534" xr:uid="{00000000-0005-0000-0000-0000412F0000}"/>
    <cellStyle name="RISKnormCenter 10" xfId="11470" xr:uid="{00000000-0005-0000-0000-0000422F0000}"/>
    <cellStyle name="RISKnormCenter 2" xfId="4535" xr:uid="{00000000-0005-0000-0000-0000432F0000}"/>
    <cellStyle name="RISKnormCenter 2 2" xfId="4536" xr:uid="{00000000-0005-0000-0000-0000442F0000}"/>
    <cellStyle name="RISKnormCenter 2 3" xfId="4537" xr:uid="{00000000-0005-0000-0000-0000452F0000}"/>
    <cellStyle name="RISKnormCenter 2 4" xfId="4538" xr:uid="{00000000-0005-0000-0000-0000462F0000}"/>
    <cellStyle name="RISKnormCenter 2 5" xfId="4539" xr:uid="{00000000-0005-0000-0000-0000472F0000}"/>
    <cellStyle name="RISKnormCenter 2 6" xfId="4540" xr:uid="{00000000-0005-0000-0000-0000482F0000}"/>
    <cellStyle name="RISKnormCenter 2 7" xfId="4541" xr:uid="{00000000-0005-0000-0000-0000492F0000}"/>
    <cellStyle name="RISKnormCenter 2 8" xfId="4542" xr:uid="{00000000-0005-0000-0000-00004A2F0000}"/>
    <cellStyle name="RISKnormCenter 2 9" xfId="11471" xr:uid="{00000000-0005-0000-0000-00004B2F0000}"/>
    <cellStyle name="RISKnormCenter 3" xfId="4543" xr:uid="{00000000-0005-0000-0000-00004C2F0000}"/>
    <cellStyle name="RISKnormCenter 4" xfId="4544" xr:uid="{00000000-0005-0000-0000-00004D2F0000}"/>
    <cellStyle name="RISKnormCenter 5" xfId="4545" xr:uid="{00000000-0005-0000-0000-00004E2F0000}"/>
    <cellStyle name="RISKnormCenter 6" xfId="4546" xr:uid="{00000000-0005-0000-0000-00004F2F0000}"/>
    <cellStyle name="RISKnormCenter 7" xfId="4547" xr:uid="{00000000-0005-0000-0000-0000502F0000}"/>
    <cellStyle name="RISKnormCenter 8" xfId="4548" xr:uid="{00000000-0005-0000-0000-0000512F0000}"/>
    <cellStyle name="RISKnormCenter 9" xfId="4549" xr:uid="{00000000-0005-0000-0000-0000522F0000}"/>
    <cellStyle name="RISKnormHeading" xfId="4550" xr:uid="{00000000-0005-0000-0000-0000532F0000}"/>
    <cellStyle name="RISKnormHeading 2" xfId="4551" xr:uid="{00000000-0005-0000-0000-0000542F0000}"/>
    <cellStyle name="RISKnormHeading 3" xfId="4552" xr:uid="{00000000-0005-0000-0000-0000552F0000}"/>
    <cellStyle name="RISKnormHeading 4" xfId="4553" xr:uid="{00000000-0005-0000-0000-0000562F0000}"/>
    <cellStyle name="RISKnormHeading 5" xfId="4554" xr:uid="{00000000-0005-0000-0000-0000572F0000}"/>
    <cellStyle name="RISKnormHeading 6" xfId="4555" xr:uid="{00000000-0005-0000-0000-0000582F0000}"/>
    <cellStyle name="RISKnormHeading 7" xfId="4556" xr:uid="{00000000-0005-0000-0000-0000592F0000}"/>
    <cellStyle name="RISKnormHeading 8" xfId="4557" xr:uid="{00000000-0005-0000-0000-00005A2F0000}"/>
    <cellStyle name="RISKnormHeading 9" xfId="11472" xr:uid="{00000000-0005-0000-0000-00005B2F0000}"/>
    <cellStyle name="RISKnormItal" xfId="4558" xr:uid="{00000000-0005-0000-0000-00005C2F0000}"/>
    <cellStyle name="RISKnormItal 2" xfId="4559" xr:uid="{00000000-0005-0000-0000-00005D2F0000}"/>
    <cellStyle name="RISKnormItal 3" xfId="4560" xr:uid="{00000000-0005-0000-0000-00005E2F0000}"/>
    <cellStyle name="RISKnormItal 4" xfId="4561" xr:uid="{00000000-0005-0000-0000-00005F2F0000}"/>
    <cellStyle name="RISKnormItal 5" xfId="4562" xr:uid="{00000000-0005-0000-0000-0000602F0000}"/>
    <cellStyle name="RISKnormItal 6" xfId="4563" xr:uid="{00000000-0005-0000-0000-0000612F0000}"/>
    <cellStyle name="RISKnormItal 7" xfId="4564" xr:uid="{00000000-0005-0000-0000-0000622F0000}"/>
    <cellStyle name="RISKnormItal 8" xfId="4565" xr:uid="{00000000-0005-0000-0000-0000632F0000}"/>
    <cellStyle name="RISKnormItal 9" xfId="11473" xr:uid="{00000000-0005-0000-0000-0000642F0000}"/>
    <cellStyle name="RISKnormLabel" xfId="4566" xr:uid="{00000000-0005-0000-0000-0000652F0000}"/>
    <cellStyle name="RISKnormLabel 2" xfId="4567" xr:uid="{00000000-0005-0000-0000-0000662F0000}"/>
    <cellStyle name="RISKnormLabel 3" xfId="4568" xr:uid="{00000000-0005-0000-0000-0000672F0000}"/>
    <cellStyle name="RISKnormLabel 4" xfId="4569" xr:uid="{00000000-0005-0000-0000-0000682F0000}"/>
    <cellStyle name="RISKnormLabel 5" xfId="4570" xr:uid="{00000000-0005-0000-0000-0000692F0000}"/>
    <cellStyle name="RISKnormLabel 6" xfId="4571" xr:uid="{00000000-0005-0000-0000-00006A2F0000}"/>
    <cellStyle name="RISKnormLabel 7" xfId="4572" xr:uid="{00000000-0005-0000-0000-00006B2F0000}"/>
    <cellStyle name="RISKnormLabel 8" xfId="4573" xr:uid="{00000000-0005-0000-0000-00006C2F0000}"/>
    <cellStyle name="RISKnormLabel 9" xfId="11474" xr:uid="{00000000-0005-0000-0000-00006D2F0000}"/>
    <cellStyle name="RISKnormShade" xfId="4574" xr:uid="{00000000-0005-0000-0000-00006E2F0000}"/>
    <cellStyle name="RISKnormShade 10" xfId="11475" xr:uid="{00000000-0005-0000-0000-00006F2F0000}"/>
    <cellStyle name="RISKnormShade 2" xfId="4575" xr:uid="{00000000-0005-0000-0000-0000702F0000}"/>
    <cellStyle name="RISKnormShade 2 2" xfId="4576" xr:uid="{00000000-0005-0000-0000-0000712F0000}"/>
    <cellStyle name="RISKnormShade 2 3" xfId="4577" xr:uid="{00000000-0005-0000-0000-0000722F0000}"/>
    <cellStyle name="RISKnormShade 2 4" xfId="4578" xr:uid="{00000000-0005-0000-0000-0000732F0000}"/>
    <cellStyle name="RISKnormShade 2 5" xfId="4579" xr:uid="{00000000-0005-0000-0000-0000742F0000}"/>
    <cellStyle name="RISKnormShade 2 6" xfId="4580" xr:uid="{00000000-0005-0000-0000-0000752F0000}"/>
    <cellStyle name="RISKnormShade 2 7" xfId="4581" xr:uid="{00000000-0005-0000-0000-0000762F0000}"/>
    <cellStyle name="RISKnormShade 2 8" xfId="4582" xr:uid="{00000000-0005-0000-0000-0000772F0000}"/>
    <cellStyle name="RISKnormShade 2 9" xfId="11476" xr:uid="{00000000-0005-0000-0000-0000782F0000}"/>
    <cellStyle name="RISKnormShade 3" xfId="4583" xr:uid="{00000000-0005-0000-0000-0000792F0000}"/>
    <cellStyle name="RISKnormShade 4" xfId="4584" xr:uid="{00000000-0005-0000-0000-00007A2F0000}"/>
    <cellStyle name="RISKnormShade 5" xfId="4585" xr:uid="{00000000-0005-0000-0000-00007B2F0000}"/>
    <cellStyle name="RISKnormShade 6" xfId="4586" xr:uid="{00000000-0005-0000-0000-00007C2F0000}"/>
    <cellStyle name="RISKnormShade 7" xfId="4587" xr:uid="{00000000-0005-0000-0000-00007D2F0000}"/>
    <cellStyle name="RISKnormShade 8" xfId="4588" xr:uid="{00000000-0005-0000-0000-00007E2F0000}"/>
    <cellStyle name="RISKnormShade 9" xfId="4589" xr:uid="{00000000-0005-0000-0000-00007F2F0000}"/>
    <cellStyle name="RISKnormTitle" xfId="4590" xr:uid="{00000000-0005-0000-0000-0000802F0000}"/>
    <cellStyle name="RISKnormTitle 2" xfId="4591" xr:uid="{00000000-0005-0000-0000-0000812F0000}"/>
    <cellStyle name="RISKnormTitle 3" xfId="4592" xr:uid="{00000000-0005-0000-0000-0000822F0000}"/>
    <cellStyle name="RISKnormTitle 4" xfId="4593" xr:uid="{00000000-0005-0000-0000-0000832F0000}"/>
    <cellStyle name="RISKnormTitle 5" xfId="4594" xr:uid="{00000000-0005-0000-0000-0000842F0000}"/>
    <cellStyle name="RISKnormTitle 6" xfId="4595" xr:uid="{00000000-0005-0000-0000-0000852F0000}"/>
    <cellStyle name="RISKnormTitle 7" xfId="4596" xr:uid="{00000000-0005-0000-0000-0000862F0000}"/>
    <cellStyle name="RISKnormTitle 8" xfId="4597" xr:uid="{00000000-0005-0000-0000-0000872F0000}"/>
    <cellStyle name="RISKnormTitle 9" xfId="11477" xr:uid="{00000000-0005-0000-0000-0000882F0000}"/>
    <cellStyle name="RISKoutNumber" xfId="4598" xr:uid="{00000000-0005-0000-0000-0000892F0000}"/>
    <cellStyle name="RISKoutNumber 2" xfId="4599" xr:uid="{00000000-0005-0000-0000-00008A2F0000}"/>
    <cellStyle name="RISKoutNumber 3" xfId="4600" xr:uid="{00000000-0005-0000-0000-00008B2F0000}"/>
    <cellStyle name="RISKoutNumber 4" xfId="4601" xr:uid="{00000000-0005-0000-0000-00008C2F0000}"/>
    <cellStyle name="RISKoutNumber 5" xfId="4602" xr:uid="{00000000-0005-0000-0000-00008D2F0000}"/>
    <cellStyle name="RISKoutNumber 6" xfId="4603" xr:uid="{00000000-0005-0000-0000-00008E2F0000}"/>
    <cellStyle name="RISKoutNumber 7" xfId="4604" xr:uid="{00000000-0005-0000-0000-00008F2F0000}"/>
    <cellStyle name="RISKoutNumber 8" xfId="4605" xr:uid="{00000000-0005-0000-0000-0000902F0000}"/>
    <cellStyle name="RISKoutNumber 9" xfId="11478" xr:uid="{00000000-0005-0000-0000-0000912F0000}"/>
    <cellStyle name="RISKrightEdge" xfId="4606" xr:uid="{00000000-0005-0000-0000-0000922F0000}"/>
    <cellStyle name="RISKrightEdge 10" xfId="11479" xr:uid="{00000000-0005-0000-0000-0000932F0000}"/>
    <cellStyle name="RISKrightEdge 2" xfId="4607" xr:uid="{00000000-0005-0000-0000-0000942F0000}"/>
    <cellStyle name="RISKrightEdge 2 2" xfId="4608" xr:uid="{00000000-0005-0000-0000-0000952F0000}"/>
    <cellStyle name="RISKrightEdge 2 3" xfId="4609" xr:uid="{00000000-0005-0000-0000-0000962F0000}"/>
    <cellStyle name="RISKrightEdge 2 4" xfId="4610" xr:uid="{00000000-0005-0000-0000-0000972F0000}"/>
    <cellStyle name="RISKrightEdge 2 5" xfId="4611" xr:uid="{00000000-0005-0000-0000-0000982F0000}"/>
    <cellStyle name="RISKrightEdge 2 6" xfId="4612" xr:uid="{00000000-0005-0000-0000-0000992F0000}"/>
    <cellStyle name="RISKrightEdge 2 7" xfId="4613" xr:uid="{00000000-0005-0000-0000-00009A2F0000}"/>
    <cellStyle name="RISKrightEdge 2 8" xfId="4614" xr:uid="{00000000-0005-0000-0000-00009B2F0000}"/>
    <cellStyle name="RISKrightEdge 2 9" xfId="11480" xr:uid="{00000000-0005-0000-0000-00009C2F0000}"/>
    <cellStyle name="RISKrightEdge 3" xfId="4615" xr:uid="{00000000-0005-0000-0000-00009D2F0000}"/>
    <cellStyle name="RISKrightEdge 4" xfId="4616" xr:uid="{00000000-0005-0000-0000-00009E2F0000}"/>
    <cellStyle name="RISKrightEdge 5" xfId="4617" xr:uid="{00000000-0005-0000-0000-00009F2F0000}"/>
    <cellStyle name="RISKrightEdge 6" xfId="4618" xr:uid="{00000000-0005-0000-0000-0000A02F0000}"/>
    <cellStyle name="RISKrightEdge 7" xfId="4619" xr:uid="{00000000-0005-0000-0000-0000A12F0000}"/>
    <cellStyle name="RISKrightEdge 8" xfId="4620" xr:uid="{00000000-0005-0000-0000-0000A22F0000}"/>
    <cellStyle name="RISKrightEdge 9" xfId="4621" xr:uid="{00000000-0005-0000-0000-0000A32F0000}"/>
    <cellStyle name="RISKrtandbEdge" xfId="4622" xr:uid="{00000000-0005-0000-0000-0000A42F0000}"/>
    <cellStyle name="RISKrtandbEdge 10" xfId="11481" xr:uid="{00000000-0005-0000-0000-0000A52F0000}"/>
    <cellStyle name="RISKrtandbEdge 11" xfId="11482" xr:uid="{00000000-0005-0000-0000-0000A62F0000}"/>
    <cellStyle name="RISKrtandbEdge 12" xfId="11483" xr:uid="{00000000-0005-0000-0000-0000A72F0000}"/>
    <cellStyle name="RISKrtandbEdge 2" xfId="4623" xr:uid="{00000000-0005-0000-0000-0000A82F0000}"/>
    <cellStyle name="RISKrtandbEdge 2 10" xfId="11484" xr:uid="{00000000-0005-0000-0000-0000A92F0000}"/>
    <cellStyle name="RISKrtandbEdge 2 11" xfId="11485" xr:uid="{00000000-0005-0000-0000-0000AA2F0000}"/>
    <cellStyle name="RISKrtandbEdge 2 2" xfId="4624" xr:uid="{00000000-0005-0000-0000-0000AB2F0000}"/>
    <cellStyle name="RISKrtandbEdge 2 2 2" xfId="11486" xr:uid="{00000000-0005-0000-0000-0000AC2F0000}"/>
    <cellStyle name="RISKrtandbEdge 2 2 3" xfId="11487" xr:uid="{00000000-0005-0000-0000-0000AD2F0000}"/>
    <cellStyle name="RISKrtandbEdge 2 2 4" xfId="11488" xr:uid="{00000000-0005-0000-0000-0000AE2F0000}"/>
    <cellStyle name="RISKrtandbEdge 2 3" xfId="4625" xr:uid="{00000000-0005-0000-0000-0000AF2F0000}"/>
    <cellStyle name="RISKrtandbEdge 2 3 2" xfId="11489" xr:uid="{00000000-0005-0000-0000-0000B02F0000}"/>
    <cellStyle name="RISKrtandbEdge 2 3 3" xfId="11490" xr:uid="{00000000-0005-0000-0000-0000B12F0000}"/>
    <cellStyle name="RISKrtandbEdge 2 4" xfId="4626" xr:uid="{00000000-0005-0000-0000-0000B22F0000}"/>
    <cellStyle name="RISKrtandbEdge 2 4 2" xfId="11491" xr:uid="{00000000-0005-0000-0000-0000B32F0000}"/>
    <cellStyle name="RISKrtandbEdge 2 4 3" xfId="11492" xr:uid="{00000000-0005-0000-0000-0000B42F0000}"/>
    <cellStyle name="RISKrtandbEdge 2 5" xfId="4627" xr:uid="{00000000-0005-0000-0000-0000B52F0000}"/>
    <cellStyle name="RISKrtandbEdge 2 5 2" xfId="11493" xr:uid="{00000000-0005-0000-0000-0000B62F0000}"/>
    <cellStyle name="RISKrtandbEdge 2 5 3" xfId="11494" xr:uid="{00000000-0005-0000-0000-0000B72F0000}"/>
    <cellStyle name="RISKrtandbEdge 2 6" xfId="4628" xr:uid="{00000000-0005-0000-0000-0000B82F0000}"/>
    <cellStyle name="RISKrtandbEdge 2 6 2" xfId="11495" xr:uid="{00000000-0005-0000-0000-0000B92F0000}"/>
    <cellStyle name="RISKrtandbEdge 2 6 3" xfId="11496" xr:uid="{00000000-0005-0000-0000-0000BA2F0000}"/>
    <cellStyle name="RISKrtandbEdge 2 7" xfId="4629" xr:uid="{00000000-0005-0000-0000-0000BB2F0000}"/>
    <cellStyle name="RISKrtandbEdge 2 7 2" xfId="11497" xr:uid="{00000000-0005-0000-0000-0000BC2F0000}"/>
    <cellStyle name="RISKrtandbEdge 2 7 3" xfId="11498" xr:uid="{00000000-0005-0000-0000-0000BD2F0000}"/>
    <cellStyle name="RISKrtandbEdge 2 8" xfId="4630" xr:uid="{00000000-0005-0000-0000-0000BE2F0000}"/>
    <cellStyle name="RISKrtandbEdge 2 8 2" xfId="11499" xr:uid="{00000000-0005-0000-0000-0000BF2F0000}"/>
    <cellStyle name="RISKrtandbEdge 2 8 3" xfId="11500" xr:uid="{00000000-0005-0000-0000-0000C02F0000}"/>
    <cellStyle name="RISKrtandbEdge 2 9" xfId="11501" xr:uid="{00000000-0005-0000-0000-0000C12F0000}"/>
    <cellStyle name="RISKrtandbEdge 3" xfId="4631" xr:uid="{00000000-0005-0000-0000-0000C22F0000}"/>
    <cellStyle name="RISKrtandbEdge 3 2" xfId="11502" xr:uid="{00000000-0005-0000-0000-0000C32F0000}"/>
    <cellStyle name="RISKrtandbEdge 3 3" xfId="11503" xr:uid="{00000000-0005-0000-0000-0000C42F0000}"/>
    <cellStyle name="RISKrtandbEdge 3 4" xfId="11504" xr:uid="{00000000-0005-0000-0000-0000C52F0000}"/>
    <cellStyle name="RISKrtandbEdge 4" xfId="4632" xr:uid="{00000000-0005-0000-0000-0000C62F0000}"/>
    <cellStyle name="RISKrtandbEdge 4 2" xfId="11505" xr:uid="{00000000-0005-0000-0000-0000C72F0000}"/>
    <cellStyle name="RISKrtandbEdge 4 3" xfId="11506" xr:uid="{00000000-0005-0000-0000-0000C82F0000}"/>
    <cellStyle name="RISKrtandbEdge 5" xfId="4633" xr:uid="{00000000-0005-0000-0000-0000C92F0000}"/>
    <cellStyle name="RISKrtandbEdge 5 2" xfId="11507" xr:uid="{00000000-0005-0000-0000-0000CA2F0000}"/>
    <cellStyle name="RISKrtandbEdge 5 3" xfId="11508" xr:uid="{00000000-0005-0000-0000-0000CB2F0000}"/>
    <cellStyle name="RISKrtandbEdge 6" xfId="4634" xr:uid="{00000000-0005-0000-0000-0000CC2F0000}"/>
    <cellStyle name="RISKrtandbEdge 6 2" xfId="11509" xr:uid="{00000000-0005-0000-0000-0000CD2F0000}"/>
    <cellStyle name="RISKrtandbEdge 6 3" xfId="11510" xr:uid="{00000000-0005-0000-0000-0000CE2F0000}"/>
    <cellStyle name="RISKrtandbEdge 7" xfId="4635" xr:uid="{00000000-0005-0000-0000-0000CF2F0000}"/>
    <cellStyle name="RISKrtandbEdge 7 2" xfId="11511" xr:uid="{00000000-0005-0000-0000-0000D02F0000}"/>
    <cellStyle name="RISKrtandbEdge 7 3" xfId="11512" xr:uid="{00000000-0005-0000-0000-0000D12F0000}"/>
    <cellStyle name="RISKrtandbEdge 8" xfId="4636" xr:uid="{00000000-0005-0000-0000-0000D22F0000}"/>
    <cellStyle name="RISKrtandbEdge 8 2" xfId="11513" xr:uid="{00000000-0005-0000-0000-0000D32F0000}"/>
    <cellStyle name="RISKrtandbEdge 8 3" xfId="11514" xr:uid="{00000000-0005-0000-0000-0000D42F0000}"/>
    <cellStyle name="RISKrtandbEdge 9" xfId="4637" xr:uid="{00000000-0005-0000-0000-0000D52F0000}"/>
    <cellStyle name="RISKrtandbEdge 9 2" xfId="11515" xr:uid="{00000000-0005-0000-0000-0000D62F0000}"/>
    <cellStyle name="RISKrtandbEdge 9 3" xfId="11516" xr:uid="{00000000-0005-0000-0000-0000D72F0000}"/>
    <cellStyle name="RISKssTime" xfId="4638" xr:uid="{00000000-0005-0000-0000-0000D82F0000}"/>
    <cellStyle name="RISKssTime 2" xfId="4639" xr:uid="{00000000-0005-0000-0000-0000D92F0000}"/>
    <cellStyle name="RISKssTime 3" xfId="13440" xr:uid="{00000000-0005-0000-0000-0000DA2F0000}"/>
    <cellStyle name="RISKtandbEdge" xfId="4640" xr:uid="{00000000-0005-0000-0000-0000DB2F0000}"/>
    <cellStyle name="RISKtandbEdge 10" xfId="11517" xr:uid="{00000000-0005-0000-0000-0000DC2F0000}"/>
    <cellStyle name="RISKtandbEdge 11" xfId="11518" xr:uid="{00000000-0005-0000-0000-0000DD2F0000}"/>
    <cellStyle name="RISKtandbEdge 12" xfId="11519" xr:uid="{00000000-0005-0000-0000-0000DE2F0000}"/>
    <cellStyle name="RISKtandbEdge 2" xfId="4641" xr:uid="{00000000-0005-0000-0000-0000DF2F0000}"/>
    <cellStyle name="RISKtandbEdge 2 10" xfId="11520" xr:uid="{00000000-0005-0000-0000-0000E02F0000}"/>
    <cellStyle name="RISKtandbEdge 2 11" xfId="11521" xr:uid="{00000000-0005-0000-0000-0000E12F0000}"/>
    <cellStyle name="RISKtandbEdge 2 2" xfId="4642" xr:uid="{00000000-0005-0000-0000-0000E22F0000}"/>
    <cellStyle name="RISKtandbEdge 2 2 2" xfId="11522" xr:uid="{00000000-0005-0000-0000-0000E32F0000}"/>
    <cellStyle name="RISKtandbEdge 2 2 3" xfId="11523" xr:uid="{00000000-0005-0000-0000-0000E42F0000}"/>
    <cellStyle name="RISKtandbEdge 2 2 4" xfId="11524" xr:uid="{00000000-0005-0000-0000-0000E52F0000}"/>
    <cellStyle name="RISKtandbEdge 2 3" xfId="4643" xr:uid="{00000000-0005-0000-0000-0000E62F0000}"/>
    <cellStyle name="RISKtandbEdge 2 3 2" xfId="11525" xr:uid="{00000000-0005-0000-0000-0000E72F0000}"/>
    <cellStyle name="RISKtandbEdge 2 3 3" xfId="11526" xr:uid="{00000000-0005-0000-0000-0000E82F0000}"/>
    <cellStyle name="RISKtandbEdge 2 4" xfId="4644" xr:uid="{00000000-0005-0000-0000-0000E92F0000}"/>
    <cellStyle name="RISKtandbEdge 2 4 2" xfId="11527" xr:uid="{00000000-0005-0000-0000-0000EA2F0000}"/>
    <cellStyle name="RISKtandbEdge 2 4 3" xfId="11528" xr:uid="{00000000-0005-0000-0000-0000EB2F0000}"/>
    <cellStyle name="RISKtandbEdge 2 5" xfId="4645" xr:uid="{00000000-0005-0000-0000-0000EC2F0000}"/>
    <cellStyle name="RISKtandbEdge 2 5 2" xfId="11529" xr:uid="{00000000-0005-0000-0000-0000ED2F0000}"/>
    <cellStyle name="RISKtandbEdge 2 5 3" xfId="11530" xr:uid="{00000000-0005-0000-0000-0000EE2F0000}"/>
    <cellStyle name="RISKtandbEdge 2 6" xfId="4646" xr:uid="{00000000-0005-0000-0000-0000EF2F0000}"/>
    <cellStyle name="RISKtandbEdge 2 6 2" xfId="11531" xr:uid="{00000000-0005-0000-0000-0000F02F0000}"/>
    <cellStyle name="RISKtandbEdge 2 6 3" xfId="11532" xr:uid="{00000000-0005-0000-0000-0000F12F0000}"/>
    <cellStyle name="RISKtandbEdge 2 7" xfId="4647" xr:uid="{00000000-0005-0000-0000-0000F22F0000}"/>
    <cellStyle name="RISKtandbEdge 2 7 2" xfId="11533" xr:uid="{00000000-0005-0000-0000-0000F32F0000}"/>
    <cellStyle name="RISKtandbEdge 2 7 3" xfId="11534" xr:uid="{00000000-0005-0000-0000-0000F42F0000}"/>
    <cellStyle name="RISKtandbEdge 2 8" xfId="4648" xr:uid="{00000000-0005-0000-0000-0000F52F0000}"/>
    <cellStyle name="RISKtandbEdge 2 8 2" xfId="11535" xr:uid="{00000000-0005-0000-0000-0000F62F0000}"/>
    <cellStyle name="RISKtandbEdge 2 8 3" xfId="11536" xr:uid="{00000000-0005-0000-0000-0000F72F0000}"/>
    <cellStyle name="RISKtandbEdge 2 9" xfId="11537" xr:uid="{00000000-0005-0000-0000-0000F82F0000}"/>
    <cellStyle name="RISKtandbEdge 3" xfId="4649" xr:uid="{00000000-0005-0000-0000-0000F92F0000}"/>
    <cellStyle name="RISKtandbEdge 3 2" xfId="11538" xr:uid="{00000000-0005-0000-0000-0000FA2F0000}"/>
    <cellStyle name="RISKtandbEdge 3 3" xfId="11539" xr:uid="{00000000-0005-0000-0000-0000FB2F0000}"/>
    <cellStyle name="RISKtandbEdge 3 4" xfId="11540" xr:uid="{00000000-0005-0000-0000-0000FC2F0000}"/>
    <cellStyle name="RISKtandbEdge 4" xfId="4650" xr:uid="{00000000-0005-0000-0000-0000FD2F0000}"/>
    <cellStyle name="RISKtandbEdge 4 2" xfId="11541" xr:uid="{00000000-0005-0000-0000-0000FE2F0000}"/>
    <cellStyle name="RISKtandbEdge 4 3" xfId="11542" xr:uid="{00000000-0005-0000-0000-0000FF2F0000}"/>
    <cellStyle name="RISKtandbEdge 5" xfId="4651" xr:uid="{00000000-0005-0000-0000-000000300000}"/>
    <cellStyle name="RISKtandbEdge 5 2" xfId="11543" xr:uid="{00000000-0005-0000-0000-000001300000}"/>
    <cellStyle name="RISKtandbEdge 5 3" xfId="11544" xr:uid="{00000000-0005-0000-0000-000002300000}"/>
    <cellStyle name="RISKtandbEdge 6" xfId="4652" xr:uid="{00000000-0005-0000-0000-000003300000}"/>
    <cellStyle name="RISKtandbEdge 6 2" xfId="11545" xr:uid="{00000000-0005-0000-0000-000004300000}"/>
    <cellStyle name="RISKtandbEdge 6 3" xfId="11546" xr:uid="{00000000-0005-0000-0000-000005300000}"/>
    <cellStyle name="RISKtandbEdge 7" xfId="4653" xr:uid="{00000000-0005-0000-0000-000006300000}"/>
    <cellStyle name="RISKtandbEdge 7 2" xfId="11547" xr:uid="{00000000-0005-0000-0000-000007300000}"/>
    <cellStyle name="RISKtandbEdge 7 3" xfId="11548" xr:uid="{00000000-0005-0000-0000-000008300000}"/>
    <cellStyle name="RISKtandbEdge 8" xfId="4654" xr:uid="{00000000-0005-0000-0000-000009300000}"/>
    <cellStyle name="RISKtandbEdge 8 2" xfId="11549" xr:uid="{00000000-0005-0000-0000-00000A300000}"/>
    <cellStyle name="RISKtandbEdge 8 3" xfId="11550" xr:uid="{00000000-0005-0000-0000-00000B300000}"/>
    <cellStyle name="RISKtandbEdge 9" xfId="4655" xr:uid="{00000000-0005-0000-0000-00000C300000}"/>
    <cellStyle name="RISKtandbEdge 9 2" xfId="11551" xr:uid="{00000000-0005-0000-0000-00000D300000}"/>
    <cellStyle name="RISKtandbEdge 9 3" xfId="11552" xr:uid="{00000000-0005-0000-0000-00000E300000}"/>
    <cellStyle name="RISKtlandrEdge" xfId="4656" xr:uid="{00000000-0005-0000-0000-00000F300000}"/>
    <cellStyle name="RISKtlandrEdge 10" xfId="11553" xr:uid="{00000000-0005-0000-0000-000010300000}"/>
    <cellStyle name="RISKtlandrEdge 11" xfId="11554" xr:uid="{00000000-0005-0000-0000-000011300000}"/>
    <cellStyle name="RISKtlandrEdge 12" xfId="11555" xr:uid="{00000000-0005-0000-0000-000012300000}"/>
    <cellStyle name="RISKtlandrEdge 2" xfId="4657" xr:uid="{00000000-0005-0000-0000-000013300000}"/>
    <cellStyle name="RISKtlandrEdge 2 10" xfId="11556" xr:uid="{00000000-0005-0000-0000-000014300000}"/>
    <cellStyle name="RISKtlandrEdge 2 11" xfId="11557" xr:uid="{00000000-0005-0000-0000-000015300000}"/>
    <cellStyle name="RISKtlandrEdge 2 2" xfId="4658" xr:uid="{00000000-0005-0000-0000-000016300000}"/>
    <cellStyle name="RISKtlandrEdge 2 2 2" xfId="11558" xr:uid="{00000000-0005-0000-0000-000017300000}"/>
    <cellStyle name="RISKtlandrEdge 2 2 3" xfId="11559" xr:uid="{00000000-0005-0000-0000-000018300000}"/>
    <cellStyle name="RISKtlandrEdge 2 2 4" xfId="11560" xr:uid="{00000000-0005-0000-0000-000019300000}"/>
    <cellStyle name="RISKtlandrEdge 2 3" xfId="4659" xr:uid="{00000000-0005-0000-0000-00001A300000}"/>
    <cellStyle name="RISKtlandrEdge 2 3 2" xfId="11561" xr:uid="{00000000-0005-0000-0000-00001B300000}"/>
    <cellStyle name="RISKtlandrEdge 2 3 3" xfId="11562" xr:uid="{00000000-0005-0000-0000-00001C300000}"/>
    <cellStyle name="RISKtlandrEdge 2 4" xfId="4660" xr:uid="{00000000-0005-0000-0000-00001D300000}"/>
    <cellStyle name="RISKtlandrEdge 2 4 2" xfId="11563" xr:uid="{00000000-0005-0000-0000-00001E300000}"/>
    <cellStyle name="RISKtlandrEdge 2 4 3" xfId="11564" xr:uid="{00000000-0005-0000-0000-00001F300000}"/>
    <cellStyle name="RISKtlandrEdge 2 5" xfId="4661" xr:uid="{00000000-0005-0000-0000-000020300000}"/>
    <cellStyle name="RISKtlandrEdge 2 5 2" xfId="11565" xr:uid="{00000000-0005-0000-0000-000021300000}"/>
    <cellStyle name="RISKtlandrEdge 2 5 3" xfId="11566" xr:uid="{00000000-0005-0000-0000-000022300000}"/>
    <cellStyle name="RISKtlandrEdge 2 6" xfId="4662" xr:uid="{00000000-0005-0000-0000-000023300000}"/>
    <cellStyle name="RISKtlandrEdge 2 6 2" xfId="11567" xr:uid="{00000000-0005-0000-0000-000024300000}"/>
    <cellStyle name="RISKtlandrEdge 2 6 3" xfId="11568" xr:uid="{00000000-0005-0000-0000-000025300000}"/>
    <cellStyle name="RISKtlandrEdge 2 7" xfId="4663" xr:uid="{00000000-0005-0000-0000-000026300000}"/>
    <cellStyle name="RISKtlandrEdge 2 7 2" xfId="11569" xr:uid="{00000000-0005-0000-0000-000027300000}"/>
    <cellStyle name="RISKtlandrEdge 2 7 3" xfId="11570" xr:uid="{00000000-0005-0000-0000-000028300000}"/>
    <cellStyle name="RISKtlandrEdge 2 8" xfId="4664" xr:uid="{00000000-0005-0000-0000-000029300000}"/>
    <cellStyle name="RISKtlandrEdge 2 8 2" xfId="11571" xr:uid="{00000000-0005-0000-0000-00002A300000}"/>
    <cellStyle name="RISKtlandrEdge 2 8 3" xfId="11572" xr:uid="{00000000-0005-0000-0000-00002B300000}"/>
    <cellStyle name="RISKtlandrEdge 2 9" xfId="11573" xr:uid="{00000000-0005-0000-0000-00002C300000}"/>
    <cellStyle name="RISKtlandrEdge 3" xfId="4665" xr:uid="{00000000-0005-0000-0000-00002D300000}"/>
    <cellStyle name="RISKtlandrEdge 3 2" xfId="11574" xr:uid="{00000000-0005-0000-0000-00002E300000}"/>
    <cellStyle name="RISKtlandrEdge 3 3" xfId="11575" xr:uid="{00000000-0005-0000-0000-00002F300000}"/>
    <cellStyle name="RISKtlandrEdge 3 4" xfId="11576" xr:uid="{00000000-0005-0000-0000-000030300000}"/>
    <cellStyle name="RISKtlandrEdge 4" xfId="4666" xr:uid="{00000000-0005-0000-0000-000031300000}"/>
    <cellStyle name="RISKtlandrEdge 4 2" xfId="11577" xr:uid="{00000000-0005-0000-0000-000032300000}"/>
    <cellStyle name="RISKtlandrEdge 4 3" xfId="11578" xr:uid="{00000000-0005-0000-0000-000033300000}"/>
    <cellStyle name="RISKtlandrEdge 5" xfId="4667" xr:uid="{00000000-0005-0000-0000-000034300000}"/>
    <cellStyle name="RISKtlandrEdge 5 2" xfId="11579" xr:uid="{00000000-0005-0000-0000-000035300000}"/>
    <cellStyle name="RISKtlandrEdge 5 3" xfId="11580" xr:uid="{00000000-0005-0000-0000-000036300000}"/>
    <cellStyle name="RISKtlandrEdge 6" xfId="4668" xr:uid="{00000000-0005-0000-0000-000037300000}"/>
    <cellStyle name="RISKtlandrEdge 6 2" xfId="11581" xr:uid="{00000000-0005-0000-0000-000038300000}"/>
    <cellStyle name="RISKtlandrEdge 6 3" xfId="11582" xr:uid="{00000000-0005-0000-0000-000039300000}"/>
    <cellStyle name="RISKtlandrEdge 7" xfId="4669" xr:uid="{00000000-0005-0000-0000-00003A300000}"/>
    <cellStyle name="RISKtlandrEdge 7 2" xfId="11583" xr:uid="{00000000-0005-0000-0000-00003B300000}"/>
    <cellStyle name="RISKtlandrEdge 7 3" xfId="11584" xr:uid="{00000000-0005-0000-0000-00003C300000}"/>
    <cellStyle name="RISKtlandrEdge 8" xfId="4670" xr:uid="{00000000-0005-0000-0000-00003D300000}"/>
    <cellStyle name="RISKtlandrEdge 8 2" xfId="11585" xr:uid="{00000000-0005-0000-0000-00003E300000}"/>
    <cellStyle name="RISKtlandrEdge 8 3" xfId="11586" xr:uid="{00000000-0005-0000-0000-00003F300000}"/>
    <cellStyle name="RISKtlandrEdge 9" xfId="4671" xr:uid="{00000000-0005-0000-0000-000040300000}"/>
    <cellStyle name="RISKtlandrEdge 9 2" xfId="11587" xr:uid="{00000000-0005-0000-0000-000041300000}"/>
    <cellStyle name="RISKtlandrEdge 9 3" xfId="11588" xr:uid="{00000000-0005-0000-0000-000042300000}"/>
    <cellStyle name="RISKtlCorner" xfId="4672" xr:uid="{00000000-0005-0000-0000-000043300000}"/>
    <cellStyle name="RISKtlCorner 10" xfId="11589" xr:uid="{00000000-0005-0000-0000-000044300000}"/>
    <cellStyle name="RISKtlCorner 11" xfId="11590" xr:uid="{00000000-0005-0000-0000-000045300000}"/>
    <cellStyle name="RISKtlCorner 12" xfId="11591" xr:uid="{00000000-0005-0000-0000-000046300000}"/>
    <cellStyle name="RISKtlCorner 2" xfId="4673" xr:uid="{00000000-0005-0000-0000-000047300000}"/>
    <cellStyle name="RISKtlCorner 2 10" xfId="11592" xr:uid="{00000000-0005-0000-0000-000048300000}"/>
    <cellStyle name="RISKtlCorner 2 11" xfId="11593" xr:uid="{00000000-0005-0000-0000-000049300000}"/>
    <cellStyle name="RISKtlCorner 2 2" xfId="4674" xr:uid="{00000000-0005-0000-0000-00004A300000}"/>
    <cellStyle name="RISKtlCorner 2 2 2" xfId="11594" xr:uid="{00000000-0005-0000-0000-00004B300000}"/>
    <cellStyle name="RISKtlCorner 2 2 3" xfId="11595" xr:uid="{00000000-0005-0000-0000-00004C300000}"/>
    <cellStyle name="RISKtlCorner 2 2 4" xfId="11596" xr:uid="{00000000-0005-0000-0000-00004D300000}"/>
    <cellStyle name="RISKtlCorner 2 3" xfId="4675" xr:uid="{00000000-0005-0000-0000-00004E300000}"/>
    <cellStyle name="RISKtlCorner 2 3 2" xfId="11597" xr:uid="{00000000-0005-0000-0000-00004F300000}"/>
    <cellStyle name="RISKtlCorner 2 3 3" xfId="11598" xr:uid="{00000000-0005-0000-0000-000050300000}"/>
    <cellStyle name="RISKtlCorner 2 4" xfId="4676" xr:uid="{00000000-0005-0000-0000-000051300000}"/>
    <cellStyle name="RISKtlCorner 2 4 2" xfId="11599" xr:uid="{00000000-0005-0000-0000-000052300000}"/>
    <cellStyle name="RISKtlCorner 2 4 3" xfId="11600" xr:uid="{00000000-0005-0000-0000-000053300000}"/>
    <cellStyle name="RISKtlCorner 2 5" xfId="4677" xr:uid="{00000000-0005-0000-0000-000054300000}"/>
    <cellStyle name="RISKtlCorner 2 5 2" xfId="11601" xr:uid="{00000000-0005-0000-0000-000055300000}"/>
    <cellStyle name="RISKtlCorner 2 5 3" xfId="11602" xr:uid="{00000000-0005-0000-0000-000056300000}"/>
    <cellStyle name="RISKtlCorner 2 6" xfId="4678" xr:uid="{00000000-0005-0000-0000-000057300000}"/>
    <cellStyle name="RISKtlCorner 2 6 2" xfId="11603" xr:uid="{00000000-0005-0000-0000-000058300000}"/>
    <cellStyle name="RISKtlCorner 2 6 3" xfId="11604" xr:uid="{00000000-0005-0000-0000-000059300000}"/>
    <cellStyle name="RISKtlCorner 2 7" xfId="4679" xr:uid="{00000000-0005-0000-0000-00005A300000}"/>
    <cellStyle name="RISKtlCorner 2 7 2" xfId="11605" xr:uid="{00000000-0005-0000-0000-00005B300000}"/>
    <cellStyle name="RISKtlCorner 2 7 3" xfId="11606" xr:uid="{00000000-0005-0000-0000-00005C300000}"/>
    <cellStyle name="RISKtlCorner 2 8" xfId="4680" xr:uid="{00000000-0005-0000-0000-00005D300000}"/>
    <cellStyle name="RISKtlCorner 2 8 2" xfId="11607" xr:uid="{00000000-0005-0000-0000-00005E300000}"/>
    <cellStyle name="RISKtlCorner 2 8 3" xfId="11608" xr:uid="{00000000-0005-0000-0000-00005F300000}"/>
    <cellStyle name="RISKtlCorner 2 9" xfId="11609" xr:uid="{00000000-0005-0000-0000-000060300000}"/>
    <cellStyle name="RISKtlCorner 3" xfId="4681" xr:uid="{00000000-0005-0000-0000-000061300000}"/>
    <cellStyle name="RISKtlCorner 3 2" xfId="11610" xr:uid="{00000000-0005-0000-0000-000062300000}"/>
    <cellStyle name="RISKtlCorner 3 3" xfId="11611" xr:uid="{00000000-0005-0000-0000-000063300000}"/>
    <cellStyle name="RISKtlCorner 3 4" xfId="11612" xr:uid="{00000000-0005-0000-0000-000064300000}"/>
    <cellStyle name="RISKtlCorner 4" xfId="4682" xr:uid="{00000000-0005-0000-0000-000065300000}"/>
    <cellStyle name="RISKtlCorner 4 2" xfId="11613" xr:uid="{00000000-0005-0000-0000-000066300000}"/>
    <cellStyle name="RISKtlCorner 4 3" xfId="11614" xr:uid="{00000000-0005-0000-0000-000067300000}"/>
    <cellStyle name="RISKtlCorner 5" xfId="4683" xr:uid="{00000000-0005-0000-0000-000068300000}"/>
    <cellStyle name="RISKtlCorner 5 2" xfId="11615" xr:uid="{00000000-0005-0000-0000-000069300000}"/>
    <cellStyle name="RISKtlCorner 5 3" xfId="11616" xr:uid="{00000000-0005-0000-0000-00006A300000}"/>
    <cellStyle name="RISKtlCorner 6" xfId="4684" xr:uid="{00000000-0005-0000-0000-00006B300000}"/>
    <cellStyle name="RISKtlCorner 6 2" xfId="11617" xr:uid="{00000000-0005-0000-0000-00006C300000}"/>
    <cellStyle name="RISKtlCorner 6 3" xfId="11618" xr:uid="{00000000-0005-0000-0000-00006D300000}"/>
    <cellStyle name="RISKtlCorner 7" xfId="4685" xr:uid="{00000000-0005-0000-0000-00006E300000}"/>
    <cellStyle name="RISKtlCorner 7 2" xfId="11619" xr:uid="{00000000-0005-0000-0000-00006F300000}"/>
    <cellStyle name="RISKtlCorner 7 3" xfId="11620" xr:uid="{00000000-0005-0000-0000-000070300000}"/>
    <cellStyle name="RISKtlCorner 8" xfId="4686" xr:uid="{00000000-0005-0000-0000-000071300000}"/>
    <cellStyle name="RISKtlCorner 8 2" xfId="11621" xr:uid="{00000000-0005-0000-0000-000072300000}"/>
    <cellStyle name="RISKtlCorner 8 3" xfId="11622" xr:uid="{00000000-0005-0000-0000-000073300000}"/>
    <cellStyle name="RISKtlCorner 9" xfId="4687" xr:uid="{00000000-0005-0000-0000-000074300000}"/>
    <cellStyle name="RISKtlCorner 9 2" xfId="11623" xr:uid="{00000000-0005-0000-0000-000075300000}"/>
    <cellStyle name="RISKtlCorner 9 3" xfId="11624" xr:uid="{00000000-0005-0000-0000-000076300000}"/>
    <cellStyle name="RISKtopEdge" xfId="4688" xr:uid="{00000000-0005-0000-0000-000077300000}"/>
    <cellStyle name="RISKtopEdge 10" xfId="11625" xr:uid="{00000000-0005-0000-0000-000078300000}"/>
    <cellStyle name="RISKtopEdge 11" xfId="11626" xr:uid="{00000000-0005-0000-0000-000079300000}"/>
    <cellStyle name="RISKtopEdge 12" xfId="11627" xr:uid="{00000000-0005-0000-0000-00007A300000}"/>
    <cellStyle name="RISKtopEdge 2" xfId="4689" xr:uid="{00000000-0005-0000-0000-00007B300000}"/>
    <cellStyle name="RISKtopEdge 2 10" xfId="11628" xr:uid="{00000000-0005-0000-0000-00007C300000}"/>
    <cellStyle name="RISKtopEdge 2 11" xfId="11629" xr:uid="{00000000-0005-0000-0000-00007D300000}"/>
    <cellStyle name="RISKtopEdge 2 2" xfId="4690" xr:uid="{00000000-0005-0000-0000-00007E300000}"/>
    <cellStyle name="RISKtopEdge 2 2 2" xfId="11630" xr:uid="{00000000-0005-0000-0000-00007F300000}"/>
    <cellStyle name="RISKtopEdge 2 2 3" xfId="11631" xr:uid="{00000000-0005-0000-0000-000080300000}"/>
    <cellStyle name="RISKtopEdge 2 2 4" xfId="11632" xr:uid="{00000000-0005-0000-0000-000081300000}"/>
    <cellStyle name="RISKtopEdge 2 3" xfId="4691" xr:uid="{00000000-0005-0000-0000-000082300000}"/>
    <cellStyle name="RISKtopEdge 2 3 2" xfId="11633" xr:uid="{00000000-0005-0000-0000-000083300000}"/>
    <cellStyle name="RISKtopEdge 2 3 3" xfId="11634" xr:uid="{00000000-0005-0000-0000-000084300000}"/>
    <cellStyle name="RISKtopEdge 2 4" xfId="4692" xr:uid="{00000000-0005-0000-0000-000085300000}"/>
    <cellStyle name="RISKtopEdge 2 4 2" xfId="11635" xr:uid="{00000000-0005-0000-0000-000086300000}"/>
    <cellStyle name="RISKtopEdge 2 4 3" xfId="11636" xr:uid="{00000000-0005-0000-0000-000087300000}"/>
    <cellStyle name="RISKtopEdge 2 5" xfId="4693" xr:uid="{00000000-0005-0000-0000-000088300000}"/>
    <cellStyle name="RISKtopEdge 2 5 2" xfId="11637" xr:uid="{00000000-0005-0000-0000-000089300000}"/>
    <cellStyle name="RISKtopEdge 2 5 3" xfId="11638" xr:uid="{00000000-0005-0000-0000-00008A300000}"/>
    <cellStyle name="RISKtopEdge 2 6" xfId="4694" xr:uid="{00000000-0005-0000-0000-00008B300000}"/>
    <cellStyle name="RISKtopEdge 2 6 2" xfId="11639" xr:uid="{00000000-0005-0000-0000-00008C300000}"/>
    <cellStyle name="RISKtopEdge 2 6 3" xfId="11640" xr:uid="{00000000-0005-0000-0000-00008D300000}"/>
    <cellStyle name="RISKtopEdge 2 7" xfId="4695" xr:uid="{00000000-0005-0000-0000-00008E300000}"/>
    <cellStyle name="RISKtopEdge 2 7 2" xfId="11641" xr:uid="{00000000-0005-0000-0000-00008F300000}"/>
    <cellStyle name="RISKtopEdge 2 7 3" xfId="11642" xr:uid="{00000000-0005-0000-0000-000090300000}"/>
    <cellStyle name="RISKtopEdge 2 8" xfId="4696" xr:uid="{00000000-0005-0000-0000-000091300000}"/>
    <cellStyle name="RISKtopEdge 2 8 2" xfId="11643" xr:uid="{00000000-0005-0000-0000-000092300000}"/>
    <cellStyle name="RISKtopEdge 2 8 3" xfId="11644" xr:uid="{00000000-0005-0000-0000-000093300000}"/>
    <cellStyle name="RISKtopEdge 2 9" xfId="11645" xr:uid="{00000000-0005-0000-0000-000094300000}"/>
    <cellStyle name="RISKtopEdge 3" xfId="4697" xr:uid="{00000000-0005-0000-0000-000095300000}"/>
    <cellStyle name="RISKtopEdge 3 2" xfId="11646" xr:uid="{00000000-0005-0000-0000-000096300000}"/>
    <cellStyle name="RISKtopEdge 3 3" xfId="11647" xr:uid="{00000000-0005-0000-0000-000097300000}"/>
    <cellStyle name="RISKtopEdge 3 4" xfId="11648" xr:uid="{00000000-0005-0000-0000-000098300000}"/>
    <cellStyle name="RISKtopEdge 4" xfId="4698" xr:uid="{00000000-0005-0000-0000-000099300000}"/>
    <cellStyle name="RISKtopEdge 4 2" xfId="11649" xr:uid="{00000000-0005-0000-0000-00009A300000}"/>
    <cellStyle name="RISKtopEdge 4 3" xfId="11650" xr:uid="{00000000-0005-0000-0000-00009B300000}"/>
    <cellStyle name="RISKtopEdge 5" xfId="4699" xr:uid="{00000000-0005-0000-0000-00009C300000}"/>
    <cellStyle name="RISKtopEdge 5 2" xfId="11651" xr:uid="{00000000-0005-0000-0000-00009D300000}"/>
    <cellStyle name="RISKtopEdge 5 3" xfId="11652" xr:uid="{00000000-0005-0000-0000-00009E300000}"/>
    <cellStyle name="RISKtopEdge 6" xfId="4700" xr:uid="{00000000-0005-0000-0000-00009F300000}"/>
    <cellStyle name="RISKtopEdge 6 2" xfId="11653" xr:uid="{00000000-0005-0000-0000-0000A0300000}"/>
    <cellStyle name="RISKtopEdge 6 3" xfId="11654" xr:uid="{00000000-0005-0000-0000-0000A1300000}"/>
    <cellStyle name="RISKtopEdge 7" xfId="4701" xr:uid="{00000000-0005-0000-0000-0000A2300000}"/>
    <cellStyle name="RISKtopEdge 7 2" xfId="11655" xr:uid="{00000000-0005-0000-0000-0000A3300000}"/>
    <cellStyle name="RISKtopEdge 7 3" xfId="11656" xr:uid="{00000000-0005-0000-0000-0000A4300000}"/>
    <cellStyle name="RISKtopEdge 8" xfId="4702" xr:uid="{00000000-0005-0000-0000-0000A5300000}"/>
    <cellStyle name="RISKtopEdge 8 2" xfId="11657" xr:uid="{00000000-0005-0000-0000-0000A6300000}"/>
    <cellStyle name="RISKtopEdge 8 3" xfId="11658" xr:uid="{00000000-0005-0000-0000-0000A7300000}"/>
    <cellStyle name="RISKtopEdge 9" xfId="4703" xr:uid="{00000000-0005-0000-0000-0000A8300000}"/>
    <cellStyle name="RISKtopEdge 9 2" xfId="11659" xr:uid="{00000000-0005-0000-0000-0000A9300000}"/>
    <cellStyle name="RISKtopEdge 9 3" xfId="11660" xr:uid="{00000000-0005-0000-0000-0000AA300000}"/>
    <cellStyle name="RISKtrCorner" xfId="4704" xr:uid="{00000000-0005-0000-0000-0000AB300000}"/>
    <cellStyle name="RISKtrCorner 10" xfId="11661" xr:uid="{00000000-0005-0000-0000-0000AC300000}"/>
    <cellStyle name="RISKtrCorner 11" xfId="11662" xr:uid="{00000000-0005-0000-0000-0000AD300000}"/>
    <cellStyle name="RISKtrCorner 12" xfId="11663" xr:uid="{00000000-0005-0000-0000-0000AE300000}"/>
    <cellStyle name="RISKtrCorner 2" xfId="4705" xr:uid="{00000000-0005-0000-0000-0000AF300000}"/>
    <cellStyle name="RISKtrCorner 2 10" xfId="11664" xr:uid="{00000000-0005-0000-0000-0000B0300000}"/>
    <cellStyle name="RISKtrCorner 2 11" xfId="11665" xr:uid="{00000000-0005-0000-0000-0000B1300000}"/>
    <cellStyle name="RISKtrCorner 2 2" xfId="4706" xr:uid="{00000000-0005-0000-0000-0000B2300000}"/>
    <cellStyle name="RISKtrCorner 2 2 2" xfId="11666" xr:uid="{00000000-0005-0000-0000-0000B3300000}"/>
    <cellStyle name="RISKtrCorner 2 2 3" xfId="11667" xr:uid="{00000000-0005-0000-0000-0000B4300000}"/>
    <cellStyle name="RISKtrCorner 2 2 4" xfId="11668" xr:uid="{00000000-0005-0000-0000-0000B5300000}"/>
    <cellStyle name="RISKtrCorner 2 3" xfId="4707" xr:uid="{00000000-0005-0000-0000-0000B6300000}"/>
    <cellStyle name="RISKtrCorner 2 3 2" xfId="11669" xr:uid="{00000000-0005-0000-0000-0000B7300000}"/>
    <cellStyle name="RISKtrCorner 2 3 3" xfId="11670" xr:uid="{00000000-0005-0000-0000-0000B8300000}"/>
    <cellStyle name="RISKtrCorner 2 4" xfId="4708" xr:uid="{00000000-0005-0000-0000-0000B9300000}"/>
    <cellStyle name="RISKtrCorner 2 4 2" xfId="11671" xr:uid="{00000000-0005-0000-0000-0000BA300000}"/>
    <cellStyle name="RISKtrCorner 2 4 3" xfId="11672" xr:uid="{00000000-0005-0000-0000-0000BB300000}"/>
    <cellStyle name="RISKtrCorner 2 5" xfId="4709" xr:uid="{00000000-0005-0000-0000-0000BC300000}"/>
    <cellStyle name="RISKtrCorner 2 5 2" xfId="11673" xr:uid="{00000000-0005-0000-0000-0000BD300000}"/>
    <cellStyle name="RISKtrCorner 2 5 3" xfId="11674" xr:uid="{00000000-0005-0000-0000-0000BE300000}"/>
    <cellStyle name="RISKtrCorner 2 6" xfId="4710" xr:uid="{00000000-0005-0000-0000-0000BF300000}"/>
    <cellStyle name="RISKtrCorner 2 6 2" xfId="11675" xr:uid="{00000000-0005-0000-0000-0000C0300000}"/>
    <cellStyle name="RISKtrCorner 2 6 3" xfId="11676" xr:uid="{00000000-0005-0000-0000-0000C1300000}"/>
    <cellStyle name="RISKtrCorner 2 7" xfId="4711" xr:uid="{00000000-0005-0000-0000-0000C2300000}"/>
    <cellStyle name="RISKtrCorner 2 7 2" xfId="11677" xr:uid="{00000000-0005-0000-0000-0000C3300000}"/>
    <cellStyle name="RISKtrCorner 2 7 3" xfId="11678" xr:uid="{00000000-0005-0000-0000-0000C4300000}"/>
    <cellStyle name="RISKtrCorner 2 8" xfId="4712" xr:uid="{00000000-0005-0000-0000-0000C5300000}"/>
    <cellStyle name="RISKtrCorner 2 8 2" xfId="11679" xr:uid="{00000000-0005-0000-0000-0000C6300000}"/>
    <cellStyle name="RISKtrCorner 2 8 3" xfId="11680" xr:uid="{00000000-0005-0000-0000-0000C7300000}"/>
    <cellStyle name="RISKtrCorner 2 9" xfId="11681" xr:uid="{00000000-0005-0000-0000-0000C8300000}"/>
    <cellStyle name="RISKtrCorner 3" xfId="4713" xr:uid="{00000000-0005-0000-0000-0000C9300000}"/>
    <cellStyle name="RISKtrCorner 3 2" xfId="11682" xr:uid="{00000000-0005-0000-0000-0000CA300000}"/>
    <cellStyle name="RISKtrCorner 3 3" xfId="11683" xr:uid="{00000000-0005-0000-0000-0000CB300000}"/>
    <cellStyle name="RISKtrCorner 3 4" xfId="11684" xr:uid="{00000000-0005-0000-0000-0000CC300000}"/>
    <cellStyle name="RISKtrCorner 4" xfId="4714" xr:uid="{00000000-0005-0000-0000-0000CD300000}"/>
    <cellStyle name="RISKtrCorner 4 2" xfId="11685" xr:uid="{00000000-0005-0000-0000-0000CE300000}"/>
    <cellStyle name="RISKtrCorner 4 3" xfId="11686" xr:uid="{00000000-0005-0000-0000-0000CF300000}"/>
    <cellStyle name="RISKtrCorner 5" xfId="4715" xr:uid="{00000000-0005-0000-0000-0000D0300000}"/>
    <cellStyle name="RISKtrCorner 5 2" xfId="11687" xr:uid="{00000000-0005-0000-0000-0000D1300000}"/>
    <cellStyle name="RISKtrCorner 5 3" xfId="11688" xr:uid="{00000000-0005-0000-0000-0000D2300000}"/>
    <cellStyle name="RISKtrCorner 6" xfId="4716" xr:uid="{00000000-0005-0000-0000-0000D3300000}"/>
    <cellStyle name="RISKtrCorner 6 2" xfId="11689" xr:uid="{00000000-0005-0000-0000-0000D4300000}"/>
    <cellStyle name="RISKtrCorner 6 3" xfId="11690" xr:uid="{00000000-0005-0000-0000-0000D5300000}"/>
    <cellStyle name="RISKtrCorner 7" xfId="4717" xr:uid="{00000000-0005-0000-0000-0000D6300000}"/>
    <cellStyle name="RISKtrCorner 7 2" xfId="11691" xr:uid="{00000000-0005-0000-0000-0000D7300000}"/>
    <cellStyle name="RISKtrCorner 7 3" xfId="11692" xr:uid="{00000000-0005-0000-0000-0000D8300000}"/>
    <cellStyle name="RISKtrCorner 8" xfId="4718" xr:uid="{00000000-0005-0000-0000-0000D9300000}"/>
    <cellStyle name="RISKtrCorner 8 2" xfId="11693" xr:uid="{00000000-0005-0000-0000-0000DA300000}"/>
    <cellStyle name="RISKtrCorner 8 3" xfId="11694" xr:uid="{00000000-0005-0000-0000-0000DB300000}"/>
    <cellStyle name="RISKtrCorner 9" xfId="4719" xr:uid="{00000000-0005-0000-0000-0000DC300000}"/>
    <cellStyle name="RISKtrCorner 9 2" xfId="11695" xr:uid="{00000000-0005-0000-0000-0000DD300000}"/>
    <cellStyle name="RISKtrCorner 9 3" xfId="11696" xr:uid="{00000000-0005-0000-0000-0000DE300000}"/>
    <cellStyle name="RM" xfId="4720" xr:uid="{00000000-0005-0000-0000-0000DF300000}"/>
    <cellStyle name="ROF no" xfId="4721" xr:uid="{00000000-0005-0000-0000-0000E0300000}"/>
    <cellStyle name="ROF no 2" xfId="11697" xr:uid="{00000000-0005-0000-0000-0000E1300000}"/>
    <cellStyle name="ROF price" xfId="4722" xr:uid="{00000000-0005-0000-0000-0000E2300000}"/>
    <cellStyle name="ROF price 2" xfId="8443" xr:uid="{00000000-0005-0000-0000-0000E3300000}"/>
    <cellStyle name="ROF price 3" xfId="8444" xr:uid="{00000000-0005-0000-0000-0000E4300000}"/>
    <cellStyle name="ROF price 4" xfId="8445" xr:uid="{00000000-0005-0000-0000-0000E5300000}"/>
    <cellStyle name="ROF price 5" xfId="8446" xr:uid="{00000000-0005-0000-0000-0000E6300000}"/>
    <cellStyle name="Rotulo" xfId="4723" xr:uid="{00000000-0005-0000-0000-0000E7300000}"/>
    <cellStyle name="s]_x000d__x000a_spooler=yes_x000d__x000a_load=_x000d__x000a_Beep=yes_x000d__x000a_NullPort=None_x000d__x000a_BorderWidth=3_x000d__x000a_CursorBlinkRate=1200_x000d__x000a_DoubleClickSpeed=452_x000d__x000a_Programs=co" xfId="13441" xr:uid="{00000000-0005-0000-0000-0000E8300000}"/>
    <cellStyle name="Salida 10" xfId="4724" xr:uid="{00000000-0005-0000-0000-0000E9300000}"/>
    <cellStyle name="Salida 10 2" xfId="11698" xr:uid="{00000000-0005-0000-0000-0000EA300000}"/>
    <cellStyle name="Salida 10 3" xfId="11699" xr:uid="{00000000-0005-0000-0000-0000EB300000}"/>
    <cellStyle name="Salida 11" xfId="4725" xr:uid="{00000000-0005-0000-0000-0000EC300000}"/>
    <cellStyle name="Salida 11 2" xfId="11700" xr:uid="{00000000-0005-0000-0000-0000ED300000}"/>
    <cellStyle name="Salida 11 3" xfId="11701" xr:uid="{00000000-0005-0000-0000-0000EE300000}"/>
    <cellStyle name="Salida 12" xfId="6475" xr:uid="{00000000-0005-0000-0000-0000EF300000}"/>
    <cellStyle name="Salida 12 2" xfId="11702" xr:uid="{00000000-0005-0000-0000-0000F0300000}"/>
    <cellStyle name="Salida 12 3" xfId="11703" xr:uid="{00000000-0005-0000-0000-0000F1300000}"/>
    <cellStyle name="Salida 13" xfId="6476" xr:uid="{00000000-0005-0000-0000-0000F2300000}"/>
    <cellStyle name="Salida 13 2" xfId="11704" xr:uid="{00000000-0005-0000-0000-0000F3300000}"/>
    <cellStyle name="Salida 13 3" xfId="11705" xr:uid="{00000000-0005-0000-0000-0000F4300000}"/>
    <cellStyle name="Salida 14" xfId="6477" xr:uid="{00000000-0005-0000-0000-0000F5300000}"/>
    <cellStyle name="Salida 14 2" xfId="11706" xr:uid="{00000000-0005-0000-0000-0000F6300000}"/>
    <cellStyle name="Salida 14 3" xfId="11707" xr:uid="{00000000-0005-0000-0000-0000F7300000}"/>
    <cellStyle name="Salida 15" xfId="6478" xr:uid="{00000000-0005-0000-0000-0000F8300000}"/>
    <cellStyle name="Salida 15 2" xfId="11708" xr:uid="{00000000-0005-0000-0000-0000F9300000}"/>
    <cellStyle name="Salida 15 3" xfId="11709" xr:uid="{00000000-0005-0000-0000-0000FA300000}"/>
    <cellStyle name="Salida 16" xfId="6479" xr:uid="{00000000-0005-0000-0000-0000FB300000}"/>
    <cellStyle name="Salida 16 2" xfId="11710" xr:uid="{00000000-0005-0000-0000-0000FC300000}"/>
    <cellStyle name="Salida 16 3" xfId="11711" xr:uid="{00000000-0005-0000-0000-0000FD300000}"/>
    <cellStyle name="Salida 17" xfId="6480" xr:uid="{00000000-0005-0000-0000-0000FE300000}"/>
    <cellStyle name="Salida 17 2" xfId="11712" xr:uid="{00000000-0005-0000-0000-0000FF300000}"/>
    <cellStyle name="Salida 17 3" xfId="11713" xr:uid="{00000000-0005-0000-0000-000000310000}"/>
    <cellStyle name="Salida 18" xfId="6481" xr:uid="{00000000-0005-0000-0000-000001310000}"/>
    <cellStyle name="Salida 18 2" xfId="11714" xr:uid="{00000000-0005-0000-0000-000002310000}"/>
    <cellStyle name="Salida 18 3" xfId="11715" xr:uid="{00000000-0005-0000-0000-000003310000}"/>
    <cellStyle name="Salida 19" xfId="6482" xr:uid="{00000000-0005-0000-0000-000004310000}"/>
    <cellStyle name="Salida 19 2" xfId="11716" xr:uid="{00000000-0005-0000-0000-000005310000}"/>
    <cellStyle name="Salida 19 3" xfId="11717" xr:uid="{00000000-0005-0000-0000-000006310000}"/>
    <cellStyle name="Salida 2" xfId="4726" xr:uid="{00000000-0005-0000-0000-000007310000}"/>
    <cellStyle name="Salida 2 10" xfId="11718" xr:uid="{00000000-0005-0000-0000-000008310000}"/>
    <cellStyle name="Salida 2 11" xfId="11719" xr:uid="{00000000-0005-0000-0000-000009310000}"/>
    <cellStyle name="Salida 2 12" xfId="11720" xr:uid="{00000000-0005-0000-0000-00000A310000}"/>
    <cellStyle name="Salida 2 2" xfId="4727" xr:uid="{00000000-0005-0000-0000-00000B310000}"/>
    <cellStyle name="Salida 2 2 10" xfId="11721" xr:uid="{00000000-0005-0000-0000-00000C310000}"/>
    <cellStyle name="Salida 2 2 11" xfId="11722" xr:uid="{00000000-0005-0000-0000-00000D310000}"/>
    <cellStyle name="Salida 2 2 2" xfId="4728" xr:uid="{00000000-0005-0000-0000-00000E310000}"/>
    <cellStyle name="Salida 2 2 2 2" xfId="11723" xr:uid="{00000000-0005-0000-0000-00000F310000}"/>
    <cellStyle name="Salida 2 2 2 3" xfId="11724" xr:uid="{00000000-0005-0000-0000-000010310000}"/>
    <cellStyle name="Salida 2 2 2 4" xfId="11725" xr:uid="{00000000-0005-0000-0000-000011310000}"/>
    <cellStyle name="Salida 2 2 3" xfId="4729" xr:uid="{00000000-0005-0000-0000-000012310000}"/>
    <cellStyle name="Salida 2 2 3 2" xfId="11726" xr:uid="{00000000-0005-0000-0000-000013310000}"/>
    <cellStyle name="Salida 2 2 3 3" xfId="11727" xr:uid="{00000000-0005-0000-0000-000014310000}"/>
    <cellStyle name="Salida 2 2 4" xfId="4730" xr:uid="{00000000-0005-0000-0000-000015310000}"/>
    <cellStyle name="Salida 2 2 4 2" xfId="11728" xr:uid="{00000000-0005-0000-0000-000016310000}"/>
    <cellStyle name="Salida 2 2 4 3" xfId="11729" xr:uid="{00000000-0005-0000-0000-000017310000}"/>
    <cellStyle name="Salida 2 2 5" xfId="4731" xr:uid="{00000000-0005-0000-0000-000018310000}"/>
    <cellStyle name="Salida 2 2 5 2" xfId="11730" xr:uid="{00000000-0005-0000-0000-000019310000}"/>
    <cellStyle name="Salida 2 2 5 3" xfId="11731" xr:uid="{00000000-0005-0000-0000-00001A310000}"/>
    <cellStyle name="Salida 2 2 6" xfId="4732" xr:uid="{00000000-0005-0000-0000-00001B310000}"/>
    <cellStyle name="Salida 2 2 6 2" xfId="11732" xr:uid="{00000000-0005-0000-0000-00001C310000}"/>
    <cellStyle name="Salida 2 2 6 3" xfId="11733" xr:uid="{00000000-0005-0000-0000-00001D310000}"/>
    <cellStyle name="Salida 2 2 7" xfId="4733" xr:uid="{00000000-0005-0000-0000-00001E310000}"/>
    <cellStyle name="Salida 2 2 7 2" xfId="11734" xr:uid="{00000000-0005-0000-0000-00001F310000}"/>
    <cellStyle name="Salida 2 2 7 3" xfId="11735" xr:uid="{00000000-0005-0000-0000-000020310000}"/>
    <cellStyle name="Salida 2 2 8" xfId="4734" xr:uid="{00000000-0005-0000-0000-000021310000}"/>
    <cellStyle name="Salida 2 2 8 2" xfId="11736" xr:uid="{00000000-0005-0000-0000-000022310000}"/>
    <cellStyle name="Salida 2 2 8 3" xfId="11737" xr:uid="{00000000-0005-0000-0000-000023310000}"/>
    <cellStyle name="Salida 2 2 9" xfId="11738" xr:uid="{00000000-0005-0000-0000-000024310000}"/>
    <cellStyle name="Salida 2 3" xfId="4735" xr:uid="{00000000-0005-0000-0000-000025310000}"/>
    <cellStyle name="Salida 2 3 2" xfId="11739" xr:uid="{00000000-0005-0000-0000-000026310000}"/>
    <cellStyle name="Salida 2 3 3" xfId="11740" xr:uid="{00000000-0005-0000-0000-000027310000}"/>
    <cellStyle name="Salida 2 3 4" xfId="11741" xr:uid="{00000000-0005-0000-0000-000028310000}"/>
    <cellStyle name="Salida 2 4" xfId="4736" xr:uid="{00000000-0005-0000-0000-000029310000}"/>
    <cellStyle name="Salida 2 4 2" xfId="6483" xr:uid="{00000000-0005-0000-0000-00002A310000}"/>
    <cellStyle name="Salida 2 4 2 2" xfId="11742" xr:uid="{00000000-0005-0000-0000-00002B310000}"/>
    <cellStyle name="Salida 2 4 2 3" xfId="11743" xr:uid="{00000000-0005-0000-0000-00002C310000}"/>
    <cellStyle name="Salida 2 4 3" xfId="11744" xr:uid="{00000000-0005-0000-0000-00002D310000}"/>
    <cellStyle name="Salida 2 4 4" xfId="11745" xr:uid="{00000000-0005-0000-0000-00002E310000}"/>
    <cellStyle name="Salida 2 5" xfId="4737" xr:uid="{00000000-0005-0000-0000-00002F310000}"/>
    <cellStyle name="Salida 2 5 2" xfId="11746" xr:uid="{00000000-0005-0000-0000-000030310000}"/>
    <cellStyle name="Salida 2 5 3" xfId="11747" xr:uid="{00000000-0005-0000-0000-000031310000}"/>
    <cellStyle name="Salida 2 6" xfId="4738" xr:uid="{00000000-0005-0000-0000-000032310000}"/>
    <cellStyle name="Salida 2 6 2" xfId="11748" xr:uid="{00000000-0005-0000-0000-000033310000}"/>
    <cellStyle name="Salida 2 6 3" xfId="11749" xr:uid="{00000000-0005-0000-0000-000034310000}"/>
    <cellStyle name="Salida 2 7" xfId="4739" xr:uid="{00000000-0005-0000-0000-000035310000}"/>
    <cellStyle name="Salida 2 7 2" xfId="11750" xr:uid="{00000000-0005-0000-0000-000036310000}"/>
    <cellStyle name="Salida 2 7 3" xfId="11751" xr:uid="{00000000-0005-0000-0000-000037310000}"/>
    <cellStyle name="Salida 2 8" xfId="4740" xr:uid="{00000000-0005-0000-0000-000038310000}"/>
    <cellStyle name="Salida 2 8 2" xfId="11752" xr:uid="{00000000-0005-0000-0000-000039310000}"/>
    <cellStyle name="Salida 2 8 3" xfId="11753" xr:uid="{00000000-0005-0000-0000-00003A310000}"/>
    <cellStyle name="Salida 2 9" xfId="4741" xr:uid="{00000000-0005-0000-0000-00003B310000}"/>
    <cellStyle name="Salida 2 9 2" xfId="11754" xr:uid="{00000000-0005-0000-0000-00003C310000}"/>
    <cellStyle name="Salida 2 9 3" xfId="11755" xr:uid="{00000000-0005-0000-0000-00003D310000}"/>
    <cellStyle name="Salida 3" xfId="4742" xr:uid="{00000000-0005-0000-0000-00003E310000}"/>
    <cellStyle name="Salida 3 10" xfId="11756" xr:uid="{00000000-0005-0000-0000-00003F310000}"/>
    <cellStyle name="Salida 3 11" xfId="11757" xr:uid="{00000000-0005-0000-0000-000040310000}"/>
    <cellStyle name="Salida 3 2" xfId="4743" xr:uid="{00000000-0005-0000-0000-000041310000}"/>
    <cellStyle name="Salida 3 2 2" xfId="11758" xr:uid="{00000000-0005-0000-0000-000042310000}"/>
    <cellStyle name="Salida 3 2 3" xfId="11759" xr:uid="{00000000-0005-0000-0000-000043310000}"/>
    <cellStyle name="Salida 3 2 4" xfId="11760" xr:uid="{00000000-0005-0000-0000-000044310000}"/>
    <cellStyle name="Salida 3 3" xfId="4744" xr:uid="{00000000-0005-0000-0000-000045310000}"/>
    <cellStyle name="Salida 3 3 2" xfId="11761" xr:uid="{00000000-0005-0000-0000-000046310000}"/>
    <cellStyle name="Salida 3 3 3" xfId="11762" xr:uid="{00000000-0005-0000-0000-000047310000}"/>
    <cellStyle name="Salida 3 4" xfId="4745" xr:uid="{00000000-0005-0000-0000-000048310000}"/>
    <cellStyle name="Salida 3 4 2" xfId="11763" xr:uid="{00000000-0005-0000-0000-000049310000}"/>
    <cellStyle name="Salida 3 4 3" xfId="11764" xr:uid="{00000000-0005-0000-0000-00004A310000}"/>
    <cellStyle name="Salida 3 5" xfId="4746" xr:uid="{00000000-0005-0000-0000-00004B310000}"/>
    <cellStyle name="Salida 3 5 2" xfId="11765" xr:uid="{00000000-0005-0000-0000-00004C310000}"/>
    <cellStyle name="Salida 3 5 3" xfId="11766" xr:uid="{00000000-0005-0000-0000-00004D310000}"/>
    <cellStyle name="Salida 3 6" xfId="4747" xr:uid="{00000000-0005-0000-0000-00004E310000}"/>
    <cellStyle name="Salida 3 6 2" xfId="11767" xr:uid="{00000000-0005-0000-0000-00004F310000}"/>
    <cellStyle name="Salida 3 6 3" xfId="11768" xr:uid="{00000000-0005-0000-0000-000050310000}"/>
    <cellStyle name="Salida 3 7" xfId="4748" xr:uid="{00000000-0005-0000-0000-000051310000}"/>
    <cellStyle name="Salida 3 7 2" xfId="11769" xr:uid="{00000000-0005-0000-0000-000052310000}"/>
    <cellStyle name="Salida 3 7 3" xfId="11770" xr:uid="{00000000-0005-0000-0000-000053310000}"/>
    <cellStyle name="Salida 3 8" xfId="4749" xr:uid="{00000000-0005-0000-0000-000054310000}"/>
    <cellStyle name="Salida 3 8 2" xfId="11771" xr:uid="{00000000-0005-0000-0000-000055310000}"/>
    <cellStyle name="Salida 3 8 3" xfId="11772" xr:uid="{00000000-0005-0000-0000-000056310000}"/>
    <cellStyle name="Salida 3 9" xfId="11773" xr:uid="{00000000-0005-0000-0000-000057310000}"/>
    <cellStyle name="Salida 4" xfId="4750" xr:uid="{00000000-0005-0000-0000-000058310000}"/>
    <cellStyle name="Salida 4 10" xfId="11774" xr:uid="{00000000-0005-0000-0000-000059310000}"/>
    <cellStyle name="Salida 4 11" xfId="11775" xr:uid="{00000000-0005-0000-0000-00005A310000}"/>
    <cellStyle name="Salida 4 2" xfId="4751" xr:uid="{00000000-0005-0000-0000-00005B310000}"/>
    <cellStyle name="Salida 4 2 2" xfId="11776" xr:uid="{00000000-0005-0000-0000-00005C310000}"/>
    <cellStyle name="Salida 4 2 3" xfId="11777" xr:uid="{00000000-0005-0000-0000-00005D310000}"/>
    <cellStyle name="Salida 4 2 4" xfId="11778" xr:uid="{00000000-0005-0000-0000-00005E310000}"/>
    <cellStyle name="Salida 4 3" xfId="4752" xr:uid="{00000000-0005-0000-0000-00005F310000}"/>
    <cellStyle name="Salida 4 3 2" xfId="11779" xr:uid="{00000000-0005-0000-0000-000060310000}"/>
    <cellStyle name="Salida 4 3 3" xfId="11780" xr:uid="{00000000-0005-0000-0000-000061310000}"/>
    <cellStyle name="Salida 4 4" xfId="4753" xr:uid="{00000000-0005-0000-0000-000062310000}"/>
    <cellStyle name="Salida 4 4 2" xfId="11781" xr:uid="{00000000-0005-0000-0000-000063310000}"/>
    <cellStyle name="Salida 4 4 3" xfId="11782" xr:uid="{00000000-0005-0000-0000-000064310000}"/>
    <cellStyle name="Salida 4 5" xfId="4754" xr:uid="{00000000-0005-0000-0000-000065310000}"/>
    <cellStyle name="Salida 4 5 2" xfId="11783" xr:uid="{00000000-0005-0000-0000-000066310000}"/>
    <cellStyle name="Salida 4 5 3" xfId="11784" xr:uid="{00000000-0005-0000-0000-000067310000}"/>
    <cellStyle name="Salida 4 6" xfId="4755" xr:uid="{00000000-0005-0000-0000-000068310000}"/>
    <cellStyle name="Salida 4 6 2" xfId="11785" xr:uid="{00000000-0005-0000-0000-000069310000}"/>
    <cellStyle name="Salida 4 6 3" xfId="11786" xr:uid="{00000000-0005-0000-0000-00006A310000}"/>
    <cellStyle name="Salida 4 7" xfId="4756" xr:uid="{00000000-0005-0000-0000-00006B310000}"/>
    <cellStyle name="Salida 4 7 2" xfId="11787" xr:uid="{00000000-0005-0000-0000-00006C310000}"/>
    <cellStyle name="Salida 4 7 3" xfId="11788" xr:uid="{00000000-0005-0000-0000-00006D310000}"/>
    <cellStyle name="Salida 4 8" xfId="4757" xr:uid="{00000000-0005-0000-0000-00006E310000}"/>
    <cellStyle name="Salida 4 8 2" xfId="11789" xr:uid="{00000000-0005-0000-0000-00006F310000}"/>
    <cellStyle name="Salida 4 8 3" xfId="11790" xr:uid="{00000000-0005-0000-0000-000070310000}"/>
    <cellStyle name="Salida 4 9" xfId="11791" xr:uid="{00000000-0005-0000-0000-000071310000}"/>
    <cellStyle name="Salida 5" xfId="4758" xr:uid="{00000000-0005-0000-0000-000072310000}"/>
    <cellStyle name="Salida 5 2" xfId="11792" xr:uid="{00000000-0005-0000-0000-000073310000}"/>
    <cellStyle name="Salida 5 3" xfId="11793" xr:uid="{00000000-0005-0000-0000-000074310000}"/>
    <cellStyle name="Salida 6" xfId="4759" xr:uid="{00000000-0005-0000-0000-000075310000}"/>
    <cellStyle name="Salida 6 2" xfId="11794" xr:uid="{00000000-0005-0000-0000-000076310000}"/>
    <cellStyle name="Salida 6 3" xfId="11795" xr:uid="{00000000-0005-0000-0000-000077310000}"/>
    <cellStyle name="Salida 7" xfId="4760" xr:uid="{00000000-0005-0000-0000-000078310000}"/>
    <cellStyle name="Salida 7 2" xfId="11796" xr:uid="{00000000-0005-0000-0000-000079310000}"/>
    <cellStyle name="Salida 7 3" xfId="11797" xr:uid="{00000000-0005-0000-0000-00007A310000}"/>
    <cellStyle name="Salida 8" xfId="4761" xr:uid="{00000000-0005-0000-0000-00007B310000}"/>
    <cellStyle name="Salida 8 2" xfId="11798" xr:uid="{00000000-0005-0000-0000-00007C310000}"/>
    <cellStyle name="Salida 8 3" xfId="11799" xr:uid="{00000000-0005-0000-0000-00007D310000}"/>
    <cellStyle name="Salida 9" xfId="4762" xr:uid="{00000000-0005-0000-0000-00007E310000}"/>
    <cellStyle name="Salida 9 2" xfId="11800" xr:uid="{00000000-0005-0000-0000-00007F310000}"/>
    <cellStyle name="Salida 9 3" xfId="11801" xr:uid="{00000000-0005-0000-0000-000080310000}"/>
    <cellStyle name="SAPBEXaggData" xfId="4763" xr:uid="{00000000-0005-0000-0000-000081310000}"/>
    <cellStyle name="SAPBEXaggData 2" xfId="11802" xr:uid="{00000000-0005-0000-0000-000082310000}"/>
    <cellStyle name="SAPBEXaggData 3" xfId="11803" xr:uid="{00000000-0005-0000-0000-000083310000}"/>
    <cellStyle name="SAPBEXaggData 4" xfId="11804" xr:uid="{00000000-0005-0000-0000-000084310000}"/>
    <cellStyle name="SAPBEXaggData 5" xfId="11805" xr:uid="{00000000-0005-0000-0000-000085310000}"/>
    <cellStyle name="SAPBEXaggItem" xfId="4764" xr:uid="{00000000-0005-0000-0000-000086310000}"/>
    <cellStyle name="SAPBEXaggItem 2" xfId="11806" xr:uid="{00000000-0005-0000-0000-000087310000}"/>
    <cellStyle name="SAPBEXaggItem 3" xfId="11807" xr:uid="{00000000-0005-0000-0000-000088310000}"/>
    <cellStyle name="SAPBEXaggItem 4" xfId="11808" xr:uid="{00000000-0005-0000-0000-000089310000}"/>
    <cellStyle name="SAPBEXaggItem 5" xfId="11809" xr:uid="{00000000-0005-0000-0000-00008A310000}"/>
    <cellStyle name="SAPBEXchaText" xfId="4765" xr:uid="{00000000-0005-0000-0000-00008B310000}"/>
    <cellStyle name="SAPBEXstdData" xfId="4766" xr:uid="{00000000-0005-0000-0000-00008C310000}"/>
    <cellStyle name="SAPBEXstdData 2" xfId="11810" xr:uid="{00000000-0005-0000-0000-00008D310000}"/>
    <cellStyle name="SAPBEXstdData 3" xfId="11811" xr:uid="{00000000-0005-0000-0000-00008E310000}"/>
    <cellStyle name="SAPBEXstdData 4" xfId="11812" xr:uid="{00000000-0005-0000-0000-00008F310000}"/>
    <cellStyle name="SAPBEXstdData 5" xfId="11813" xr:uid="{00000000-0005-0000-0000-000090310000}"/>
    <cellStyle name="SAPBEXstdItem" xfId="4767" xr:uid="{00000000-0005-0000-0000-000091310000}"/>
    <cellStyle name="SAPBEXstdItem 2" xfId="11814" xr:uid="{00000000-0005-0000-0000-000092310000}"/>
    <cellStyle name="SAPBEXstdItem 3" xfId="11815" xr:uid="{00000000-0005-0000-0000-000093310000}"/>
    <cellStyle name="SAPBEXstdItem 4" xfId="11816" xr:uid="{00000000-0005-0000-0000-000094310000}"/>
    <cellStyle name="SAPBEXstdItem 5" xfId="11817" xr:uid="{00000000-0005-0000-0000-000095310000}"/>
    <cellStyle name="Section name" xfId="4768" xr:uid="{00000000-0005-0000-0000-000096310000}"/>
    <cellStyle name="Separador de milhares [0]_3_Cias" xfId="13442" xr:uid="{00000000-0005-0000-0000-000097310000}"/>
    <cellStyle name="Separador de milhares 2" xfId="11818" xr:uid="{00000000-0005-0000-0000-000098310000}"/>
    <cellStyle name="Separador de milhares_3_Cias" xfId="13443" xr:uid="{00000000-0005-0000-0000-000099310000}"/>
    <cellStyle name="Shaded" xfId="13444" xr:uid="{00000000-0005-0000-0000-00009A310000}"/>
    <cellStyle name="Sheet Title" xfId="6484" xr:uid="{00000000-0005-0000-0000-00009B310000}"/>
    <cellStyle name="Sheet Title 2" xfId="6485" xr:uid="{00000000-0005-0000-0000-00009C310000}"/>
    <cellStyle name="Small Print" xfId="4769" xr:uid="{00000000-0005-0000-0000-00009D310000}"/>
    <cellStyle name="Small Print 2" xfId="11819" xr:uid="{00000000-0005-0000-0000-00009E310000}"/>
    <cellStyle name="Soles" xfId="4770" xr:uid="{00000000-0005-0000-0000-00009F310000}"/>
    <cellStyle name="Soles 2" xfId="11820" xr:uid="{00000000-0005-0000-0000-0000A0310000}"/>
    <cellStyle name="Spelling 1033,0" xfId="13445" xr:uid="{00000000-0005-0000-0000-0000A1310000}"/>
    <cellStyle name="Spelling 1033,0 2" xfId="13446" xr:uid="{00000000-0005-0000-0000-0000A2310000}"/>
    <cellStyle name="Spelling 1033,0 3" xfId="13447" xr:uid="{00000000-0005-0000-0000-0000A3310000}"/>
    <cellStyle name="Spelling 1033,0 4" xfId="13448" xr:uid="{00000000-0005-0000-0000-0000A4310000}"/>
    <cellStyle name="Spelling 1033,0_ELE Prices" xfId="13449" xr:uid="{00000000-0005-0000-0000-0000A5310000}"/>
    <cellStyle name="Spreadsheet title" xfId="4771" xr:uid="{00000000-0005-0000-0000-0000A6310000}"/>
    <cellStyle name="Standard_1_plus_1_ServiceOn Access Pricing Tool v1.55" xfId="4772" xr:uid="{00000000-0005-0000-0000-0000A7310000}"/>
    <cellStyle name="STYL1 - Style1" xfId="4773" xr:uid="{00000000-0005-0000-0000-0000A8310000}"/>
    <cellStyle name="STYL1 - Style1 2" xfId="11821" xr:uid="{00000000-0005-0000-0000-0000A9310000}"/>
    <cellStyle name="Style 1" xfId="4774" xr:uid="{00000000-0005-0000-0000-0000AA310000}"/>
    <cellStyle name="Style 1 2" xfId="11822" xr:uid="{00000000-0005-0000-0000-0000AB310000}"/>
    <cellStyle name="Style 2" xfId="13450" xr:uid="{00000000-0005-0000-0000-0000AC310000}"/>
    <cellStyle name="Style 3" xfId="13451" xr:uid="{00000000-0005-0000-0000-0000AD310000}"/>
    <cellStyle name="subhead" xfId="4775" xr:uid="{00000000-0005-0000-0000-0000AE310000}"/>
    <cellStyle name="subhead 2" xfId="11823" xr:uid="{00000000-0005-0000-0000-0000AF310000}"/>
    <cellStyle name="Sub-titulo" xfId="4776" xr:uid="{00000000-0005-0000-0000-0000B0310000}"/>
    <cellStyle name="Sub-titulo 2" xfId="4777" xr:uid="{00000000-0005-0000-0000-0000B1310000}"/>
    <cellStyle name="Subtotal" xfId="4778" xr:uid="{00000000-0005-0000-0000-0000B2310000}"/>
    <cellStyle name="Sub-total" xfId="4779" xr:uid="{00000000-0005-0000-0000-0000B3310000}"/>
    <cellStyle name="Subtotal 2" xfId="11824" xr:uid="{00000000-0005-0000-0000-0000B4310000}"/>
    <cellStyle name="Sub-total 2" xfId="11825" xr:uid="{00000000-0005-0000-0000-0000B5310000}"/>
    <cellStyle name="Subtotal 3" xfId="11826" xr:uid="{00000000-0005-0000-0000-0000B6310000}"/>
    <cellStyle name="Subtotal 4" xfId="11827" xr:uid="{00000000-0005-0000-0000-0000B7310000}"/>
    <cellStyle name="Subtotal 5" xfId="11828" xr:uid="{00000000-0005-0000-0000-0000B8310000}"/>
    <cellStyle name="Subtotal 6" xfId="11829" xr:uid="{00000000-0005-0000-0000-0000B9310000}"/>
    <cellStyle name="Subtotal 7" xfId="11830" xr:uid="{00000000-0005-0000-0000-0000BA310000}"/>
    <cellStyle name="Subtotal 8" xfId="11831" xr:uid="{00000000-0005-0000-0000-0000BB310000}"/>
    <cellStyle name="Subtotal 9" xfId="11832" xr:uid="{00000000-0005-0000-0000-0000BC310000}"/>
    <cellStyle name="Subtotal_acarreo BUJAM" xfId="4780" xr:uid="{00000000-0005-0000-0000-0000BD310000}"/>
    <cellStyle name="Subtotals" xfId="6486" xr:uid="{00000000-0005-0000-0000-0000BE310000}"/>
    <cellStyle name="Sum" xfId="13452" xr:uid="{00000000-0005-0000-0000-0000BF310000}"/>
    <cellStyle name="Sum %of HV" xfId="13453" xr:uid="{00000000-0005-0000-0000-0000C0310000}"/>
    <cellStyle name="SUPPR" xfId="4781" xr:uid="{00000000-0005-0000-0000-0000C1310000}"/>
    <cellStyle name="SUPPR 2" xfId="8447" xr:uid="{00000000-0005-0000-0000-0000C2310000}"/>
    <cellStyle name="SUPPR 3" xfId="8448" xr:uid="{00000000-0005-0000-0000-0000C3310000}"/>
    <cellStyle name="SUPPR 4" xfId="8449" xr:uid="{00000000-0005-0000-0000-0000C4310000}"/>
    <cellStyle name="SUPPR 5" xfId="8450" xr:uid="{00000000-0005-0000-0000-0000C5310000}"/>
    <cellStyle name="SUPPR 6" xfId="11833" xr:uid="{00000000-0005-0000-0000-0000C6310000}"/>
    <cellStyle name="T" xfId="13454" xr:uid="{00000000-0005-0000-0000-0000C7310000}"/>
    <cellStyle name="t Titlen" xfId="6487" xr:uid="{00000000-0005-0000-0000-0000C8310000}"/>
    <cellStyle name="T. Centrado 1" xfId="4782" xr:uid="{00000000-0005-0000-0000-0000C9310000}"/>
    <cellStyle name="T?_x0001__x000a_Normal_QQQ?_x000a_?ç?_x0007_4_x000a_?mate  ?و_x0017_Normal_NEW Estimate  _1?@_x001e_Normal_NEW Estimate " xfId="13455" xr:uid="{00000000-0005-0000-0000-0000CA310000}"/>
    <cellStyle name="t]_x000d__x000a_color schemes=Predeterminado de Windows_x000d__x000a__x000d__x000a_[color schemes]_x000d__x000a_Arlequín=9544BB,C1FBFA,FFFFFF,0,FFFFFF,0,FFFF8" xfId="13456" xr:uid="{00000000-0005-0000-0000-0000CB310000}"/>
    <cellStyle name="Tabellina" xfId="13457" xr:uid="{00000000-0005-0000-0000-0000CC310000}"/>
    <cellStyle name="Table" xfId="4783" xr:uid="{00000000-0005-0000-0000-0000CD310000}"/>
    <cellStyle name="Table 2" xfId="11834" xr:uid="{00000000-0005-0000-0000-0000CE310000}"/>
    <cellStyle name="Table 3" xfId="11835" xr:uid="{00000000-0005-0000-0000-0000CF310000}"/>
    <cellStyle name="Table 4" xfId="11836" xr:uid="{00000000-0005-0000-0000-0000D0310000}"/>
    <cellStyle name="taples Plaza" xfId="4784" xr:uid="{00000000-0005-0000-0000-0000D1310000}"/>
    <cellStyle name="taples Plaza 2" xfId="11837" xr:uid="{00000000-0005-0000-0000-0000D2310000}"/>
    <cellStyle name="Text Indent A" xfId="4785" xr:uid="{00000000-0005-0000-0000-0000D3310000}"/>
    <cellStyle name="Text Indent B" xfId="4786" xr:uid="{00000000-0005-0000-0000-0000D4310000}"/>
    <cellStyle name="Text Indent C" xfId="4787" xr:uid="{00000000-0005-0000-0000-0000D5310000}"/>
    <cellStyle name="Texto" xfId="4788" xr:uid="{00000000-0005-0000-0000-0000D6310000}"/>
    <cellStyle name="Texto 01" xfId="4789" xr:uid="{00000000-0005-0000-0000-0000D7310000}"/>
    <cellStyle name="Texto 01 2" xfId="11838" xr:uid="{00000000-0005-0000-0000-0000D8310000}"/>
    <cellStyle name="Texto 1" xfId="4790" xr:uid="{00000000-0005-0000-0000-0000D9310000}"/>
    <cellStyle name="Texto centado R" xfId="4791" xr:uid="{00000000-0005-0000-0000-0000DA310000}"/>
    <cellStyle name="Texto centrado" xfId="4792" xr:uid="{00000000-0005-0000-0000-0000DB310000}"/>
    <cellStyle name="Texto Centrado 1" xfId="4793" xr:uid="{00000000-0005-0000-0000-0000DC310000}"/>
    <cellStyle name="Texto Centrado 1 2" xfId="11839" xr:uid="{00000000-0005-0000-0000-0000DD310000}"/>
    <cellStyle name="Texto centrado 2" xfId="11840" xr:uid="{00000000-0005-0000-0000-0000DE310000}"/>
    <cellStyle name="Texto centrado 3" xfId="11841" xr:uid="{00000000-0005-0000-0000-0000DF310000}"/>
    <cellStyle name="Texto centrado 4" xfId="11842" xr:uid="{00000000-0005-0000-0000-0000E0310000}"/>
    <cellStyle name="Texto centrado 5" xfId="11843" xr:uid="{00000000-0005-0000-0000-0000E1310000}"/>
    <cellStyle name="Texto centrado 6" xfId="11844" xr:uid="{00000000-0005-0000-0000-0000E2310000}"/>
    <cellStyle name="Texto centrado 7" xfId="11845" xr:uid="{00000000-0005-0000-0000-0000E3310000}"/>
    <cellStyle name="Texto centrado 8" xfId="11846" xr:uid="{00000000-0005-0000-0000-0000E4310000}"/>
    <cellStyle name="Texto de advertencia 10" xfId="4794" xr:uid="{00000000-0005-0000-0000-0000E5310000}"/>
    <cellStyle name="Texto de advertencia 11" xfId="4795" xr:uid="{00000000-0005-0000-0000-0000E6310000}"/>
    <cellStyle name="Texto de advertencia 12" xfId="6488" xr:uid="{00000000-0005-0000-0000-0000E7310000}"/>
    <cellStyle name="Texto de advertencia 13" xfId="6489" xr:uid="{00000000-0005-0000-0000-0000E8310000}"/>
    <cellStyle name="Texto de advertencia 14" xfId="6490" xr:uid="{00000000-0005-0000-0000-0000E9310000}"/>
    <cellStyle name="Texto de advertencia 15" xfId="6491" xr:uid="{00000000-0005-0000-0000-0000EA310000}"/>
    <cellStyle name="Texto de advertencia 16" xfId="6492" xr:uid="{00000000-0005-0000-0000-0000EB310000}"/>
    <cellStyle name="Texto de advertencia 17" xfId="6493" xr:uid="{00000000-0005-0000-0000-0000EC310000}"/>
    <cellStyle name="Texto de advertencia 18" xfId="6494" xr:uid="{00000000-0005-0000-0000-0000ED310000}"/>
    <cellStyle name="Texto de advertencia 19" xfId="6495" xr:uid="{00000000-0005-0000-0000-0000EE310000}"/>
    <cellStyle name="Texto de advertencia 2" xfId="4796" xr:uid="{00000000-0005-0000-0000-0000EF310000}"/>
    <cellStyle name="Texto de advertencia 2 10" xfId="11847" xr:uid="{00000000-0005-0000-0000-0000F0310000}"/>
    <cellStyle name="Texto de advertencia 2 2" xfId="4797" xr:uid="{00000000-0005-0000-0000-0000F1310000}"/>
    <cellStyle name="Texto de advertencia 2 2 2" xfId="4798" xr:uid="{00000000-0005-0000-0000-0000F2310000}"/>
    <cellStyle name="Texto de advertencia 2 2 3" xfId="4799" xr:uid="{00000000-0005-0000-0000-0000F3310000}"/>
    <cellStyle name="Texto de advertencia 2 2 4" xfId="4800" xr:uid="{00000000-0005-0000-0000-0000F4310000}"/>
    <cellStyle name="Texto de advertencia 2 2 5" xfId="4801" xr:uid="{00000000-0005-0000-0000-0000F5310000}"/>
    <cellStyle name="Texto de advertencia 2 2 6" xfId="4802" xr:uid="{00000000-0005-0000-0000-0000F6310000}"/>
    <cellStyle name="Texto de advertencia 2 2 7" xfId="4803" xr:uid="{00000000-0005-0000-0000-0000F7310000}"/>
    <cellStyle name="Texto de advertencia 2 2 8" xfId="4804" xr:uid="{00000000-0005-0000-0000-0000F8310000}"/>
    <cellStyle name="Texto de advertencia 2 2 9" xfId="11848" xr:uid="{00000000-0005-0000-0000-0000F9310000}"/>
    <cellStyle name="Texto de advertencia 2 3" xfId="4805" xr:uid="{00000000-0005-0000-0000-0000FA310000}"/>
    <cellStyle name="Texto de advertencia 2 4" xfId="4806" xr:uid="{00000000-0005-0000-0000-0000FB310000}"/>
    <cellStyle name="Texto de advertencia 2 4 2" xfId="6496" xr:uid="{00000000-0005-0000-0000-0000FC310000}"/>
    <cellStyle name="Texto de advertencia 2 5" xfId="4807" xr:uid="{00000000-0005-0000-0000-0000FD310000}"/>
    <cellStyle name="Texto de advertencia 2 6" xfId="4808" xr:uid="{00000000-0005-0000-0000-0000FE310000}"/>
    <cellStyle name="Texto de advertencia 2 7" xfId="4809" xr:uid="{00000000-0005-0000-0000-0000FF310000}"/>
    <cellStyle name="Texto de advertencia 2 8" xfId="4810" xr:uid="{00000000-0005-0000-0000-000000320000}"/>
    <cellStyle name="Texto de advertencia 2 9" xfId="4811" xr:uid="{00000000-0005-0000-0000-000001320000}"/>
    <cellStyle name="Texto de advertencia 3" xfId="4812" xr:uid="{00000000-0005-0000-0000-000002320000}"/>
    <cellStyle name="Texto de advertencia 3 2" xfId="4813" xr:uid="{00000000-0005-0000-0000-000003320000}"/>
    <cellStyle name="Texto de advertencia 3 3" xfId="4814" xr:uid="{00000000-0005-0000-0000-000004320000}"/>
    <cellStyle name="Texto de advertencia 3 4" xfId="4815" xr:uid="{00000000-0005-0000-0000-000005320000}"/>
    <cellStyle name="Texto de advertencia 3 5" xfId="4816" xr:uid="{00000000-0005-0000-0000-000006320000}"/>
    <cellStyle name="Texto de advertencia 3 6" xfId="4817" xr:uid="{00000000-0005-0000-0000-000007320000}"/>
    <cellStyle name="Texto de advertencia 3 7" xfId="4818" xr:uid="{00000000-0005-0000-0000-000008320000}"/>
    <cellStyle name="Texto de advertencia 3 8" xfId="4819" xr:uid="{00000000-0005-0000-0000-000009320000}"/>
    <cellStyle name="Texto de advertencia 3 9" xfId="11849" xr:uid="{00000000-0005-0000-0000-00000A320000}"/>
    <cellStyle name="Texto de advertencia 4" xfId="4820" xr:uid="{00000000-0005-0000-0000-00000B320000}"/>
    <cellStyle name="Texto de advertencia 4 2" xfId="4821" xr:uid="{00000000-0005-0000-0000-00000C320000}"/>
    <cellStyle name="Texto de advertencia 4 3" xfId="4822" xr:uid="{00000000-0005-0000-0000-00000D320000}"/>
    <cellStyle name="Texto de advertencia 4 4" xfId="4823" xr:uid="{00000000-0005-0000-0000-00000E320000}"/>
    <cellStyle name="Texto de advertencia 4 5" xfId="4824" xr:uid="{00000000-0005-0000-0000-00000F320000}"/>
    <cellStyle name="Texto de advertencia 4 6" xfId="4825" xr:uid="{00000000-0005-0000-0000-000010320000}"/>
    <cellStyle name="Texto de advertencia 4 7" xfId="4826" xr:uid="{00000000-0005-0000-0000-000011320000}"/>
    <cellStyle name="Texto de advertencia 4 8" xfId="4827" xr:uid="{00000000-0005-0000-0000-000012320000}"/>
    <cellStyle name="Texto de advertencia 4 9" xfId="11850" xr:uid="{00000000-0005-0000-0000-000013320000}"/>
    <cellStyle name="Texto de advertencia 5" xfId="4828" xr:uid="{00000000-0005-0000-0000-000014320000}"/>
    <cellStyle name="Texto de advertencia 6" xfId="4829" xr:uid="{00000000-0005-0000-0000-000015320000}"/>
    <cellStyle name="Texto de advertencia 7" xfId="4830" xr:uid="{00000000-0005-0000-0000-000016320000}"/>
    <cellStyle name="Texto de advertencia 8" xfId="4831" xr:uid="{00000000-0005-0000-0000-000017320000}"/>
    <cellStyle name="Texto de advertencia 9" xfId="4832" xr:uid="{00000000-0005-0000-0000-000018320000}"/>
    <cellStyle name="Texto explicativo 10" xfId="4833" xr:uid="{00000000-0005-0000-0000-000019320000}"/>
    <cellStyle name="Texto explicativo 11" xfId="4834" xr:uid="{00000000-0005-0000-0000-00001A320000}"/>
    <cellStyle name="Texto explicativo 12" xfId="6497" xr:uid="{00000000-0005-0000-0000-00001B320000}"/>
    <cellStyle name="Texto explicativo 13" xfId="6498" xr:uid="{00000000-0005-0000-0000-00001C320000}"/>
    <cellStyle name="Texto explicativo 14" xfId="6499" xr:uid="{00000000-0005-0000-0000-00001D320000}"/>
    <cellStyle name="Texto explicativo 15" xfId="6500" xr:uid="{00000000-0005-0000-0000-00001E320000}"/>
    <cellStyle name="Texto explicativo 16" xfId="6501" xr:uid="{00000000-0005-0000-0000-00001F320000}"/>
    <cellStyle name="Texto explicativo 17" xfId="6502" xr:uid="{00000000-0005-0000-0000-000020320000}"/>
    <cellStyle name="Texto explicativo 18" xfId="6503" xr:uid="{00000000-0005-0000-0000-000021320000}"/>
    <cellStyle name="Texto explicativo 19" xfId="6504" xr:uid="{00000000-0005-0000-0000-000022320000}"/>
    <cellStyle name="Texto explicativo 2" xfId="4835" xr:uid="{00000000-0005-0000-0000-000023320000}"/>
    <cellStyle name="Texto explicativo 2 10" xfId="11851" xr:uid="{00000000-0005-0000-0000-000024320000}"/>
    <cellStyle name="Texto explicativo 2 2" xfId="4836" xr:uid="{00000000-0005-0000-0000-000025320000}"/>
    <cellStyle name="Texto explicativo 2 2 2" xfId="4837" xr:uid="{00000000-0005-0000-0000-000026320000}"/>
    <cellStyle name="Texto explicativo 2 2 3" xfId="4838" xr:uid="{00000000-0005-0000-0000-000027320000}"/>
    <cellStyle name="Texto explicativo 2 2 4" xfId="4839" xr:uid="{00000000-0005-0000-0000-000028320000}"/>
    <cellStyle name="Texto explicativo 2 2 5" xfId="4840" xr:uid="{00000000-0005-0000-0000-000029320000}"/>
    <cellStyle name="Texto explicativo 2 2 6" xfId="4841" xr:uid="{00000000-0005-0000-0000-00002A320000}"/>
    <cellStyle name="Texto explicativo 2 2 7" xfId="4842" xr:uid="{00000000-0005-0000-0000-00002B320000}"/>
    <cellStyle name="Texto explicativo 2 2 8" xfId="4843" xr:uid="{00000000-0005-0000-0000-00002C320000}"/>
    <cellStyle name="Texto explicativo 2 2 9" xfId="11852" xr:uid="{00000000-0005-0000-0000-00002D320000}"/>
    <cellStyle name="Texto explicativo 2 3" xfId="4844" xr:uid="{00000000-0005-0000-0000-00002E320000}"/>
    <cellStyle name="Texto explicativo 2 4" xfId="4845" xr:uid="{00000000-0005-0000-0000-00002F320000}"/>
    <cellStyle name="Texto explicativo 2 4 2" xfId="6505" xr:uid="{00000000-0005-0000-0000-000030320000}"/>
    <cellStyle name="Texto explicativo 2 5" xfId="4846" xr:uid="{00000000-0005-0000-0000-000031320000}"/>
    <cellStyle name="Texto explicativo 2 6" xfId="4847" xr:uid="{00000000-0005-0000-0000-000032320000}"/>
    <cellStyle name="Texto explicativo 2 7" xfId="4848" xr:uid="{00000000-0005-0000-0000-000033320000}"/>
    <cellStyle name="Texto explicativo 2 8" xfId="4849" xr:uid="{00000000-0005-0000-0000-000034320000}"/>
    <cellStyle name="Texto explicativo 2 9" xfId="4850" xr:uid="{00000000-0005-0000-0000-000035320000}"/>
    <cellStyle name="Texto explicativo 3" xfId="4851" xr:uid="{00000000-0005-0000-0000-000036320000}"/>
    <cellStyle name="Texto explicativo 3 2" xfId="4852" xr:uid="{00000000-0005-0000-0000-000037320000}"/>
    <cellStyle name="Texto explicativo 3 3" xfId="4853" xr:uid="{00000000-0005-0000-0000-000038320000}"/>
    <cellStyle name="Texto explicativo 3 4" xfId="4854" xr:uid="{00000000-0005-0000-0000-000039320000}"/>
    <cellStyle name="Texto explicativo 3 5" xfId="4855" xr:uid="{00000000-0005-0000-0000-00003A320000}"/>
    <cellStyle name="Texto explicativo 3 6" xfId="4856" xr:uid="{00000000-0005-0000-0000-00003B320000}"/>
    <cellStyle name="Texto explicativo 3 7" xfId="4857" xr:uid="{00000000-0005-0000-0000-00003C320000}"/>
    <cellStyle name="Texto explicativo 3 8" xfId="4858" xr:uid="{00000000-0005-0000-0000-00003D320000}"/>
    <cellStyle name="Texto explicativo 3 9" xfId="11853" xr:uid="{00000000-0005-0000-0000-00003E320000}"/>
    <cellStyle name="Texto explicativo 4" xfId="4859" xr:uid="{00000000-0005-0000-0000-00003F320000}"/>
    <cellStyle name="Texto explicativo 4 2" xfId="4860" xr:uid="{00000000-0005-0000-0000-000040320000}"/>
    <cellStyle name="Texto explicativo 4 3" xfId="4861" xr:uid="{00000000-0005-0000-0000-000041320000}"/>
    <cellStyle name="Texto explicativo 4 4" xfId="4862" xr:uid="{00000000-0005-0000-0000-000042320000}"/>
    <cellStyle name="Texto explicativo 4 5" xfId="4863" xr:uid="{00000000-0005-0000-0000-000043320000}"/>
    <cellStyle name="Texto explicativo 4 6" xfId="4864" xr:uid="{00000000-0005-0000-0000-000044320000}"/>
    <cellStyle name="Texto explicativo 4 7" xfId="4865" xr:uid="{00000000-0005-0000-0000-000045320000}"/>
    <cellStyle name="Texto explicativo 4 8" xfId="4866" xr:uid="{00000000-0005-0000-0000-000046320000}"/>
    <cellStyle name="Texto explicativo 4 9" xfId="11854" xr:uid="{00000000-0005-0000-0000-000047320000}"/>
    <cellStyle name="Texto explicativo 5" xfId="4867" xr:uid="{00000000-0005-0000-0000-000048320000}"/>
    <cellStyle name="Texto explicativo 6" xfId="4868" xr:uid="{00000000-0005-0000-0000-000049320000}"/>
    <cellStyle name="Texto explicativo 7" xfId="4869" xr:uid="{00000000-0005-0000-0000-00004A320000}"/>
    <cellStyle name="Texto explicativo 8" xfId="4870" xr:uid="{00000000-0005-0000-0000-00004B320000}"/>
    <cellStyle name="Texto explicativo 9" xfId="4871" xr:uid="{00000000-0005-0000-0000-00004C320000}"/>
    <cellStyle name="þ_x001d_ð&quot;_x000c_Býò_x000c_5ýU_x0001_©_x0006__x0008__x0008__x0007__x0001__x0001_" xfId="13458" xr:uid="{00000000-0005-0000-0000-00004D320000}"/>
    <cellStyle name="þ_x001d_ð·_x000c_æþ'_x000d_ßþU_x0001_Ø_x0005_ü_x0014__x0007__x0001__x0001_" xfId="13459" xr:uid="{00000000-0005-0000-0000-00004E320000}"/>
    <cellStyle name="Thousands (0)" xfId="13460" xr:uid="{00000000-0005-0000-0000-00004F320000}"/>
    <cellStyle name="Thousands (1)" xfId="13461" xr:uid="{00000000-0005-0000-0000-000050320000}"/>
    <cellStyle name="ti40" xfId="13462" xr:uid="{00000000-0005-0000-0000-000051320000}"/>
    <cellStyle name="time" xfId="13463" xr:uid="{00000000-0005-0000-0000-000052320000}"/>
    <cellStyle name="Times New Roman" xfId="4872" xr:uid="{00000000-0005-0000-0000-000053320000}"/>
    <cellStyle name="Times New Roman 2" xfId="13464" xr:uid="{00000000-0005-0000-0000-000054320000}"/>
    <cellStyle name="Times New Roman 3" xfId="13465" xr:uid="{00000000-0005-0000-0000-000055320000}"/>
    <cellStyle name="Times New Roman 4" xfId="13466" xr:uid="{00000000-0005-0000-0000-000056320000}"/>
    <cellStyle name="Times New Roman_ELE Prices" xfId="13467" xr:uid="{00000000-0005-0000-0000-000057320000}"/>
    <cellStyle name="Title" xfId="6506" xr:uid="{00000000-0005-0000-0000-000058320000}"/>
    <cellStyle name="Title 2" xfId="6507" xr:uid="{00000000-0005-0000-0000-000059320000}"/>
    <cellStyle name="title bar" xfId="6508" xr:uid="{00000000-0005-0000-0000-00005A320000}"/>
    <cellStyle name="TitleBar" xfId="6509" xr:uid="{00000000-0005-0000-0000-00005B320000}"/>
    <cellStyle name="Titre1" xfId="4873" xr:uid="{00000000-0005-0000-0000-00005C320000}"/>
    <cellStyle name="Titre2" xfId="4874" xr:uid="{00000000-0005-0000-0000-00005D320000}"/>
    <cellStyle name="Titre2 2" xfId="8451" xr:uid="{00000000-0005-0000-0000-00005E320000}"/>
    <cellStyle name="Titre2 3" xfId="8452" xr:uid="{00000000-0005-0000-0000-00005F320000}"/>
    <cellStyle name="Titre2 4" xfId="8453" xr:uid="{00000000-0005-0000-0000-000060320000}"/>
    <cellStyle name="Titre2 5" xfId="8454" xr:uid="{00000000-0005-0000-0000-000061320000}"/>
    <cellStyle name="TITULO" xfId="6510" xr:uid="{00000000-0005-0000-0000-000062320000}"/>
    <cellStyle name="Título 1 10" xfId="4875" xr:uid="{00000000-0005-0000-0000-000063320000}"/>
    <cellStyle name="Título 1 11" xfId="4876" xr:uid="{00000000-0005-0000-0000-000064320000}"/>
    <cellStyle name="Título 1 12" xfId="6511" xr:uid="{00000000-0005-0000-0000-000065320000}"/>
    <cellStyle name="Título 1 13" xfId="6512" xr:uid="{00000000-0005-0000-0000-000066320000}"/>
    <cellStyle name="Título 1 14" xfId="6513" xr:uid="{00000000-0005-0000-0000-000067320000}"/>
    <cellStyle name="Título 1 15" xfId="6514" xr:uid="{00000000-0005-0000-0000-000068320000}"/>
    <cellStyle name="Título 1 16" xfId="6515" xr:uid="{00000000-0005-0000-0000-000069320000}"/>
    <cellStyle name="Título 1 17" xfId="6516" xr:uid="{00000000-0005-0000-0000-00006A320000}"/>
    <cellStyle name="Título 1 18" xfId="6517" xr:uid="{00000000-0005-0000-0000-00006B320000}"/>
    <cellStyle name="Título 1 19" xfId="6518" xr:uid="{00000000-0005-0000-0000-00006C320000}"/>
    <cellStyle name="Título 1 2" xfId="4877" xr:uid="{00000000-0005-0000-0000-00006D320000}"/>
    <cellStyle name="Título 1 2 10" xfId="11855" xr:uid="{00000000-0005-0000-0000-00006E320000}"/>
    <cellStyle name="Título 1 2 2" xfId="4878" xr:uid="{00000000-0005-0000-0000-00006F320000}"/>
    <cellStyle name="Título 1 2 2 2" xfId="4879" xr:uid="{00000000-0005-0000-0000-000070320000}"/>
    <cellStyle name="Título 1 2 2 3" xfId="4880" xr:uid="{00000000-0005-0000-0000-000071320000}"/>
    <cellStyle name="Título 1 2 2 4" xfId="4881" xr:uid="{00000000-0005-0000-0000-000072320000}"/>
    <cellStyle name="Título 1 2 2 5" xfId="4882" xr:uid="{00000000-0005-0000-0000-000073320000}"/>
    <cellStyle name="Título 1 2 2 6" xfId="4883" xr:uid="{00000000-0005-0000-0000-000074320000}"/>
    <cellStyle name="Título 1 2 2 7" xfId="4884" xr:uid="{00000000-0005-0000-0000-000075320000}"/>
    <cellStyle name="Título 1 2 2 8" xfId="4885" xr:uid="{00000000-0005-0000-0000-000076320000}"/>
    <cellStyle name="Título 1 2 2 9" xfId="11856" xr:uid="{00000000-0005-0000-0000-000077320000}"/>
    <cellStyle name="Título 1 2 3" xfId="4886" xr:uid="{00000000-0005-0000-0000-000078320000}"/>
    <cellStyle name="Título 1 2 4" xfId="4887" xr:uid="{00000000-0005-0000-0000-000079320000}"/>
    <cellStyle name="Título 1 2 4 2" xfId="6519" xr:uid="{00000000-0005-0000-0000-00007A320000}"/>
    <cellStyle name="Título 1 2 5" xfId="4888" xr:uid="{00000000-0005-0000-0000-00007B320000}"/>
    <cellStyle name="Título 1 2 6" xfId="4889" xr:uid="{00000000-0005-0000-0000-00007C320000}"/>
    <cellStyle name="Título 1 2 7" xfId="4890" xr:uid="{00000000-0005-0000-0000-00007D320000}"/>
    <cellStyle name="Título 1 2 8" xfId="4891" xr:uid="{00000000-0005-0000-0000-00007E320000}"/>
    <cellStyle name="Título 1 2 9" xfId="4892" xr:uid="{00000000-0005-0000-0000-00007F320000}"/>
    <cellStyle name="Título 1 3" xfId="4893" xr:uid="{00000000-0005-0000-0000-000080320000}"/>
    <cellStyle name="Título 1 3 2" xfId="4894" xr:uid="{00000000-0005-0000-0000-000081320000}"/>
    <cellStyle name="Título 1 3 3" xfId="4895" xr:uid="{00000000-0005-0000-0000-000082320000}"/>
    <cellStyle name="Título 1 3 4" xfId="4896" xr:uid="{00000000-0005-0000-0000-000083320000}"/>
    <cellStyle name="Título 1 3 5" xfId="4897" xr:uid="{00000000-0005-0000-0000-000084320000}"/>
    <cellStyle name="Título 1 3 6" xfId="4898" xr:uid="{00000000-0005-0000-0000-000085320000}"/>
    <cellStyle name="Título 1 3 7" xfId="4899" xr:uid="{00000000-0005-0000-0000-000086320000}"/>
    <cellStyle name="Título 1 3 8" xfId="4900" xr:uid="{00000000-0005-0000-0000-000087320000}"/>
    <cellStyle name="Título 1 3 9" xfId="11857" xr:uid="{00000000-0005-0000-0000-000088320000}"/>
    <cellStyle name="Título 1 4" xfId="4901" xr:uid="{00000000-0005-0000-0000-000089320000}"/>
    <cellStyle name="Título 1 4 2" xfId="4902" xr:uid="{00000000-0005-0000-0000-00008A320000}"/>
    <cellStyle name="Título 1 4 3" xfId="4903" xr:uid="{00000000-0005-0000-0000-00008B320000}"/>
    <cellStyle name="Título 1 4 4" xfId="4904" xr:uid="{00000000-0005-0000-0000-00008C320000}"/>
    <cellStyle name="Título 1 4 5" xfId="4905" xr:uid="{00000000-0005-0000-0000-00008D320000}"/>
    <cellStyle name="Título 1 4 6" xfId="4906" xr:uid="{00000000-0005-0000-0000-00008E320000}"/>
    <cellStyle name="Título 1 4 7" xfId="4907" xr:uid="{00000000-0005-0000-0000-00008F320000}"/>
    <cellStyle name="Título 1 4 8" xfId="4908" xr:uid="{00000000-0005-0000-0000-000090320000}"/>
    <cellStyle name="Título 1 4 9" xfId="11858" xr:uid="{00000000-0005-0000-0000-000091320000}"/>
    <cellStyle name="Título 1 5" xfId="4909" xr:uid="{00000000-0005-0000-0000-000092320000}"/>
    <cellStyle name="Título 1 6" xfId="4910" xr:uid="{00000000-0005-0000-0000-000093320000}"/>
    <cellStyle name="Título 1 7" xfId="4911" xr:uid="{00000000-0005-0000-0000-000094320000}"/>
    <cellStyle name="Título 1 8" xfId="4912" xr:uid="{00000000-0005-0000-0000-000095320000}"/>
    <cellStyle name="Título 1 9" xfId="4913" xr:uid="{00000000-0005-0000-0000-000096320000}"/>
    <cellStyle name="Título 10" xfId="4914" xr:uid="{00000000-0005-0000-0000-000097320000}"/>
    <cellStyle name="Título 11" xfId="4915" xr:uid="{00000000-0005-0000-0000-000098320000}"/>
    <cellStyle name="Título 12" xfId="4916" xr:uid="{00000000-0005-0000-0000-000099320000}"/>
    <cellStyle name="Título 13" xfId="4917" xr:uid="{00000000-0005-0000-0000-00009A320000}"/>
    <cellStyle name="Título 14" xfId="6520" xr:uid="{00000000-0005-0000-0000-00009B320000}"/>
    <cellStyle name="Título 15" xfId="6521" xr:uid="{00000000-0005-0000-0000-00009C320000}"/>
    <cellStyle name="Título 16" xfId="6522" xr:uid="{00000000-0005-0000-0000-00009D320000}"/>
    <cellStyle name="Título 17" xfId="6523" xr:uid="{00000000-0005-0000-0000-00009E320000}"/>
    <cellStyle name="Título 18" xfId="6524" xr:uid="{00000000-0005-0000-0000-00009F320000}"/>
    <cellStyle name="Título 19" xfId="6525" xr:uid="{00000000-0005-0000-0000-0000A0320000}"/>
    <cellStyle name="TITULO 2" xfId="11859" xr:uid="{00000000-0005-0000-0000-0000A1320000}"/>
    <cellStyle name="Título 2 10" xfId="4918" xr:uid="{00000000-0005-0000-0000-0000A2320000}"/>
    <cellStyle name="Título 2 11" xfId="4919" xr:uid="{00000000-0005-0000-0000-0000A3320000}"/>
    <cellStyle name="Título 2 12" xfId="6526" xr:uid="{00000000-0005-0000-0000-0000A4320000}"/>
    <cellStyle name="Título 2 13" xfId="6527" xr:uid="{00000000-0005-0000-0000-0000A5320000}"/>
    <cellStyle name="Título 2 14" xfId="6528" xr:uid="{00000000-0005-0000-0000-0000A6320000}"/>
    <cellStyle name="Título 2 15" xfId="6529" xr:uid="{00000000-0005-0000-0000-0000A7320000}"/>
    <cellStyle name="Título 2 16" xfId="6530" xr:uid="{00000000-0005-0000-0000-0000A8320000}"/>
    <cellStyle name="Título 2 17" xfId="6531" xr:uid="{00000000-0005-0000-0000-0000A9320000}"/>
    <cellStyle name="Título 2 18" xfId="6532" xr:uid="{00000000-0005-0000-0000-0000AA320000}"/>
    <cellStyle name="Título 2 19" xfId="6533" xr:uid="{00000000-0005-0000-0000-0000AB320000}"/>
    <cellStyle name="Título 2 2" xfId="4920" xr:uid="{00000000-0005-0000-0000-0000AC320000}"/>
    <cellStyle name="Título 2 2 10" xfId="11860" xr:uid="{00000000-0005-0000-0000-0000AD320000}"/>
    <cellStyle name="Título 2 2 2" xfId="4921" xr:uid="{00000000-0005-0000-0000-0000AE320000}"/>
    <cellStyle name="Título 2 2 2 2" xfId="4922" xr:uid="{00000000-0005-0000-0000-0000AF320000}"/>
    <cellStyle name="Título 2 2 2 3" xfId="4923" xr:uid="{00000000-0005-0000-0000-0000B0320000}"/>
    <cellStyle name="Título 2 2 2 4" xfId="4924" xr:uid="{00000000-0005-0000-0000-0000B1320000}"/>
    <cellStyle name="Título 2 2 2 5" xfId="4925" xr:uid="{00000000-0005-0000-0000-0000B2320000}"/>
    <cellStyle name="Título 2 2 2 6" xfId="4926" xr:uid="{00000000-0005-0000-0000-0000B3320000}"/>
    <cellStyle name="Título 2 2 2 7" xfId="4927" xr:uid="{00000000-0005-0000-0000-0000B4320000}"/>
    <cellStyle name="Título 2 2 2 8" xfId="4928" xr:uid="{00000000-0005-0000-0000-0000B5320000}"/>
    <cellStyle name="Título 2 2 2 9" xfId="11861" xr:uid="{00000000-0005-0000-0000-0000B6320000}"/>
    <cellStyle name="Título 2 2 3" xfId="4929" xr:uid="{00000000-0005-0000-0000-0000B7320000}"/>
    <cellStyle name="Título 2 2 4" xfId="4930" xr:uid="{00000000-0005-0000-0000-0000B8320000}"/>
    <cellStyle name="Título 2 2 4 2" xfId="6534" xr:uid="{00000000-0005-0000-0000-0000B9320000}"/>
    <cellStyle name="Título 2 2 5" xfId="4931" xr:uid="{00000000-0005-0000-0000-0000BA320000}"/>
    <cellStyle name="Título 2 2 6" xfId="4932" xr:uid="{00000000-0005-0000-0000-0000BB320000}"/>
    <cellStyle name="Título 2 2 7" xfId="4933" xr:uid="{00000000-0005-0000-0000-0000BC320000}"/>
    <cellStyle name="Título 2 2 8" xfId="4934" xr:uid="{00000000-0005-0000-0000-0000BD320000}"/>
    <cellStyle name="Título 2 2 9" xfId="4935" xr:uid="{00000000-0005-0000-0000-0000BE320000}"/>
    <cellStyle name="Título 2 3" xfId="4936" xr:uid="{00000000-0005-0000-0000-0000BF320000}"/>
    <cellStyle name="Título 2 3 2" xfId="4937" xr:uid="{00000000-0005-0000-0000-0000C0320000}"/>
    <cellStyle name="Título 2 3 3" xfId="4938" xr:uid="{00000000-0005-0000-0000-0000C1320000}"/>
    <cellStyle name="Título 2 3 4" xfId="4939" xr:uid="{00000000-0005-0000-0000-0000C2320000}"/>
    <cellStyle name="Título 2 3 5" xfId="4940" xr:uid="{00000000-0005-0000-0000-0000C3320000}"/>
    <cellStyle name="Título 2 3 6" xfId="4941" xr:uid="{00000000-0005-0000-0000-0000C4320000}"/>
    <cellStyle name="Título 2 3 7" xfId="4942" xr:uid="{00000000-0005-0000-0000-0000C5320000}"/>
    <cellStyle name="Título 2 3 8" xfId="4943" xr:uid="{00000000-0005-0000-0000-0000C6320000}"/>
    <cellStyle name="Título 2 3 9" xfId="11862" xr:uid="{00000000-0005-0000-0000-0000C7320000}"/>
    <cellStyle name="Título 2 4" xfId="4944" xr:uid="{00000000-0005-0000-0000-0000C8320000}"/>
    <cellStyle name="Título 2 4 2" xfId="4945" xr:uid="{00000000-0005-0000-0000-0000C9320000}"/>
    <cellStyle name="Título 2 4 3" xfId="4946" xr:uid="{00000000-0005-0000-0000-0000CA320000}"/>
    <cellStyle name="Título 2 4 4" xfId="4947" xr:uid="{00000000-0005-0000-0000-0000CB320000}"/>
    <cellStyle name="Título 2 4 5" xfId="4948" xr:uid="{00000000-0005-0000-0000-0000CC320000}"/>
    <cellStyle name="Título 2 4 6" xfId="4949" xr:uid="{00000000-0005-0000-0000-0000CD320000}"/>
    <cellStyle name="Título 2 4 7" xfId="4950" xr:uid="{00000000-0005-0000-0000-0000CE320000}"/>
    <cellStyle name="Título 2 4 8" xfId="4951" xr:uid="{00000000-0005-0000-0000-0000CF320000}"/>
    <cellStyle name="Título 2 4 9" xfId="11863" xr:uid="{00000000-0005-0000-0000-0000D0320000}"/>
    <cellStyle name="Título 2 5" xfId="4952" xr:uid="{00000000-0005-0000-0000-0000D1320000}"/>
    <cellStyle name="Título 2 6" xfId="4953" xr:uid="{00000000-0005-0000-0000-0000D2320000}"/>
    <cellStyle name="Título 2 7" xfId="4954" xr:uid="{00000000-0005-0000-0000-0000D3320000}"/>
    <cellStyle name="Título 2 8" xfId="4955" xr:uid="{00000000-0005-0000-0000-0000D4320000}"/>
    <cellStyle name="Título 2 9" xfId="4956" xr:uid="{00000000-0005-0000-0000-0000D5320000}"/>
    <cellStyle name="Título 20" xfId="6535" xr:uid="{00000000-0005-0000-0000-0000D6320000}"/>
    <cellStyle name="Título 21" xfId="6536" xr:uid="{00000000-0005-0000-0000-0000D7320000}"/>
    <cellStyle name="TITULO 3" xfId="11864" xr:uid="{00000000-0005-0000-0000-0000D8320000}"/>
    <cellStyle name="Título 3 10" xfId="4957" xr:uid="{00000000-0005-0000-0000-0000D9320000}"/>
    <cellStyle name="Título 3 10 2" xfId="11865" xr:uid="{00000000-0005-0000-0000-0000DA320000}"/>
    <cellStyle name="Título 3 10 3" xfId="11866" xr:uid="{00000000-0005-0000-0000-0000DB320000}"/>
    <cellStyle name="Título 3 11" xfId="4958" xr:uid="{00000000-0005-0000-0000-0000DC320000}"/>
    <cellStyle name="Título 3 11 2" xfId="11867" xr:uid="{00000000-0005-0000-0000-0000DD320000}"/>
    <cellStyle name="Título 3 11 3" xfId="11868" xr:uid="{00000000-0005-0000-0000-0000DE320000}"/>
    <cellStyle name="Título 3 12" xfId="6537" xr:uid="{00000000-0005-0000-0000-0000DF320000}"/>
    <cellStyle name="Título 3 12 2" xfId="11869" xr:uid="{00000000-0005-0000-0000-0000E0320000}"/>
    <cellStyle name="Título 3 12 3" xfId="11870" xr:uid="{00000000-0005-0000-0000-0000E1320000}"/>
    <cellStyle name="Título 3 12 4" xfId="11871" xr:uid="{00000000-0005-0000-0000-0000E2320000}"/>
    <cellStyle name="Título 3 13" xfId="6538" xr:uid="{00000000-0005-0000-0000-0000E3320000}"/>
    <cellStyle name="Título 3 13 2" xfId="11872" xr:uid="{00000000-0005-0000-0000-0000E4320000}"/>
    <cellStyle name="Título 3 13 3" xfId="11873" xr:uid="{00000000-0005-0000-0000-0000E5320000}"/>
    <cellStyle name="Título 3 13 4" xfId="11874" xr:uid="{00000000-0005-0000-0000-0000E6320000}"/>
    <cellStyle name="Título 3 14" xfId="6539" xr:uid="{00000000-0005-0000-0000-0000E7320000}"/>
    <cellStyle name="Título 3 14 2" xfId="11875" xr:uid="{00000000-0005-0000-0000-0000E8320000}"/>
    <cellStyle name="Título 3 14 3" xfId="11876" xr:uid="{00000000-0005-0000-0000-0000E9320000}"/>
    <cellStyle name="Título 3 14 4" xfId="11877" xr:uid="{00000000-0005-0000-0000-0000EA320000}"/>
    <cellStyle name="Título 3 15" xfId="6540" xr:uid="{00000000-0005-0000-0000-0000EB320000}"/>
    <cellStyle name="Título 3 15 2" xfId="11878" xr:uid="{00000000-0005-0000-0000-0000EC320000}"/>
    <cellStyle name="Título 3 15 3" xfId="11879" xr:uid="{00000000-0005-0000-0000-0000ED320000}"/>
    <cellStyle name="Título 3 15 4" xfId="11880" xr:uid="{00000000-0005-0000-0000-0000EE320000}"/>
    <cellStyle name="Título 3 16" xfId="6541" xr:uid="{00000000-0005-0000-0000-0000EF320000}"/>
    <cellStyle name="Título 3 16 2" xfId="11881" xr:uid="{00000000-0005-0000-0000-0000F0320000}"/>
    <cellStyle name="Título 3 16 3" xfId="11882" xr:uid="{00000000-0005-0000-0000-0000F1320000}"/>
    <cellStyle name="Título 3 16 4" xfId="11883" xr:uid="{00000000-0005-0000-0000-0000F2320000}"/>
    <cellStyle name="Título 3 17" xfId="6542" xr:uid="{00000000-0005-0000-0000-0000F3320000}"/>
    <cellStyle name="Título 3 17 2" xfId="11884" xr:uid="{00000000-0005-0000-0000-0000F4320000}"/>
    <cellStyle name="Título 3 17 3" xfId="11885" xr:uid="{00000000-0005-0000-0000-0000F5320000}"/>
    <cellStyle name="Título 3 17 4" xfId="11886" xr:uid="{00000000-0005-0000-0000-0000F6320000}"/>
    <cellStyle name="Título 3 18" xfId="6543" xr:uid="{00000000-0005-0000-0000-0000F7320000}"/>
    <cellStyle name="Título 3 18 2" xfId="11887" xr:uid="{00000000-0005-0000-0000-0000F8320000}"/>
    <cellStyle name="Título 3 18 3" xfId="11888" xr:uid="{00000000-0005-0000-0000-0000F9320000}"/>
    <cellStyle name="Título 3 18 4" xfId="11889" xr:uid="{00000000-0005-0000-0000-0000FA320000}"/>
    <cellStyle name="Título 3 19" xfId="6544" xr:uid="{00000000-0005-0000-0000-0000FB320000}"/>
    <cellStyle name="Título 3 19 2" xfId="11890" xr:uid="{00000000-0005-0000-0000-0000FC320000}"/>
    <cellStyle name="Título 3 19 3" xfId="11891" xr:uid="{00000000-0005-0000-0000-0000FD320000}"/>
    <cellStyle name="Título 3 19 4" xfId="11892" xr:uid="{00000000-0005-0000-0000-0000FE320000}"/>
    <cellStyle name="Título 3 2" xfId="4959" xr:uid="{00000000-0005-0000-0000-0000FF320000}"/>
    <cellStyle name="Título 3 2 10" xfId="11893" xr:uid="{00000000-0005-0000-0000-000000330000}"/>
    <cellStyle name="Título 3 2 11" xfId="11894" xr:uid="{00000000-0005-0000-0000-000001330000}"/>
    <cellStyle name="Título 3 2 12" xfId="11895" xr:uid="{00000000-0005-0000-0000-000002330000}"/>
    <cellStyle name="Título 3 2 13" xfId="11896" xr:uid="{00000000-0005-0000-0000-000003330000}"/>
    <cellStyle name="Título 3 2 2" xfId="4960" xr:uid="{00000000-0005-0000-0000-000004330000}"/>
    <cellStyle name="Título 3 2 2 10" xfId="11897" xr:uid="{00000000-0005-0000-0000-000005330000}"/>
    <cellStyle name="Título 3 2 2 11" xfId="11898" xr:uid="{00000000-0005-0000-0000-000006330000}"/>
    <cellStyle name="Título 3 2 2 2" xfId="4961" xr:uid="{00000000-0005-0000-0000-000007330000}"/>
    <cellStyle name="Título 3 2 2 2 2" xfId="6545" xr:uid="{00000000-0005-0000-0000-000008330000}"/>
    <cellStyle name="Título 3 2 2 2 2 2" xfId="11899" xr:uid="{00000000-0005-0000-0000-000009330000}"/>
    <cellStyle name="Título 3 2 2 2 2 3" xfId="11900" xr:uid="{00000000-0005-0000-0000-00000A330000}"/>
    <cellStyle name="Título 3 2 2 2 2 4" xfId="11901" xr:uid="{00000000-0005-0000-0000-00000B330000}"/>
    <cellStyle name="Título 3 2 2 2 3" xfId="11902" xr:uid="{00000000-0005-0000-0000-00000C330000}"/>
    <cellStyle name="Título 3 2 2 2 4" xfId="11903" xr:uid="{00000000-0005-0000-0000-00000D330000}"/>
    <cellStyle name="Título 3 2 2 3" xfId="4962" xr:uid="{00000000-0005-0000-0000-00000E330000}"/>
    <cellStyle name="Título 3 2 2 3 2" xfId="11904" xr:uid="{00000000-0005-0000-0000-00000F330000}"/>
    <cellStyle name="Título 3 2 2 3 3" xfId="11905" xr:uid="{00000000-0005-0000-0000-000010330000}"/>
    <cellStyle name="Título 3 2 2 4" xfId="4963" xr:uid="{00000000-0005-0000-0000-000011330000}"/>
    <cellStyle name="Título 3 2 2 4 2" xfId="11906" xr:uid="{00000000-0005-0000-0000-000012330000}"/>
    <cellStyle name="Título 3 2 2 4 3" xfId="11907" xr:uid="{00000000-0005-0000-0000-000013330000}"/>
    <cellStyle name="Título 3 2 2 5" xfId="4964" xr:uid="{00000000-0005-0000-0000-000014330000}"/>
    <cellStyle name="Título 3 2 2 5 2" xfId="11908" xr:uid="{00000000-0005-0000-0000-000015330000}"/>
    <cellStyle name="Título 3 2 2 5 3" xfId="11909" xr:uid="{00000000-0005-0000-0000-000016330000}"/>
    <cellStyle name="Título 3 2 2 6" xfId="4965" xr:uid="{00000000-0005-0000-0000-000017330000}"/>
    <cellStyle name="Título 3 2 2 6 2" xfId="11910" xr:uid="{00000000-0005-0000-0000-000018330000}"/>
    <cellStyle name="Título 3 2 2 6 3" xfId="11911" xr:uid="{00000000-0005-0000-0000-000019330000}"/>
    <cellStyle name="Título 3 2 2 7" xfId="4966" xr:uid="{00000000-0005-0000-0000-00001A330000}"/>
    <cellStyle name="Título 3 2 2 7 2" xfId="11912" xr:uid="{00000000-0005-0000-0000-00001B330000}"/>
    <cellStyle name="Título 3 2 2 7 3" xfId="11913" xr:uid="{00000000-0005-0000-0000-00001C330000}"/>
    <cellStyle name="Título 3 2 2 8" xfId="4967" xr:uid="{00000000-0005-0000-0000-00001D330000}"/>
    <cellStyle name="Título 3 2 2 8 2" xfId="11914" xr:uid="{00000000-0005-0000-0000-00001E330000}"/>
    <cellStyle name="Título 3 2 2 8 3" xfId="11915" xr:uid="{00000000-0005-0000-0000-00001F330000}"/>
    <cellStyle name="Título 3 2 2 9" xfId="11916" xr:uid="{00000000-0005-0000-0000-000020330000}"/>
    <cellStyle name="Título 3 2 3" xfId="4968" xr:uid="{00000000-0005-0000-0000-000021330000}"/>
    <cellStyle name="Título 3 2 3 2" xfId="6546" xr:uid="{00000000-0005-0000-0000-000022330000}"/>
    <cellStyle name="Título 3 2 3 2 2" xfId="11917" xr:uid="{00000000-0005-0000-0000-000023330000}"/>
    <cellStyle name="Título 3 2 3 2 3" xfId="11918" xr:uid="{00000000-0005-0000-0000-000024330000}"/>
    <cellStyle name="Título 3 2 3 2 4" xfId="11919" xr:uid="{00000000-0005-0000-0000-000025330000}"/>
    <cellStyle name="Título 3 2 3 3" xfId="11920" xr:uid="{00000000-0005-0000-0000-000026330000}"/>
    <cellStyle name="Título 3 2 3 4" xfId="11921" xr:uid="{00000000-0005-0000-0000-000027330000}"/>
    <cellStyle name="Título 3 2 4" xfId="4969" xr:uid="{00000000-0005-0000-0000-000028330000}"/>
    <cellStyle name="Título 3 2 4 2" xfId="6547" xr:uid="{00000000-0005-0000-0000-000029330000}"/>
    <cellStyle name="Título 3 2 4 2 2" xfId="11922" xr:uid="{00000000-0005-0000-0000-00002A330000}"/>
    <cellStyle name="Título 3 2 4 2 3" xfId="11923" xr:uid="{00000000-0005-0000-0000-00002B330000}"/>
    <cellStyle name="Título 3 2 4 2 4" xfId="11924" xr:uid="{00000000-0005-0000-0000-00002C330000}"/>
    <cellStyle name="Título 3 2 4 2 5" xfId="11925" xr:uid="{00000000-0005-0000-0000-00002D330000}"/>
    <cellStyle name="Título 3 2 4 3" xfId="11926" xr:uid="{00000000-0005-0000-0000-00002E330000}"/>
    <cellStyle name="Título 3 2 4 4" xfId="11927" xr:uid="{00000000-0005-0000-0000-00002F330000}"/>
    <cellStyle name="Título 3 2 5" xfId="4970" xr:uid="{00000000-0005-0000-0000-000030330000}"/>
    <cellStyle name="Título 3 2 5 2" xfId="11928" xr:uid="{00000000-0005-0000-0000-000031330000}"/>
    <cellStyle name="Título 3 2 5 3" xfId="11929" xr:uid="{00000000-0005-0000-0000-000032330000}"/>
    <cellStyle name="Título 3 2 6" xfId="4971" xr:uid="{00000000-0005-0000-0000-000033330000}"/>
    <cellStyle name="Título 3 2 6 2" xfId="11930" xr:uid="{00000000-0005-0000-0000-000034330000}"/>
    <cellStyle name="Título 3 2 6 3" xfId="11931" xr:uid="{00000000-0005-0000-0000-000035330000}"/>
    <cellStyle name="Título 3 2 7" xfId="4972" xr:uid="{00000000-0005-0000-0000-000036330000}"/>
    <cellStyle name="Título 3 2 7 2" xfId="11932" xr:uid="{00000000-0005-0000-0000-000037330000}"/>
    <cellStyle name="Título 3 2 7 3" xfId="11933" xr:uid="{00000000-0005-0000-0000-000038330000}"/>
    <cellStyle name="Título 3 2 8" xfId="4973" xr:uid="{00000000-0005-0000-0000-000039330000}"/>
    <cellStyle name="Título 3 2 8 2" xfId="11934" xr:uid="{00000000-0005-0000-0000-00003A330000}"/>
    <cellStyle name="Título 3 2 8 3" xfId="11935" xr:uid="{00000000-0005-0000-0000-00003B330000}"/>
    <cellStyle name="Título 3 2 9" xfId="4974" xr:uid="{00000000-0005-0000-0000-00003C330000}"/>
    <cellStyle name="Título 3 2 9 2" xfId="11936" xr:uid="{00000000-0005-0000-0000-00003D330000}"/>
    <cellStyle name="Título 3 2 9 3" xfId="11937" xr:uid="{00000000-0005-0000-0000-00003E330000}"/>
    <cellStyle name="Título 3 3" xfId="4975" xr:uid="{00000000-0005-0000-0000-00003F330000}"/>
    <cellStyle name="Título 3 3 10" xfId="11938" xr:uid="{00000000-0005-0000-0000-000040330000}"/>
    <cellStyle name="Título 3 3 11" xfId="11939" xr:uid="{00000000-0005-0000-0000-000041330000}"/>
    <cellStyle name="Título 3 3 2" xfId="4976" xr:uid="{00000000-0005-0000-0000-000042330000}"/>
    <cellStyle name="Título 3 3 2 2" xfId="6548" xr:uid="{00000000-0005-0000-0000-000043330000}"/>
    <cellStyle name="Título 3 3 2 2 2" xfId="6549" xr:uid="{00000000-0005-0000-0000-000044330000}"/>
    <cellStyle name="Título 3 3 2 2 2 2" xfId="11940" xr:uid="{00000000-0005-0000-0000-000045330000}"/>
    <cellStyle name="Título 3 3 2 2 2 3" xfId="11941" xr:uid="{00000000-0005-0000-0000-000046330000}"/>
    <cellStyle name="Título 3 3 2 2 2 4" xfId="11942" xr:uid="{00000000-0005-0000-0000-000047330000}"/>
    <cellStyle name="Título 3 3 2 2 3" xfId="11943" xr:uid="{00000000-0005-0000-0000-000048330000}"/>
    <cellStyle name="Título 3 3 2 2 4" xfId="11944" xr:uid="{00000000-0005-0000-0000-000049330000}"/>
    <cellStyle name="Título 3 3 2 2 5" xfId="11945" xr:uid="{00000000-0005-0000-0000-00004A330000}"/>
    <cellStyle name="Título 3 3 2 3" xfId="6550" xr:uid="{00000000-0005-0000-0000-00004B330000}"/>
    <cellStyle name="Título 3 3 2 3 2" xfId="11946" xr:uid="{00000000-0005-0000-0000-00004C330000}"/>
    <cellStyle name="Título 3 3 2 3 3" xfId="11947" xr:uid="{00000000-0005-0000-0000-00004D330000}"/>
    <cellStyle name="Título 3 3 2 3 4" xfId="11948" xr:uid="{00000000-0005-0000-0000-00004E330000}"/>
    <cellStyle name="Título 3 3 2 4" xfId="11949" xr:uid="{00000000-0005-0000-0000-00004F330000}"/>
    <cellStyle name="Título 3 3 2 5" xfId="11950" xr:uid="{00000000-0005-0000-0000-000050330000}"/>
    <cellStyle name="Título 3 3 3" xfId="4977" xr:uid="{00000000-0005-0000-0000-000051330000}"/>
    <cellStyle name="Título 3 3 3 2" xfId="6551" xr:uid="{00000000-0005-0000-0000-000052330000}"/>
    <cellStyle name="Título 3 3 3 2 2" xfId="11951" xr:uid="{00000000-0005-0000-0000-000053330000}"/>
    <cellStyle name="Título 3 3 3 2 3" xfId="11952" xr:uid="{00000000-0005-0000-0000-000054330000}"/>
    <cellStyle name="Título 3 3 3 2 4" xfId="11953" xr:uid="{00000000-0005-0000-0000-000055330000}"/>
    <cellStyle name="Título 3 3 3 3" xfId="11954" xr:uid="{00000000-0005-0000-0000-000056330000}"/>
    <cellStyle name="Título 3 3 3 4" xfId="11955" xr:uid="{00000000-0005-0000-0000-000057330000}"/>
    <cellStyle name="Título 3 3 4" xfId="4978" xr:uid="{00000000-0005-0000-0000-000058330000}"/>
    <cellStyle name="Título 3 3 4 2" xfId="11956" xr:uid="{00000000-0005-0000-0000-000059330000}"/>
    <cellStyle name="Título 3 3 4 3" xfId="11957" xr:uid="{00000000-0005-0000-0000-00005A330000}"/>
    <cellStyle name="Título 3 3 5" xfId="4979" xr:uid="{00000000-0005-0000-0000-00005B330000}"/>
    <cellStyle name="Título 3 3 5 2" xfId="11958" xr:uid="{00000000-0005-0000-0000-00005C330000}"/>
    <cellStyle name="Título 3 3 5 3" xfId="11959" xr:uid="{00000000-0005-0000-0000-00005D330000}"/>
    <cellStyle name="Título 3 3 6" xfId="4980" xr:uid="{00000000-0005-0000-0000-00005E330000}"/>
    <cellStyle name="Título 3 3 6 2" xfId="11960" xr:uid="{00000000-0005-0000-0000-00005F330000}"/>
    <cellStyle name="Título 3 3 6 3" xfId="11961" xr:uid="{00000000-0005-0000-0000-000060330000}"/>
    <cellStyle name="Título 3 3 7" xfId="4981" xr:uid="{00000000-0005-0000-0000-000061330000}"/>
    <cellStyle name="Título 3 3 7 2" xfId="11962" xr:uid="{00000000-0005-0000-0000-000062330000}"/>
    <cellStyle name="Título 3 3 7 3" xfId="11963" xr:uid="{00000000-0005-0000-0000-000063330000}"/>
    <cellStyle name="Título 3 3 8" xfId="4982" xr:uid="{00000000-0005-0000-0000-000064330000}"/>
    <cellStyle name="Título 3 3 8 2" xfId="11964" xr:uid="{00000000-0005-0000-0000-000065330000}"/>
    <cellStyle name="Título 3 3 8 3" xfId="11965" xr:uid="{00000000-0005-0000-0000-000066330000}"/>
    <cellStyle name="Título 3 3 9" xfId="11966" xr:uid="{00000000-0005-0000-0000-000067330000}"/>
    <cellStyle name="Título 3 4" xfId="4983" xr:uid="{00000000-0005-0000-0000-000068330000}"/>
    <cellStyle name="Título 3 4 10" xfId="11967" xr:uid="{00000000-0005-0000-0000-000069330000}"/>
    <cellStyle name="Título 3 4 11" xfId="11968" xr:uid="{00000000-0005-0000-0000-00006A330000}"/>
    <cellStyle name="Título 3 4 2" xfId="4984" xr:uid="{00000000-0005-0000-0000-00006B330000}"/>
    <cellStyle name="Título 3 4 2 2" xfId="6552" xr:uid="{00000000-0005-0000-0000-00006C330000}"/>
    <cellStyle name="Título 3 4 2 2 2" xfId="11969" xr:uid="{00000000-0005-0000-0000-00006D330000}"/>
    <cellStyle name="Título 3 4 2 2 3" xfId="11970" xr:uid="{00000000-0005-0000-0000-00006E330000}"/>
    <cellStyle name="Título 3 4 2 2 4" xfId="11971" xr:uid="{00000000-0005-0000-0000-00006F330000}"/>
    <cellStyle name="Título 3 4 2 3" xfId="11972" xr:uid="{00000000-0005-0000-0000-000070330000}"/>
    <cellStyle name="Título 3 4 2 4" xfId="11973" xr:uid="{00000000-0005-0000-0000-000071330000}"/>
    <cellStyle name="Título 3 4 3" xfId="4985" xr:uid="{00000000-0005-0000-0000-000072330000}"/>
    <cellStyle name="Título 3 4 3 2" xfId="11974" xr:uid="{00000000-0005-0000-0000-000073330000}"/>
    <cellStyle name="Título 3 4 3 3" xfId="11975" xr:uid="{00000000-0005-0000-0000-000074330000}"/>
    <cellStyle name="Título 3 4 4" xfId="4986" xr:uid="{00000000-0005-0000-0000-000075330000}"/>
    <cellStyle name="Título 3 4 4 2" xfId="11976" xr:uid="{00000000-0005-0000-0000-000076330000}"/>
    <cellStyle name="Título 3 4 4 3" xfId="11977" xr:uid="{00000000-0005-0000-0000-000077330000}"/>
    <cellStyle name="Título 3 4 5" xfId="4987" xr:uid="{00000000-0005-0000-0000-000078330000}"/>
    <cellStyle name="Título 3 4 5 2" xfId="11978" xr:uid="{00000000-0005-0000-0000-000079330000}"/>
    <cellStyle name="Título 3 4 5 3" xfId="11979" xr:uid="{00000000-0005-0000-0000-00007A330000}"/>
    <cellStyle name="Título 3 4 6" xfId="4988" xr:uid="{00000000-0005-0000-0000-00007B330000}"/>
    <cellStyle name="Título 3 4 6 2" xfId="11980" xr:uid="{00000000-0005-0000-0000-00007C330000}"/>
    <cellStyle name="Título 3 4 6 3" xfId="11981" xr:uid="{00000000-0005-0000-0000-00007D330000}"/>
    <cellStyle name="Título 3 4 7" xfId="4989" xr:uid="{00000000-0005-0000-0000-00007E330000}"/>
    <cellStyle name="Título 3 4 7 2" xfId="11982" xr:uid="{00000000-0005-0000-0000-00007F330000}"/>
    <cellStyle name="Título 3 4 7 3" xfId="11983" xr:uid="{00000000-0005-0000-0000-000080330000}"/>
    <cellStyle name="Título 3 4 8" xfId="4990" xr:uid="{00000000-0005-0000-0000-000081330000}"/>
    <cellStyle name="Título 3 4 8 2" xfId="11984" xr:uid="{00000000-0005-0000-0000-000082330000}"/>
    <cellStyle name="Título 3 4 8 3" xfId="11985" xr:uid="{00000000-0005-0000-0000-000083330000}"/>
    <cellStyle name="Título 3 4 9" xfId="11986" xr:uid="{00000000-0005-0000-0000-000084330000}"/>
    <cellStyle name="Título 3 5" xfId="4991" xr:uid="{00000000-0005-0000-0000-000085330000}"/>
    <cellStyle name="Título 3 5 2" xfId="6553" xr:uid="{00000000-0005-0000-0000-000086330000}"/>
    <cellStyle name="Título 3 5 2 2" xfId="11987" xr:uid="{00000000-0005-0000-0000-000087330000}"/>
    <cellStyle name="Título 3 5 2 3" xfId="11988" xr:uid="{00000000-0005-0000-0000-000088330000}"/>
    <cellStyle name="Título 3 5 2 4" xfId="11989" xr:uid="{00000000-0005-0000-0000-000089330000}"/>
    <cellStyle name="Título 3 5 3" xfId="11990" xr:uid="{00000000-0005-0000-0000-00008A330000}"/>
    <cellStyle name="Título 3 5 4" xfId="11991" xr:uid="{00000000-0005-0000-0000-00008B330000}"/>
    <cellStyle name="Título 3 6" xfId="4992" xr:uid="{00000000-0005-0000-0000-00008C330000}"/>
    <cellStyle name="Título 3 6 2" xfId="6554" xr:uid="{00000000-0005-0000-0000-00008D330000}"/>
    <cellStyle name="Título 3 6 2 2" xfId="11992" xr:uid="{00000000-0005-0000-0000-00008E330000}"/>
    <cellStyle name="Título 3 6 2 3" xfId="11993" xr:uid="{00000000-0005-0000-0000-00008F330000}"/>
    <cellStyle name="Título 3 6 2 4" xfId="11994" xr:uid="{00000000-0005-0000-0000-000090330000}"/>
    <cellStyle name="Título 3 6 3" xfId="11995" xr:uid="{00000000-0005-0000-0000-000091330000}"/>
    <cellStyle name="Título 3 6 4" xfId="11996" xr:uid="{00000000-0005-0000-0000-000092330000}"/>
    <cellStyle name="Título 3 7" xfId="4993" xr:uid="{00000000-0005-0000-0000-000093330000}"/>
    <cellStyle name="Título 3 7 2" xfId="6555" xr:uid="{00000000-0005-0000-0000-000094330000}"/>
    <cellStyle name="Título 3 7 2 2" xfId="11997" xr:uid="{00000000-0005-0000-0000-000095330000}"/>
    <cellStyle name="Título 3 7 2 3" xfId="11998" xr:uid="{00000000-0005-0000-0000-000096330000}"/>
    <cellStyle name="Título 3 7 2 4" xfId="11999" xr:uid="{00000000-0005-0000-0000-000097330000}"/>
    <cellStyle name="Título 3 7 3" xfId="12000" xr:uid="{00000000-0005-0000-0000-000098330000}"/>
    <cellStyle name="Título 3 7 4" xfId="12001" xr:uid="{00000000-0005-0000-0000-000099330000}"/>
    <cellStyle name="Título 3 8" xfId="4994" xr:uid="{00000000-0005-0000-0000-00009A330000}"/>
    <cellStyle name="Título 3 8 2" xfId="6556" xr:uid="{00000000-0005-0000-0000-00009B330000}"/>
    <cellStyle name="Título 3 8 2 2" xfId="12002" xr:uid="{00000000-0005-0000-0000-00009C330000}"/>
    <cellStyle name="Título 3 8 2 3" xfId="12003" xr:uid="{00000000-0005-0000-0000-00009D330000}"/>
    <cellStyle name="Título 3 8 2 4" xfId="12004" xr:uid="{00000000-0005-0000-0000-00009E330000}"/>
    <cellStyle name="Título 3 8 3" xfId="12005" xr:uid="{00000000-0005-0000-0000-00009F330000}"/>
    <cellStyle name="Título 3 8 4" xfId="12006" xr:uid="{00000000-0005-0000-0000-0000A0330000}"/>
    <cellStyle name="Título 3 9" xfId="4995" xr:uid="{00000000-0005-0000-0000-0000A1330000}"/>
    <cellStyle name="Título 3 9 2" xfId="12007" xr:uid="{00000000-0005-0000-0000-0000A2330000}"/>
    <cellStyle name="Título 3 9 3" xfId="12008" xr:uid="{00000000-0005-0000-0000-0000A3330000}"/>
    <cellStyle name="TITULO 4" xfId="12009" xr:uid="{00000000-0005-0000-0000-0000A4330000}"/>
    <cellStyle name="Título 4" xfId="4996" xr:uid="{00000000-0005-0000-0000-0000A5330000}"/>
    <cellStyle name="Título 4 10" xfId="12010" xr:uid="{00000000-0005-0000-0000-0000A6330000}"/>
    <cellStyle name="Título 4 2" xfId="4997" xr:uid="{00000000-0005-0000-0000-0000A7330000}"/>
    <cellStyle name="Título 4 2 2" xfId="4998" xr:uid="{00000000-0005-0000-0000-0000A8330000}"/>
    <cellStyle name="Título 4 2 3" xfId="4999" xr:uid="{00000000-0005-0000-0000-0000A9330000}"/>
    <cellStyle name="Título 4 2 4" xfId="5000" xr:uid="{00000000-0005-0000-0000-0000AA330000}"/>
    <cellStyle name="Título 4 2 5" xfId="5001" xr:uid="{00000000-0005-0000-0000-0000AB330000}"/>
    <cellStyle name="Título 4 2 6" xfId="5002" xr:uid="{00000000-0005-0000-0000-0000AC330000}"/>
    <cellStyle name="Título 4 2 7" xfId="5003" xr:uid="{00000000-0005-0000-0000-0000AD330000}"/>
    <cellStyle name="Título 4 2 8" xfId="5004" xr:uid="{00000000-0005-0000-0000-0000AE330000}"/>
    <cellStyle name="Título 4 2 9" xfId="12011" xr:uid="{00000000-0005-0000-0000-0000AF330000}"/>
    <cellStyle name="Título 4 3" xfId="5005" xr:uid="{00000000-0005-0000-0000-0000B0330000}"/>
    <cellStyle name="Título 4 4" xfId="5006" xr:uid="{00000000-0005-0000-0000-0000B1330000}"/>
    <cellStyle name="Título 4 4 2" xfId="6557" xr:uid="{00000000-0005-0000-0000-0000B2330000}"/>
    <cellStyle name="Título 4 5" xfId="5007" xr:uid="{00000000-0005-0000-0000-0000B3330000}"/>
    <cellStyle name="Título 4 6" xfId="5008" xr:uid="{00000000-0005-0000-0000-0000B4330000}"/>
    <cellStyle name="Título 4 7" xfId="5009" xr:uid="{00000000-0005-0000-0000-0000B5330000}"/>
    <cellStyle name="Título 4 8" xfId="5010" xr:uid="{00000000-0005-0000-0000-0000B6330000}"/>
    <cellStyle name="Título 4 9" xfId="5011" xr:uid="{00000000-0005-0000-0000-0000B7330000}"/>
    <cellStyle name="TITULO 5" xfId="12012" xr:uid="{00000000-0005-0000-0000-0000B8330000}"/>
    <cellStyle name="Título 5" xfId="5012" xr:uid="{00000000-0005-0000-0000-0000B9330000}"/>
    <cellStyle name="Título 5 2" xfId="5013" xr:uid="{00000000-0005-0000-0000-0000BA330000}"/>
    <cellStyle name="Título 5 3" xfId="5014" xr:uid="{00000000-0005-0000-0000-0000BB330000}"/>
    <cellStyle name="Título 5 4" xfId="5015" xr:uid="{00000000-0005-0000-0000-0000BC330000}"/>
    <cellStyle name="Título 5 5" xfId="5016" xr:uid="{00000000-0005-0000-0000-0000BD330000}"/>
    <cellStyle name="Título 5 6" xfId="5017" xr:uid="{00000000-0005-0000-0000-0000BE330000}"/>
    <cellStyle name="Título 5 7" xfId="5018" xr:uid="{00000000-0005-0000-0000-0000BF330000}"/>
    <cellStyle name="Título 5 8" xfId="5019" xr:uid="{00000000-0005-0000-0000-0000C0330000}"/>
    <cellStyle name="Título 5 9" xfId="12013" xr:uid="{00000000-0005-0000-0000-0000C1330000}"/>
    <cellStyle name="TITULO 6" xfId="12014" xr:uid="{00000000-0005-0000-0000-0000C2330000}"/>
    <cellStyle name="Título 6" xfId="5020" xr:uid="{00000000-0005-0000-0000-0000C3330000}"/>
    <cellStyle name="Título 6 2" xfId="5021" xr:uid="{00000000-0005-0000-0000-0000C4330000}"/>
    <cellStyle name="Título 6 3" xfId="5022" xr:uid="{00000000-0005-0000-0000-0000C5330000}"/>
    <cellStyle name="Título 6 4" xfId="5023" xr:uid="{00000000-0005-0000-0000-0000C6330000}"/>
    <cellStyle name="Título 6 5" xfId="5024" xr:uid="{00000000-0005-0000-0000-0000C7330000}"/>
    <cellStyle name="Título 6 6" xfId="5025" xr:uid="{00000000-0005-0000-0000-0000C8330000}"/>
    <cellStyle name="Título 6 7" xfId="5026" xr:uid="{00000000-0005-0000-0000-0000C9330000}"/>
    <cellStyle name="Título 6 8" xfId="5027" xr:uid="{00000000-0005-0000-0000-0000CA330000}"/>
    <cellStyle name="Título 6 9" xfId="12015" xr:uid="{00000000-0005-0000-0000-0000CB330000}"/>
    <cellStyle name="Título 7" xfId="5028" xr:uid="{00000000-0005-0000-0000-0000CC330000}"/>
    <cellStyle name="Título 8" xfId="5029" xr:uid="{00000000-0005-0000-0000-0000CD330000}"/>
    <cellStyle name="Título 9" xfId="5030" xr:uid="{00000000-0005-0000-0000-0000CE330000}"/>
    <cellStyle name="Título de hoja" xfId="5031" xr:uid="{00000000-0005-0000-0000-0000CF330000}"/>
    <cellStyle name="TITULO_FICHA TECNICA Nº 01" xfId="6558" xr:uid="{00000000-0005-0000-0000-0000D0330000}"/>
    <cellStyle name="Titulo-Seccion" xfId="5032" xr:uid="{00000000-0005-0000-0000-0000D1330000}"/>
    <cellStyle name="Titulo-Seccion 2" xfId="12016" xr:uid="{00000000-0005-0000-0000-0000D2330000}"/>
    <cellStyle name="tn" xfId="13468" xr:uid="{00000000-0005-0000-0000-0000D3330000}"/>
    <cellStyle name="Top Column Head" xfId="13469" xr:uid="{00000000-0005-0000-0000-0000D4330000}"/>
    <cellStyle name="Total 10" xfId="5033" xr:uid="{00000000-0005-0000-0000-0000D5330000}"/>
    <cellStyle name="Total 11" xfId="5034" xr:uid="{00000000-0005-0000-0000-0000D6330000}"/>
    <cellStyle name="Total 12" xfId="5035" xr:uid="{00000000-0005-0000-0000-0000D7330000}"/>
    <cellStyle name="Total 13" xfId="5036" xr:uid="{00000000-0005-0000-0000-0000D8330000}"/>
    <cellStyle name="Total 14" xfId="5037" xr:uid="{00000000-0005-0000-0000-0000D9330000}"/>
    <cellStyle name="Total 15" xfId="5038" xr:uid="{00000000-0005-0000-0000-0000DA330000}"/>
    <cellStyle name="Total 16" xfId="5039" xr:uid="{00000000-0005-0000-0000-0000DB330000}"/>
    <cellStyle name="Total 17" xfId="5040" xr:uid="{00000000-0005-0000-0000-0000DC330000}"/>
    <cellStyle name="Total 18" xfId="6559" xr:uid="{00000000-0005-0000-0000-0000DD330000}"/>
    <cellStyle name="Total 18 2" xfId="12017" xr:uid="{00000000-0005-0000-0000-0000DE330000}"/>
    <cellStyle name="Total 18 3" xfId="12018" xr:uid="{00000000-0005-0000-0000-0000DF330000}"/>
    <cellStyle name="Total 2" xfId="5041" xr:uid="{00000000-0005-0000-0000-0000E0330000}"/>
    <cellStyle name="Total 2 10" xfId="12019" xr:uid="{00000000-0005-0000-0000-0000E1330000}"/>
    <cellStyle name="Total 2 11" xfId="12020" xr:uid="{00000000-0005-0000-0000-0000E2330000}"/>
    <cellStyle name="Total 2 12" xfId="12021" xr:uid="{00000000-0005-0000-0000-0000E3330000}"/>
    <cellStyle name="Total 2 2" xfId="5042" xr:uid="{00000000-0005-0000-0000-0000E4330000}"/>
    <cellStyle name="Total 2 2 2" xfId="5043" xr:uid="{00000000-0005-0000-0000-0000E5330000}"/>
    <cellStyle name="Total 2 2 2 2" xfId="12022" xr:uid="{00000000-0005-0000-0000-0000E6330000}"/>
    <cellStyle name="Total 2 2 3" xfId="5044" xr:uid="{00000000-0005-0000-0000-0000E7330000}"/>
    <cellStyle name="Total 2 2 4" xfId="5045" xr:uid="{00000000-0005-0000-0000-0000E8330000}"/>
    <cellStyle name="Total 2 2 5" xfId="5046" xr:uid="{00000000-0005-0000-0000-0000E9330000}"/>
    <cellStyle name="Total 2 2 6" xfId="5047" xr:uid="{00000000-0005-0000-0000-0000EA330000}"/>
    <cellStyle name="Total 2 2 7" xfId="5048" xr:uid="{00000000-0005-0000-0000-0000EB330000}"/>
    <cellStyle name="Total 2 2 8" xfId="5049" xr:uid="{00000000-0005-0000-0000-0000EC330000}"/>
    <cellStyle name="Total 2 2 9" xfId="12023" xr:uid="{00000000-0005-0000-0000-0000ED330000}"/>
    <cellStyle name="Total 2 3" xfId="5050" xr:uid="{00000000-0005-0000-0000-0000EE330000}"/>
    <cellStyle name="Total 2 3 2" xfId="6560" xr:uid="{00000000-0005-0000-0000-0000EF330000}"/>
    <cellStyle name="Total 2 3 2 2" xfId="12024" xr:uid="{00000000-0005-0000-0000-0000F0330000}"/>
    <cellStyle name="Total 2 3 2 3" xfId="12025" xr:uid="{00000000-0005-0000-0000-0000F1330000}"/>
    <cellStyle name="Total 2 3 3" xfId="12026" xr:uid="{00000000-0005-0000-0000-0000F2330000}"/>
    <cellStyle name="Total 2 4" xfId="5051" xr:uid="{00000000-0005-0000-0000-0000F3330000}"/>
    <cellStyle name="Total 2 4 2" xfId="6561" xr:uid="{00000000-0005-0000-0000-0000F4330000}"/>
    <cellStyle name="Total 2 4 2 2" xfId="12027" xr:uid="{00000000-0005-0000-0000-0000F5330000}"/>
    <cellStyle name="Total 2 4 2 3" xfId="12028" xr:uid="{00000000-0005-0000-0000-0000F6330000}"/>
    <cellStyle name="Total 2 5" xfId="5052" xr:uid="{00000000-0005-0000-0000-0000F7330000}"/>
    <cellStyle name="Total 2 6" xfId="5053" xr:uid="{00000000-0005-0000-0000-0000F8330000}"/>
    <cellStyle name="Total 2 7" xfId="5054" xr:uid="{00000000-0005-0000-0000-0000F9330000}"/>
    <cellStyle name="Total 2 8" xfId="5055" xr:uid="{00000000-0005-0000-0000-0000FA330000}"/>
    <cellStyle name="Total 2 9" xfId="5056" xr:uid="{00000000-0005-0000-0000-0000FB330000}"/>
    <cellStyle name="Total 3" xfId="5057" xr:uid="{00000000-0005-0000-0000-0000FC330000}"/>
    <cellStyle name="Total 3 2" xfId="5058" xr:uid="{00000000-0005-0000-0000-0000FD330000}"/>
    <cellStyle name="Total 3 2 2" xfId="12029" xr:uid="{00000000-0005-0000-0000-0000FE330000}"/>
    <cellStyle name="Total 3 3" xfId="5059" xr:uid="{00000000-0005-0000-0000-0000FF330000}"/>
    <cellStyle name="Total 3 4" xfId="5060" xr:uid="{00000000-0005-0000-0000-000000340000}"/>
    <cellStyle name="Total 3 5" xfId="5061" xr:uid="{00000000-0005-0000-0000-000001340000}"/>
    <cellStyle name="Total 3 6" xfId="5062" xr:uid="{00000000-0005-0000-0000-000002340000}"/>
    <cellStyle name="Total 3 7" xfId="5063" xr:uid="{00000000-0005-0000-0000-000003340000}"/>
    <cellStyle name="Total 3 8" xfId="5064" xr:uid="{00000000-0005-0000-0000-000004340000}"/>
    <cellStyle name="Total 3 9" xfId="12030" xr:uid="{00000000-0005-0000-0000-000005340000}"/>
    <cellStyle name="Total 4" xfId="5065" xr:uid="{00000000-0005-0000-0000-000006340000}"/>
    <cellStyle name="Total 4 2" xfId="5066" xr:uid="{00000000-0005-0000-0000-000007340000}"/>
    <cellStyle name="Total 4 2 2" xfId="12031" xr:uid="{00000000-0005-0000-0000-000008340000}"/>
    <cellStyle name="Total 4 3" xfId="5067" xr:uid="{00000000-0005-0000-0000-000009340000}"/>
    <cellStyle name="Total 4 4" xfId="5068" xr:uid="{00000000-0005-0000-0000-00000A340000}"/>
    <cellStyle name="Total 4 5" xfId="5069" xr:uid="{00000000-0005-0000-0000-00000B340000}"/>
    <cellStyle name="Total 4 6" xfId="5070" xr:uid="{00000000-0005-0000-0000-00000C340000}"/>
    <cellStyle name="Total 4 7" xfId="5071" xr:uid="{00000000-0005-0000-0000-00000D340000}"/>
    <cellStyle name="Total 4 8" xfId="5072" xr:uid="{00000000-0005-0000-0000-00000E340000}"/>
    <cellStyle name="Total 4 9" xfId="12032" xr:uid="{00000000-0005-0000-0000-00000F340000}"/>
    <cellStyle name="Total 5" xfId="5073" xr:uid="{00000000-0005-0000-0000-000010340000}"/>
    <cellStyle name="Total 6" xfId="5074" xr:uid="{00000000-0005-0000-0000-000011340000}"/>
    <cellStyle name="Total 7" xfId="5075" xr:uid="{00000000-0005-0000-0000-000012340000}"/>
    <cellStyle name="Total 8" xfId="5076" xr:uid="{00000000-0005-0000-0000-000013340000}"/>
    <cellStyle name="Total 9" xfId="5077" xr:uid="{00000000-0005-0000-0000-000014340000}"/>
    <cellStyle name="Tusental (0)_Blad1 (2)" xfId="5078" xr:uid="{00000000-0005-0000-0000-000015340000}"/>
    <cellStyle name="Tusental_A-listan (fixad)" xfId="5079" xr:uid="{00000000-0005-0000-0000-000016340000}"/>
    <cellStyle name="underline" xfId="6562" xr:uid="{00000000-0005-0000-0000-000017340000}"/>
    <cellStyle name="Underline 2" xfId="13470" xr:uid="{00000000-0005-0000-0000-000018340000}"/>
    <cellStyle name="underline border" xfId="6563" xr:uid="{00000000-0005-0000-0000-000019340000}"/>
    <cellStyle name="Unlocked" xfId="5080" xr:uid="{00000000-0005-0000-0000-00001A340000}"/>
    <cellStyle name="Unlocked 2" xfId="12033" xr:uid="{00000000-0005-0000-0000-00001B340000}"/>
    <cellStyle name="Unlocked 3" xfId="12034" xr:uid="{00000000-0005-0000-0000-00001C340000}"/>
    <cellStyle name="Unlocked 4" xfId="12035" xr:uid="{00000000-0005-0000-0000-00001D340000}"/>
    <cellStyle name="Unlocked 5" xfId="12036" xr:uid="{00000000-0005-0000-0000-00001E340000}"/>
    <cellStyle name="Unlocked_ELE Prices" xfId="13471" xr:uid="{00000000-0005-0000-0000-00001F340000}"/>
    <cellStyle name="Unprot" xfId="5081" xr:uid="{00000000-0005-0000-0000-000020340000}"/>
    <cellStyle name="unprot 2" xfId="13472" xr:uid="{00000000-0005-0000-0000-000021340000}"/>
    <cellStyle name="unprot 3" xfId="13473" xr:uid="{00000000-0005-0000-0000-000022340000}"/>
    <cellStyle name="unprot 4" xfId="13474" xr:uid="{00000000-0005-0000-0000-000023340000}"/>
    <cellStyle name="Unprot$" xfId="5082" xr:uid="{00000000-0005-0000-0000-000024340000}"/>
    <cellStyle name="unprot_6428-2503-EST-REQ Rev01 (Preciario)" xfId="13475" xr:uid="{00000000-0005-0000-0000-000025340000}"/>
    <cellStyle name="Unprotect" xfId="5083" xr:uid="{00000000-0005-0000-0000-000026340000}"/>
    <cellStyle name="_x0002_urrency [0]_ " xfId="13476" xr:uid="{00000000-0005-0000-0000-000027340000}"/>
    <cellStyle name="Valuta (0)" xfId="5084" xr:uid="{00000000-0005-0000-0000-000028340000}"/>
    <cellStyle name="Valuta [0]_RESULTS" xfId="5085" xr:uid="{00000000-0005-0000-0000-000029340000}"/>
    <cellStyle name="Valuta_1 new STM 16 ring" xfId="5086" xr:uid="{00000000-0005-0000-0000-00002A340000}"/>
    <cellStyle name="Ventas" xfId="13477" xr:uid="{00000000-0005-0000-0000-00002B340000}"/>
    <cellStyle name="VerdiAreaName" xfId="5087" xr:uid="{00000000-0005-0000-0000-00002C340000}"/>
    <cellStyle name="VerdiColumnHeader" xfId="5088" xr:uid="{00000000-0005-0000-0000-00002D340000}"/>
    <cellStyle name="VerdiColumnHeaders" xfId="5089" xr:uid="{00000000-0005-0000-0000-00002E340000}"/>
    <cellStyle name="VerdiCost" xfId="5090" xr:uid="{00000000-0005-0000-0000-00002F340000}"/>
    <cellStyle name="VerdiDescription" xfId="5091" xr:uid="{00000000-0005-0000-0000-000030340000}"/>
    <cellStyle name="VerdiDescription 2" xfId="12037" xr:uid="{00000000-0005-0000-0000-000031340000}"/>
    <cellStyle name="VerdiDesignDate" xfId="5092" xr:uid="{00000000-0005-0000-0000-000032340000}"/>
    <cellStyle name="VerdiDiscount" xfId="5093" xr:uid="{00000000-0005-0000-0000-000033340000}"/>
    <cellStyle name="VerdiEricssonName" xfId="5094" xr:uid="{00000000-0005-0000-0000-000034340000}"/>
    <cellStyle name="VerdiEricssonName 2" xfId="12038" xr:uid="{00000000-0005-0000-0000-000035340000}"/>
    <cellStyle name="VerdiFireCode" xfId="5095" xr:uid="{00000000-0005-0000-0000-000036340000}"/>
    <cellStyle name="VerdiFireCode 2" xfId="12039" xr:uid="{00000000-0005-0000-0000-000037340000}"/>
    <cellStyle name="VerdiFireCodeDescription" xfId="5096" xr:uid="{00000000-0005-0000-0000-000038340000}"/>
    <cellStyle name="VerdiFireCodeDescription 2" xfId="12040" xr:uid="{00000000-0005-0000-0000-000039340000}"/>
    <cellStyle name="VerdiGAQuantity" xfId="5097" xr:uid="{00000000-0005-0000-0000-00003A340000}"/>
    <cellStyle name="VerdiGAQuantity 2" xfId="12041" xr:uid="{00000000-0005-0000-0000-00003B340000}"/>
    <cellStyle name="VerdiGAValue" xfId="5098" xr:uid="{00000000-0005-0000-0000-00003C340000}"/>
    <cellStyle name="VerdiGrandTotal" xfId="5099" xr:uid="{00000000-0005-0000-0000-00003D340000}"/>
    <cellStyle name="VerdiGrossMargin%" xfId="5100" xr:uid="{00000000-0005-0000-0000-00003E340000}"/>
    <cellStyle name="VerdiItemno" xfId="5101" xr:uid="{00000000-0005-0000-0000-00003F340000}"/>
    <cellStyle name="VerdiLocalProduct" xfId="5102" xr:uid="{00000000-0005-0000-0000-000040340000}"/>
    <cellStyle name="VerdiLocalProduct 2" xfId="12042" xr:uid="{00000000-0005-0000-0000-000041340000}"/>
    <cellStyle name="VerdiManager" xfId="5103" xr:uid="{00000000-0005-0000-0000-000042340000}"/>
    <cellStyle name="VerdiManager 2" xfId="12043" xr:uid="{00000000-0005-0000-0000-000043340000}"/>
    <cellStyle name="VerdiNetRPF" xfId="5104" xr:uid="{00000000-0005-0000-0000-000044340000}"/>
    <cellStyle name="VerdiNodeDescription" xfId="5105" xr:uid="{00000000-0005-0000-0000-000045340000}"/>
    <cellStyle name="VerdiOfferingDate" xfId="5106" xr:uid="{00000000-0005-0000-0000-000046340000}"/>
    <cellStyle name="VerdiOrderable" xfId="5107" xr:uid="{00000000-0005-0000-0000-000047340000}"/>
    <cellStyle name="VerdiOrderable 2" xfId="12044" xr:uid="{00000000-0005-0000-0000-000048340000}"/>
    <cellStyle name="VerdiOrderingDate" xfId="5108" xr:uid="{00000000-0005-0000-0000-000049340000}"/>
    <cellStyle name="VerdiPriceErosion" xfId="5109" xr:uid="{00000000-0005-0000-0000-00004A340000}"/>
    <cellStyle name="VerdiPriceObjects" xfId="5110" xr:uid="{00000000-0005-0000-0000-00004B340000}"/>
    <cellStyle name="VerdiPriceObjects 2" xfId="12045" xr:uid="{00000000-0005-0000-0000-00004C340000}"/>
    <cellStyle name="VerdiProductNo" xfId="5111" xr:uid="{00000000-0005-0000-0000-00004D340000}"/>
    <cellStyle name="VerdiProductNo 2" xfId="12046" xr:uid="{00000000-0005-0000-0000-00004E340000}"/>
    <cellStyle name="VerdiProductNumber" xfId="5112" xr:uid="{00000000-0005-0000-0000-00004F340000}"/>
    <cellStyle name="VerdiProductNumber 2" xfId="12047" xr:uid="{00000000-0005-0000-0000-000050340000}"/>
    <cellStyle name="VerdiProductUnit" xfId="5113" xr:uid="{00000000-0005-0000-0000-000051340000}"/>
    <cellStyle name="VerdiProductUnit 2" xfId="12048" xr:uid="{00000000-0005-0000-0000-000052340000}"/>
    <cellStyle name="VerdiQuantity" xfId="5114" xr:uid="{00000000-0005-0000-0000-000053340000}"/>
    <cellStyle name="VerdiQuantity 2" xfId="12049" xr:uid="{00000000-0005-0000-0000-000054340000}"/>
    <cellStyle name="VerdiReleaseCode" xfId="5115" xr:uid="{00000000-0005-0000-0000-000055340000}"/>
    <cellStyle name="VerdiReleaseCode 2" xfId="12050" xr:uid="{00000000-0005-0000-0000-000056340000}"/>
    <cellStyle name="VerdiReleaseCodeDate" xfId="5116" xr:uid="{00000000-0005-0000-0000-000057340000}"/>
    <cellStyle name="VerdiReportCaption" xfId="5117" xr:uid="{00000000-0005-0000-0000-000058340000}"/>
    <cellStyle name="VerdiRestrictedCode" xfId="5118" xr:uid="{00000000-0005-0000-0000-000059340000}"/>
    <cellStyle name="VerdiRestrictedCode 2" xfId="12051" xr:uid="{00000000-0005-0000-0000-00005A340000}"/>
    <cellStyle name="VerdiRPF" xfId="5119" xr:uid="{00000000-0005-0000-0000-00005B340000}"/>
    <cellStyle name="VerdiRPF 2" xfId="12052" xr:uid="{00000000-0005-0000-0000-00005C340000}"/>
    <cellStyle name="VerdiSBS" xfId="5120" xr:uid="{00000000-0005-0000-0000-00005D340000}"/>
    <cellStyle name="VerdiScenarioDiscount" xfId="5121" xr:uid="{00000000-0005-0000-0000-00005E340000}"/>
    <cellStyle name="VerdiShortName" xfId="5122" xr:uid="{00000000-0005-0000-0000-00005F340000}"/>
    <cellStyle name="VerdiShortName 2" xfId="12053" xr:uid="{00000000-0005-0000-0000-000060340000}"/>
    <cellStyle name="VerdiSubTotals" xfId="5123" xr:uid="{00000000-0005-0000-0000-000061340000}"/>
    <cellStyle name="VerdiTotal" xfId="5124" xr:uid="{00000000-0005-0000-0000-000062340000}"/>
    <cellStyle name="VerdiTotalCost" xfId="5125" xr:uid="{00000000-0005-0000-0000-000063340000}"/>
    <cellStyle name="VerdiTotalGross" xfId="5126" xr:uid="{00000000-0005-0000-0000-000064340000}"/>
    <cellStyle name="VerdiTotalGrossMargin" xfId="5127" xr:uid="{00000000-0005-0000-0000-000065340000}"/>
    <cellStyle name="VerdiTotalNet" xfId="5128" xr:uid="{00000000-0005-0000-0000-000066340000}"/>
    <cellStyle name="VerdiTotalNetPrice" xfId="5129" xr:uid="{00000000-0005-0000-0000-000067340000}"/>
    <cellStyle name="VerdiTotalPAPE" xfId="5130" xr:uid="{00000000-0005-0000-0000-000068340000}"/>
    <cellStyle name="VerdiTotalReference" xfId="5131" xr:uid="{00000000-0005-0000-0000-000069340000}"/>
    <cellStyle name="VerdiTotGA" xfId="5132" xr:uid="{00000000-0005-0000-0000-00006A340000}"/>
    <cellStyle name="VerdiTotGrossPrice" xfId="5133" xr:uid="{00000000-0005-0000-0000-00006B340000}"/>
    <cellStyle name="VerdiTotNetPrice" xfId="5134" xr:uid="{00000000-0005-0000-0000-00006C340000}"/>
    <cellStyle name="VerdiTotPAPE" xfId="5135" xr:uid="{00000000-0005-0000-0000-00006D340000}"/>
    <cellStyle name="VerdiTotRefPrice" xfId="5136" xr:uid="{00000000-0005-0000-0000-00006E340000}"/>
    <cellStyle name="VerdiTypeSiteName" xfId="5137" xr:uid="{00000000-0005-0000-0000-00006F340000}"/>
    <cellStyle name="VerdiUnit" xfId="5138" xr:uid="{00000000-0005-0000-0000-000070340000}"/>
    <cellStyle name="VerdiUnit 2" xfId="12054" xr:uid="{00000000-0005-0000-0000-000071340000}"/>
    <cellStyle name="VerdiUnitCost" xfId="5139" xr:uid="{00000000-0005-0000-0000-000072340000}"/>
    <cellStyle name="VerdiUnitGross" xfId="5140" xr:uid="{00000000-0005-0000-0000-000073340000}"/>
    <cellStyle name="VerdiUnitGrossPrice" xfId="5141" xr:uid="{00000000-0005-0000-0000-000074340000}"/>
    <cellStyle name="VerdiUnitNet" xfId="5142" xr:uid="{00000000-0005-0000-0000-000075340000}"/>
    <cellStyle name="VerdiUnitNetPrice" xfId="5143" xr:uid="{00000000-0005-0000-0000-000076340000}"/>
    <cellStyle name="VerdiUnitPAPE" xfId="5144" xr:uid="{00000000-0005-0000-0000-000077340000}"/>
    <cellStyle name="VerdiUnitReference" xfId="5145" xr:uid="{00000000-0005-0000-0000-000078340000}"/>
    <cellStyle name="VerdiUnitRefPrice" xfId="5146" xr:uid="{00000000-0005-0000-0000-000079340000}"/>
    <cellStyle name="Vide" xfId="5147" xr:uid="{00000000-0005-0000-0000-00007A340000}"/>
    <cellStyle name="Vide 2" xfId="8455" xr:uid="{00000000-0005-0000-0000-00007B340000}"/>
    <cellStyle name="Vide 3" xfId="8456" xr:uid="{00000000-0005-0000-0000-00007C340000}"/>
    <cellStyle name="Vide 4" xfId="8457" xr:uid="{00000000-0005-0000-0000-00007D340000}"/>
    <cellStyle name="Vide 5" xfId="8458" xr:uid="{00000000-0005-0000-0000-00007E340000}"/>
    <cellStyle name="Virgül [0]_Kitap2" xfId="13478" xr:uid="{00000000-0005-0000-0000-00007F340000}"/>
    <cellStyle name="Virgül_Kitap2" xfId="13479" xr:uid="{00000000-0005-0000-0000-000080340000}"/>
    <cellStyle name="Virgule fixe" xfId="13480" xr:uid="{00000000-0005-0000-0000-000081340000}"/>
    <cellStyle name="Währung" xfId="5148" xr:uid="{00000000-0005-0000-0000-000082340000}"/>
    <cellStyle name="Währung [0]_Compiling Utility Macros" xfId="6564" xr:uid="{00000000-0005-0000-0000-000083340000}"/>
    <cellStyle name="Währung 2" xfId="6565" xr:uid="{00000000-0005-0000-0000-000084340000}"/>
    <cellStyle name="Währung_Compiling Utility Macros" xfId="6566" xr:uid="{00000000-0005-0000-0000-000085340000}"/>
    <cellStyle name="Warning" xfId="5149" xr:uid="{00000000-0005-0000-0000-000086340000}"/>
    <cellStyle name="Warning 2" xfId="12055" xr:uid="{00000000-0005-0000-0000-000087340000}"/>
    <cellStyle name="Warning Text" xfId="5150" xr:uid="{00000000-0005-0000-0000-000088340000}"/>
    <cellStyle name="Warning Text 2" xfId="6567" xr:uid="{00000000-0005-0000-0000-000089340000}"/>
    <cellStyle name="Warning Text 3" xfId="12056" xr:uid="{00000000-0005-0000-0000-00008A340000}"/>
    <cellStyle name="WHead - Style2" xfId="5151" xr:uid="{00000000-0005-0000-0000-00008B340000}"/>
    <cellStyle name="WHead - Style2 2" xfId="12057" xr:uid="{00000000-0005-0000-0000-00008C340000}"/>
    <cellStyle name="WhitePattern1" xfId="5152" xr:uid="{00000000-0005-0000-0000-00008D340000}"/>
    <cellStyle name="WhitePattern1 2" xfId="12058" xr:uid="{00000000-0005-0000-0000-00008E340000}"/>
    <cellStyle name="WhitePattern1 3" xfId="12059" xr:uid="{00000000-0005-0000-0000-00008F340000}"/>
    <cellStyle name="WhitePattern1 4" xfId="12060" xr:uid="{00000000-0005-0000-0000-000090340000}"/>
    <cellStyle name="WhitePattern1 5" xfId="12061" xr:uid="{00000000-0005-0000-0000-000091340000}"/>
    <cellStyle name="X'S" xfId="13481" xr:uid="{00000000-0005-0000-0000-000092340000}"/>
    <cellStyle name="xuan" xfId="13482" xr:uid="{00000000-0005-0000-0000-000093340000}"/>
    <cellStyle name="Year" xfId="5153" xr:uid="{00000000-0005-0000-0000-000094340000}"/>
    <cellStyle name="Year 2" xfId="12062" xr:uid="{00000000-0005-0000-0000-000095340000}"/>
    <cellStyle name="_x0001_ဠ" xfId="13483" xr:uid="{00000000-0005-0000-0000-000096340000}"/>
    <cellStyle name="_x0001_ဠ?ᎠÞ蠰è????枀è︰ä?" xfId="13484" xr:uid="{00000000-0005-0000-0000-000097340000}"/>
    <cellStyle name="⁧㌱n" xfId="6568" xr:uid="{00000000-0005-0000-0000-000098340000}"/>
    <cellStyle name="⁧㌴n" xfId="6569" xr:uid="{00000000-0005-0000-0000-000099340000}"/>
    <cellStyle name="⁧㌲n" xfId="6570" xr:uid="{00000000-0005-0000-0000-00009A340000}"/>
    <cellStyle name="⁧㌳n" xfId="6571" xr:uid="{00000000-0005-0000-0000-00009B340000}"/>
    <cellStyle name="⁧㌳n 2" xfId="12063" xr:uid="{00000000-0005-0000-0000-00009C340000}"/>
    <cellStyle name="⁧㌳n 3" xfId="12064" xr:uid="{00000000-0005-0000-0000-00009D340000}"/>
    <cellStyle name="⁧㌳n 4" xfId="12065" xr:uid="{00000000-0005-0000-0000-00009E340000}"/>
    <cellStyle name="㌠n" xfId="6572" xr:uid="{00000000-0005-0000-0000-00009F340000}"/>
    <cellStyle name="ㄠn" xfId="6573" xr:uid="{00000000-0005-0000-0000-0000A0340000}"/>
    <cellStyle name="|?ドE" xfId="13485" xr:uid="{00000000-0005-0000-0000-0000A1340000}"/>
    <cellStyle name="|?ドE???KE`_x000e_땜뼨??????_x0001_? ?????????_x0005_#? 坪 ???????_x0005_!? 坪 ???????_x0005_&quot;? 坪 ??????_x0005_ ? 坪 ???????_x0005__x000d_? 坪 ???????_x000a__x0004_??????????_x000a_" xfId="13486" xr:uid="{00000000-0005-0000-0000-0000A2340000}"/>
    <cellStyle name=" [0.00]_ Att. 1- Cover" xfId="13487" xr:uid="{00000000-0005-0000-0000-0000A3340000}"/>
    <cellStyle name="_ Att. 1- Cover" xfId="13488" xr:uid="{00000000-0005-0000-0000-0000A4340000}"/>
    <cellStyle name="?_ Att. 1- Cover" xfId="13489" xr:uid="{00000000-0005-0000-0000-0000A5340000}"/>
    <cellStyle name="고정소숫점" xfId="13490" xr:uid="{00000000-0005-0000-0000-0000A6340000}"/>
    <cellStyle name="고정출력1" xfId="13491" xr:uid="{00000000-0005-0000-0000-0000A7340000}"/>
    <cellStyle name="고정출력1 2" xfId="13492" xr:uid="{00000000-0005-0000-0000-0000A8340000}"/>
    <cellStyle name="고정출력1 3" xfId="13493" xr:uid="{00000000-0005-0000-0000-0000A9340000}"/>
    <cellStyle name="고정출력1 4" xfId="13494" xr:uid="{00000000-0005-0000-0000-0000AA340000}"/>
    <cellStyle name="고정출력1_6428-2503-EST-REQ Rev01 (Preciario)" xfId="13495" xr:uid="{00000000-0005-0000-0000-0000AB340000}"/>
    <cellStyle name="고정출력2" xfId="13496" xr:uid="{00000000-0005-0000-0000-0000AC340000}"/>
    <cellStyle name="고정출력2 2" xfId="13497" xr:uid="{00000000-0005-0000-0000-0000AD340000}"/>
    <cellStyle name="고정출력2 3" xfId="13498" xr:uid="{00000000-0005-0000-0000-0000AE340000}"/>
    <cellStyle name="고정출력2 4" xfId="13499" xr:uid="{00000000-0005-0000-0000-0000AF340000}"/>
    <cellStyle name="고정출력2_6428-2503-EST-REQ Rev01 (Preciario)" xfId="13500" xr:uid="{00000000-0005-0000-0000-0000B0340000}"/>
    <cellStyle name="끼_x0001_?" xfId="13501" xr:uid="{00000000-0005-0000-0000-0000B1340000}"/>
    <cellStyle name="끼_x0001_??????????? 薦 ????????? 薦 ?????????? 薦 ?????????? 薦 ????????_x001a_?_x0016_?_x0006_??N_x0002__x000c_?5Z_x0001_봿_x000f_5f_x0001__x000c_?5?펄_x000f_5?烱_x000f_5?錦_x000f_5?銅_x000f_5_x0002__x0002_む_x000f_5_x0012__x0002_?_x000f_5._x0002_꿋_x000f_5&gt;_x0002_뜩_x000f_5v_x0001_膾_x000f_5?6?5?@?5?_x0006_?5?앵_x000f_5O_x0001_B?5_x000f__x0001_&quot;?5_x001f__x0001_(?5/_x0001_2?5?_x0001_8?5_x000f_?_x001c_?5????????????????????????J넯?????_x000a_" xfId="13502" xr:uid="{00000000-0005-0000-0000-0000B2340000}"/>
    <cellStyle name="날짜" xfId="13503" xr:uid="{00000000-0005-0000-0000-0000B3340000}"/>
    <cellStyle name="날짜 2" xfId="13504" xr:uid="{00000000-0005-0000-0000-0000B4340000}"/>
    <cellStyle name="날짜 3" xfId="13505" xr:uid="{00000000-0005-0000-0000-0000B5340000}"/>
    <cellStyle name="날짜 4" xfId="13506" xr:uid="{00000000-0005-0000-0000-0000B6340000}"/>
    <cellStyle name="날짜_6428-2503-EST-REQ Rev01 (Preciario)" xfId="13507" xr:uid="{00000000-0005-0000-0000-0000B7340000}"/>
    <cellStyle name="달러" xfId="13508" xr:uid="{00000000-0005-0000-0000-0000B8340000}"/>
    <cellStyle name="달러 2" xfId="13509" xr:uid="{00000000-0005-0000-0000-0000B9340000}"/>
    <cellStyle name="달러 3" xfId="13510" xr:uid="{00000000-0005-0000-0000-0000BA340000}"/>
    <cellStyle name="달러 4" xfId="13511" xr:uid="{00000000-0005-0000-0000-0000BB340000}"/>
    <cellStyle name="달러_6428-2503-EST-REQ Rev01 (Preciario)" xfId="13512" xr:uid="{00000000-0005-0000-0000-0000BC340000}"/>
    <cellStyle name="뒤에 오는 하이퍼링크" xfId="13513" xr:uid="{00000000-0005-0000-0000-0000BD340000}"/>
    <cellStyle name="뒤에 오는 하이퍼링크 2" xfId="13514" xr:uid="{00000000-0005-0000-0000-0000BE340000}"/>
    <cellStyle name="뒤에 오는 하이퍼링크 3" xfId="13515" xr:uid="{00000000-0005-0000-0000-0000BF340000}"/>
    <cellStyle name="뒤에 오는 하이퍼링크 4" xfId="13516" xr:uid="{00000000-0005-0000-0000-0000C0340000}"/>
    <cellStyle name="뒤에 오는 하이퍼링크_ELE Prices" xfId="13517" xr:uid="{00000000-0005-0000-0000-0000C1340000}"/>
    <cellStyle name="똿뗦먛귟 [0.00]_PRE&amp;COM2" xfId="13518" xr:uid="{00000000-0005-0000-0000-0000C2340000}"/>
    <cellStyle name="똿뗦먛귟_OtherCostTable_A" xfId="13519" xr:uid="{00000000-0005-0000-0000-0000C3340000}"/>
    <cellStyle name="믅됞 [0.00]_PRE&amp;COM2" xfId="13520" xr:uid="{00000000-0005-0000-0000-0000C4340000}"/>
    <cellStyle name="믅됞_PRE&amp;COM2" xfId="13521" xr:uid="{00000000-0005-0000-0000-0000C5340000}"/>
    <cellStyle name="백분율_95" xfId="13522" xr:uid="{00000000-0005-0000-0000-0000C6340000}"/>
    <cellStyle name="분수" xfId="13523" xr:uid="{00000000-0005-0000-0000-0000C7340000}"/>
    <cellStyle name="분수 2" xfId="13524" xr:uid="{00000000-0005-0000-0000-0000C8340000}"/>
    <cellStyle name="분수 3" xfId="13525" xr:uid="{00000000-0005-0000-0000-0000C9340000}"/>
    <cellStyle name="분수 4" xfId="13526" xr:uid="{00000000-0005-0000-0000-0000CA340000}"/>
    <cellStyle name="분수_6428-2503-EST-REQ Rev01 (Preciario)" xfId="13527" xr:uid="{00000000-0005-0000-0000-0000CB340000}"/>
    <cellStyle name="뷭?_BOOKSHIP" xfId="13528" xr:uid="{00000000-0005-0000-0000-0000CC340000}"/>
    <cellStyle name="숫자(R)" xfId="13529" xr:uid="{00000000-0005-0000-0000-0000CD340000}"/>
    <cellStyle name="쉼표 [0]_Heavy equipment 비교표-SHARQ-05.03.28" xfId="13530" xr:uid="{00000000-0005-0000-0000-0000CE340000}"/>
    <cellStyle name="쉼표 4" xfId="12066" xr:uid="{00000000-0005-0000-0000-0000CF340000}"/>
    <cellStyle name="안건회계법인" xfId="13531" xr:uid="{00000000-0005-0000-0000-0000D0340000}"/>
    <cellStyle name="안건회계법인 2" xfId="13532" xr:uid="{00000000-0005-0000-0000-0000D1340000}"/>
    <cellStyle name="안건회계법인 3" xfId="13533" xr:uid="{00000000-0005-0000-0000-0000D2340000}"/>
    <cellStyle name="안건회계법인 4" xfId="13534" xr:uid="{00000000-0005-0000-0000-0000D3340000}"/>
    <cellStyle name="안건회계법인_6428-2503-EST-REQ Rev01 (Preciario)" xfId="13535" xr:uid="{00000000-0005-0000-0000-0000D4340000}"/>
    <cellStyle name="자리수" xfId="13536" xr:uid="{00000000-0005-0000-0000-0000D5340000}"/>
    <cellStyle name="자리수 2" xfId="13537" xr:uid="{00000000-0005-0000-0000-0000D6340000}"/>
    <cellStyle name="자리수 3" xfId="13538" xr:uid="{00000000-0005-0000-0000-0000D7340000}"/>
    <cellStyle name="자리수 4" xfId="13539" xr:uid="{00000000-0005-0000-0000-0000D8340000}"/>
    <cellStyle name="자리수_6428-2503-EST-REQ Rev01 (Preciario)" xfId="13540" xr:uid="{00000000-0005-0000-0000-0000D9340000}"/>
    <cellStyle name="자리수0" xfId="13541" xr:uid="{00000000-0005-0000-0000-0000DA340000}"/>
    <cellStyle name="자리수0 2" xfId="13542" xr:uid="{00000000-0005-0000-0000-0000DB340000}"/>
    <cellStyle name="자리수0 3" xfId="13543" xr:uid="{00000000-0005-0000-0000-0000DC340000}"/>
    <cellStyle name="자리수0 4" xfId="13544" xr:uid="{00000000-0005-0000-0000-0000DD340000}"/>
    <cellStyle name="자리수0_ELE Prices" xfId="13545" xr:uid="{00000000-0005-0000-0000-0000DE340000}"/>
    <cellStyle name="지정되지 않음" xfId="13546" xr:uid="{00000000-0005-0000-0000-0000DF340000}"/>
    <cellStyle name="콤마 [0]_  종  합  " xfId="13547" xr:uid="{00000000-0005-0000-0000-0000E0340000}"/>
    <cellStyle name="콤마_  종  합  " xfId="13548" xr:uid="{00000000-0005-0000-0000-0000E1340000}"/>
    <cellStyle name="통화 [0]_1202" xfId="13549" xr:uid="{00000000-0005-0000-0000-0000E2340000}"/>
    <cellStyle name="통화_1202" xfId="13550" xr:uid="{00000000-0005-0000-0000-0000E3340000}"/>
    <cellStyle name="퍼센트" xfId="13551" xr:uid="{00000000-0005-0000-0000-0000E4340000}"/>
    <cellStyle name="표준 2" xfId="12067" xr:uid="{00000000-0005-0000-0000-0000E5340000}"/>
    <cellStyle name="표준 23" xfId="12068" xr:uid="{00000000-0005-0000-0000-0000E6340000}"/>
    <cellStyle name="표준 4" xfId="12069" xr:uid="{00000000-0005-0000-0000-0000E7340000}"/>
    <cellStyle name="표준 7" xfId="12070" xr:uid="{00000000-0005-0000-0000-0000E8340000}"/>
    <cellStyle name="표준_(정보부문)월별인원계획" xfId="13552" xr:uid="{00000000-0005-0000-0000-0000E9340000}"/>
    <cellStyle name="퓭닉_3(3.1) (3)_2-3 _sidpecreport" xfId="13553" xr:uid="{00000000-0005-0000-0000-0000EA340000}"/>
    <cellStyle name="합산" xfId="13554" xr:uid="{00000000-0005-0000-0000-0000EB340000}"/>
    <cellStyle name="합산 2" xfId="13555" xr:uid="{00000000-0005-0000-0000-0000EC340000}"/>
    <cellStyle name="합산 3" xfId="13556" xr:uid="{00000000-0005-0000-0000-0000ED340000}"/>
    <cellStyle name="합산 4" xfId="13557" xr:uid="{00000000-0005-0000-0000-0000EE340000}"/>
    <cellStyle name="합산_6428-2503-EST-REQ Rev01 (Preciario)" xfId="13558" xr:uid="{00000000-0005-0000-0000-0000EF340000}"/>
    <cellStyle name="화폐기호" xfId="13559" xr:uid="{00000000-0005-0000-0000-0000F0340000}"/>
    <cellStyle name="화폐기호0" xfId="13560" xr:uid="{00000000-0005-0000-0000-0000F1340000}"/>
    <cellStyle name="㈠n" xfId="6574" xr:uid="{00000000-0005-0000-0000-0000F2340000}"/>
    <cellStyle name="一般_00Q3902REV.1" xfId="13561" xr:uid="{00000000-0005-0000-0000-0000F3340000}"/>
    <cellStyle name="中原専用" xfId="13562" xr:uid="{00000000-0005-0000-0000-0000F4340000}"/>
    <cellStyle name="千位[0]_laroux" xfId="5154" xr:uid="{00000000-0005-0000-0000-0000F5340000}"/>
    <cellStyle name="千位_laroux" xfId="5155" xr:uid="{00000000-0005-0000-0000-0000F6340000}"/>
    <cellStyle name="千位分隔[0]_1" xfId="5156" xr:uid="{00000000-0005-0000-0000-0000F7340000}"/>
    <cellStyle name="千位分隔_09.04 MS1 R-1800-2502-CIV&amp;EST-REQ.Rev00.FT2. Unit Prices" xfId="13563" xr:uid="{00000000-0005-0000-0000-0000F8340000}"/>
    <cellStyle name="千分位[0]_00Q3902REV.1" xfId="13564" xr:uid="{00000000-0005-0000-0000-0000F9340000}"/>
    <cellStyle name="千分位_00Q3902REV.1" xfId="13565" xr:uid="{00000000-0005-0000-0000-0000FA340000}"/>
    <cellStyle name="后继超级链接_湖南六期900话务计算及配置" xfId="5157" xr:uid="{00000000-0005-0000-0000-0000FB340000}"/>
    <cellStyle name="好_JERP 与 RABIGH 价格对比090412 " xfId="13566" xr:uid="{00000000-0005-0000-0000-0000FC340000}"/>
    <cellStyle name="差_JERP 与 RABIGH 价格对比090412 " xfId="13567" xr:uid="{00000000-0005-0000-0000-0000FD340000}"/>
    <cellStyle name="常规 2" xfId="13568" xr:uid="{00000000-0005-0000-0000-0000FE340000}"/>
    <cellStyle name="常规 6" xfId="13569" xr:uid="{00000000-0005-0000-0000-0000FF340000}"/>
    <cellStyle name="常规_1" xfId="5158" xr:uid="{00000000-0005-0000-0000-000000350000}"/>
    <cellStyle name="愀氀" xfId="6575" xr:uid="{00000000-0005-0000-0000-000001350000}"/>
    <cellStyle name="愀氀 2" xfId="12071" xr:uid="{00000000-0005-0000-0000-000002350000}"/>
    <cellStyle name="愀氀 3" xfId="12072" xr:uid="{00000000-0005-0000-0000-000003350000}"/>
    <cellStyle name="捬汵瑡潩n" xfId="6576" xr:uid="{00000000-0005-0000-0000-000004350000}"/>
    <cellStyle name="捬汵瑡潩n 2" xfId="12073" xr:uid="{00000000-0005-0000-0000-000005350000}"/>
    <cellStyle name="捬汵瑡潩n 3" xfId="12074" xr:uid="{00000000-0005-0000-0000-000006350000}"/>
    <cellStyle name="摥䌠汥癬渀挀甀氀漀 " xfId="6577" xr:uid="{00000000-0005-0000-0000-000007350000}"/>
    <cellStyle name="敬搀愀 嬀　崀" xfId="6578" xr:uid="{00000000-0005-0000-0000-000008350000}"/>
    <cellStyle name="昗弨_laroux" xfId="13570" xr:uid="{00000000-0005-0000-0000-000009350000}"/>
    <cellStyle name="普通_laroux" xfId="5159" xr:uid="{00000000-0005-0000-0000-00000A350000}"/>
    <cellStyle name="样式 1" xfId="13571" xr:uid="{00000000-0005-0000-0000-00000B350000}"/>
    <cellStyle name="样式 2" xfId="13572" xr:uid="{00000000-0005-0000-0000-00000C350000}"/>
    <cellStyle name="桁区切り [0.00]_7月5日提出（HZM）" xfId="13573" xr:uid="{00000000-0005-0000-0000-00000D350000}"/>
    <cellStyle name="桁区切り_08-00 NET Summary" xfId="13574" xr:uid="{00000000-0005-0000-0000-00000E350000}"/>
    <cellStyle name="標準_ Att. 1- Cover" xfId="13575" xr:uid="{00000000-0005-0000-0000-00000F350000}"/>
    <cellStyle name="汴湥琀甀愀" xfId="6579" xr:uid="{00000000-0005-0000-0000-000010350000}"/>
    <cellStyle name="汴湥琀甀愀 2" xfId="12075" xr:uid="{00000000-0005-0000-0000-000011350000}"/>
    <cellStyle name="汴湥琀甀愀 3" xfId="12076" xr:uid="{00000000-0005-0000-0000-000012350000}"/>
    <cellStyle name="洀愀氀" xfId="6580" xr:uid="{00000000-0005-0000-0000-000013350000}"/>
    <cellStyle name="洀愀氀 2" xfId="12077" xr:uid="{00000000-0005-0000-0000-000014350000}"/>
    <cellStyle name="洀愀氀 3" xfId="12078" xr:uid="{00000000-0005-0000-0000-000015350000}"/>
    <cellStyle name="湲湩⁧敔瑸琀甀愀氀" xfId="6581" xr:uid="{00000000-0005-0000-0000-000016350000}"/>
    <cellStyle name="貨幣 [0]_00Q3902REV.1" xfId="13576" xr:uid="{00000000-0005-0000-0000-000017350000}"/>
    <cellStyle name="貨幣[0]_BRE" xfId="13577" xr:uid="{00000000-0005-0000-0000-000018350000}"/>
    <cellStyle name="貨幣_00Q3902REV.1" xfId="13578" xr:uid="{00000000-0005-0000-0000-000019350000}"/>
    <cellStyle name="货币[0]_1" xfId="5160" xr:uid="{00000000-0005-0000-0000-00001A350000}"/>
    <cellStyle name="货币_1" xfId="5161" xr:uid="{00000000-0005-0000-0000-00001B350000}"/>
    <cellStyle name="超级链接_湖南六期900话务计算及配置" xfId="5162" xr:uid="{00000000-0005-0000-0000-00001C350000}"/>
    <cellStyle name="通貨 [0.00]_ Att. 1- Cover" xfId="13579" xr:uid="{00000000-0005-0000-0000-00001D350000}"/>
    <cellStyle name="通貨_ Att. 1- Cover" xfId="13580" xr:uid="{00000000-0005-0000-0000-00001E350000}"/>
    <cellStyle name="非表示" xfId="13581" xr:uid="{00000000-0005-0000-0000-00001F350000}"/>
  </cellStyles>
  <dxfs count="103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b/>
        <i val="0"/>
      </font>
      <fill>
        <patternFill>
          <bgColor rgb="FFFFFF99"/>
        </patternFill>
      </fill>
    </dxf>
    <dxf>
      <font>
        <b/>
        <i val="0"/>
      </font>
      <fill>
        <patternFill>
          <bgColor rgb="FFCCFF66"/>
        </patternFill>
      </fill>
    </dxf>
    <dxf>
      <font>
        <b/>
        <i val="0"/>
      </font>
      <fill>
        <patternFill>
          <bgColor theme="2" tint="-0.24994659260841701"/>
        </patternFill>
      </fill>
    </dxf>
    <dxf>
      <font>
        <b/>
        <i val="0"/>
      </font>
      <fill>
        <patternFill>
          <bgColor theme="8" tint="0.39994506668294322"/>
        </patternFill>
      </fill>
    </dxf>
    <dxf>
      <font>
        <b/>
        <i val="0"/>
      </font>
      <fill>
        <patternFill>
          <bgColor theme="3" tint="0.39994506668294322"/>
        </patternFill>
      </fill>
    </dxf>
    <dxf>
      <font>
        <b/>
        <i val="0"/>
      </font>
      <fill>
        <patternFill>
          <bgColor theme="0" tint="-0.499984740745262"/>
        </patternFill>
      </fill>
    </dxf>
    <dxf>
      <font>
        <b/>
        <i val="0"/>
        <color theme="0"/>
      </font>
      <fill>
        <patternFill>
          <bgColor theme="1"/>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00FF00"/>
      <color rgb="FF0044CC"/>
      <color rgb="FFFFFFCC"/>
      <color rgb="FF008000"/>
      <color rgb="FFFFFF99"/>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63" Type="http://schemas.openxmlformats.org/officeDocument/2006/relationships/externalLink" Target="externalLinks/externalLink53.xml"/><Relationship Id="rId68" Type="http://schemas.openxmlformats.org/officeDocument/2006/relationships/externalLink" Target="externalLinks/externalLink58.xml"/><Relationship Id="rId84" Type="http://schemas.openxmlformats.org/officeDocument/2006/relationships/externalLink" Target="externalLinks/externalLink74.xml"/><Relationship Id="rId89" Type="http://schemas.openxmlformats.org/officeDocument/2006/relationships/externalLink" Target="externalLinks/externalLink79.xml"/><Relationship Id="rId16" Type="http://schemas.openxmlformats.org/officeDocument/2006/relationships/externalLink" Target="externalLinks/externalLink6.xml"/><Relationship Id="rId107" Type="http://schemas.openxmlformats.org/officeDocument/2006/relationships/theme" Target="theme/theme1.xml"/><Relationship Id="rId11" Type="http://schemas.openxmlformats.org/officeDocument/2006/relationships/externalLink" Target="externalLinks/externalLink1.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53" Type="http://schemas.openxmlformats.org/officeDocument/2006/relationships/externalLink" Target="externalLinks/externalLink43.xml"/><Relationship Id="rId58" Type="http://schemas.openxmlformats.org/officeDocument/2006/relationships/externalLink" Target="externalLinks/externalLink48.xml"/><Relationship Id="rId74" Type="http://schemas.openxmlformats.org/officeDocument/2006/relationships/externalLink" Target="externalLinks/externalLink64.xml"/><Relationship Id="rId79" Type="http://schemas.openxmlformats.org/officeDocument/2006/relationships/externalLink" Target="externalLinks/externalLink69.xml"/><Relationship Id="rId102" Type="http://schemas.openxmlformats.org/officeDocument/2006/relationships/externalLink" Target="externalLinks/externalLink92.xml"/><Relationship Id="rId5" Type="http://schemas.openxmlformats.org/officeDocument/2006/relationships/worksheet" Target="worksheets/sheet5.xml"/><Relationship Id="rId90" Type="http://schemas.openxmlformats.org/officeDocument/2006/relationships/externalLink" Target="externalLinks/externalLink80.xml"/><Relationship Id="rId95" Type="http://schemas.openxmlformats.org/officeDocument/2006/relationships/externalLink" Target="externalLinks/externalLink85.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64" Type="http://schemas.openxmlformats.org/officeDocument/2006/relationships/externalLink" Target="externalLinks/externalLink54.xml"/><Relationship Id="rId69" Type="http://schemas.openxmlformats.org/officeDocument/2006/relationships/externalLink" Target="externalLinks/externalLink59.xml"/><Relationship Id="rId80" Type="http://schemas.openxmlformats.org/officeDocument/2006/relationships/externalLink" Target="externalLinks/externalLink70.xml"/><Relationship Id="rId85" Type="http://schemas.openxmlformats.org/officeDocument/2006/relationships/externalLink" Target="externalLinks/externalLink75.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59" Type="http://schemas.openxmlformats.org/officeDocument/2006/relationships/externalLink" Target="externalLinks/externalLink49.xml"/><Relationship Id="rId103" Type="http://schemas.openxmlformats.org/officeDocument/2006/relationships/externalLink" Target="externalLinks/externalLink93.xml"/><Relationship Id="rId108" Type="http://schemas.openxmlformats.org/officeDocument/2006/relationships/styles" Target="styles.xml"/><Relationship Id="rId54" Type="http://schemas.openxmlformats.org/officeDocument/2006/relationships/externalLink" Target="externalLinks/externalLink44.xml"/><Relationship Id="rId70" Type="http://schemas.openxmlformats.org/officeDocument/2006/relationships/externalLink" Target="externalLinks/externalLink60.xml"/><Relationship Id="rId75" Type="http://schemas.openxmlformats.org/officeDocument/2006/relationships/externalLink" Target="externalLinks/externalLink65.xml"/><Relationship Id="rId91" Type="http://schemas.openxmlformats.org/officeDocument/2006/relationships/externalLink" Target="externalLinks/externalLink81.xml"/><Relationship Id="rId96" Type="http://schemas.openxmlformats.org/officeDocument/2006/relationships/externalLink" Target="externalLinks/externalLink8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57" Type="http://schemas.openxmlformats.org/officeDocument/2006/relationships/externalLink" Target="externalLinks/externalLink47.xml"/><Relationship Id="rId106" Type="http://schemas.openxmlformats.org/officeDocument/2006/relationships/externalLink" Target="externalLinks/externalLink96.xml"/><Relationship Id="rId10" Type="http://schemas.openxmlformats.org/officeDocument/2006/relationships/worksheet" Target="worksheets/sheet10.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externalLink" Target="externalLinks/externalLink42.xml"/><Relationship Id="rId60" Type="http://schemas.openxmlformats.org/officeDocument/2006/relationships/externalLink" Target="externalLinks/externalLink50.xml"/><Relationship Id="rId65" Type="http://schemas.openxmlformats.org/officeDocument/2006/relationships/externalLink" Target="externalLinks/externalLink55.xml"/><Relationship Id="rId73" Type="http://schemas.openxmlformats.org/officeDocument/2006/relationships/externalLink" Target="externalLinks/externalLink63.xml"/><Relationship Id="rId78" Type="http://schemas.openxmlformats.org/officeDocument/2006/relationships/externalLink" Target="externalLinks/externalLink68.xml"/><Relationship Id="rId81" Type="http://schemas.openxmlformats.org/officeDocument/2006/relationships/externalLink" Target="externalLinks/externalLink71.xml"/><Relationship Id="rId86" Type="http://schemas.openxmlformats.org/officeDocument/2006/relationships/externalLink" Target="externalLinks/externalLink76.xml"/><Relationship Id="rId94" Type="http://schemas.openxmlformats.org/officeDocument/2006/relationships/externalLink" Target="externalLinks/externalLink84.xml"/><Relationship Id="rId99" Type="http://schemas.openxmlformats.org/officeDocument/2006/relationships/externalLink" Target="externalLinks/externalLink89.xml"/><Relationship Id="rId101" Type="http://schemas.openxmlformats.org/officeDocument/2006/relationships/externalLink" Target="externalLinks/externalLink9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 Id="rId109" Type="http://schemas.openxmlformats.org/officeDocument/2006/relationships/sharedStrings" Target="sharedStrings.xml"/><Relationship Id="rId34" Type="http://schemas.openxmlformats.org/officeDocument/2006/relationships/externalLink" Target="externalLinks/externalLink24.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 Id="rId76" Type="http://schemas.openxmlformats.org/officeDocument/2006/relationships/externalLink" Target="externalLinks/externalLink66.xml"/><Relationship Id="rId97" Type="http://schemas.openxmlformats.org/officeDocument/2006/relationships/externalLink" Target="externalLinks/externalLink87.xml"/><Relationship Id="rId104" Type="http://schemas.openxmlformats.org/officeDocument/2006/relationships/externalLink" Target="externalLinks/externalLink94.xml"/><Relationship Id="rId7" Type="http://schemas.openxmlformats.org/officeDocument/2006/relationships/worksheet" Target="worksheets/sheet7.xml"/><Relationship Id="rId71" Type="http://schemas.openxmlformats.org/officeDocument/2006/relationships/externalLink" Target="externalLinks/externalLink61.xml"/><Relationship Id="rId92" Type="http://schemas.openxmlformats.org/officeDocument/2006/relationships/externalLink" Target="externalLinks/externalLink82.xml"/><Relationship Id="rId2" Type="http://schemas.openxmlformats.org/officeDocument/2006/relationships/worksheet" Target="worksheets/sheet2.xml"/><Relationship Id="rId29" Type="http://schemas.openxmlformats.org/officeDocument/2006/relationships/externalLink" Target="externalLinks/externalLink19.xml"/><Relationship Id="rId24" Type="http://schemas.openxmlformats.org/officeDocument/2006/relationships/externalLink" Target="externalLinks/externalLink14.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66" Type="http://schemas.openxmlformats.org/officeDocument/2006/relationships/externalLink" Target="externalLinks/externalLink56.xml"/><Relationship Id="rId87" Type="http://schemas.openxmlformats.org/officeDocument/2006/relationships/externalLink" Target="externalLinks/externalLink77.xml"/><Relationship Id="rId110" Type="http://schemas.openxmlformats.org/officeDocument/2006/relationships/calcChain" Target="calcChain.xml"/><Relationship Id="rId61" Type="http://schemas.openxmlformats.org/officeDocument/2006/relationships/externalLink" Target="externalLinks/externalLink51.xml"/><Relationship Id="rId82" Type="http://schemas.openxmlformats.org/officeDocument/2006/relationships/externalLink" Target="externalLinks/externalLink72.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56" Type="http://schemas.openxmlformats.org/officeDocument/2006/relationships/externalLink" Target="externalLinks/externalLink46.xml"/><Relationship Id="rId77" Type="http://schemas.openxmlformats.org/officeDocument/2006/relationships/externalLink" Target="externalLinks/externalLink67.xml"/><Relationship Id="rId100" Type="http://schemas.openxmlformats.org/officeDocument/2006/relationships/externalLink" Target="externalLinks/externalLink90.xml"/><Relationship Id="rId105" Type="http://schemas.openxmlformats.org/officeDocument/2006/relationships/externalLink" Target="externalLinks/externalLink95.xml"/><Relationship Id="rId8" Type="http://schemas.openxmlformats.org/officeDocument/2006/relationships/worksheet" Target="worksheets/sheet8.xml"/><Relationship Id="rId51" Type="http://schemas.openxmlformats.org/officeDocument/2006/relationships/externalLink" Target="externalLinks/externalLink41.xml"/><Relationship Id="rId72" Type="http://schemas.openxmlformats.org/officeDocument/2006/relationships/externalLink" Target="externalLinks/externalLink62.xml"/><Relationship Id="rId93" Type="http://schemas.openxmlformats.org/officeDocument/2006/relationships/externalLink" Target="externalLinks/externalLink83.xml"/><Relationship Id="rId98" Type="http://schemas.openxmlformats.org/officeDocument/2006/relationships/externalLink" Target="externalLinks/externalLink88.xml"/><Relationship Id="rId3" Type="http://schemas.openxmlformats.org/officeDocument/2006/relationships/worksheet" Target="worksheets/sheet3.xml"/><Relationship Id="rId25" Type="http://schemas.openxmlformats.org/officeDocument/2006/relationships/externalLink" Target="externalLinks/externalLink15.xml"/><Relationship Id="rId46" Type="http://schemas.openxmlformats.org/officeDocument/2006/relationships/externalLink" Target="externalLinks/externalLink36.xml"/><Relationship Id="rId67" Type="http://schemas.openxmlformats.org/officeDocument/2006/relationships/externalLink" Target="externalLinks/externalLink57.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62" Type="http://schemas.openxmlformats.org/officeDocument/2006/relationships/externalLink" Target="externalLinks/externalLink52.xml"/><Relationship Id="rId83" Type="http://schemas.openxmlformats.org/officeDocument/2006/relationships/externalLink" Target="externalLinks/externalLink73.xml"/><Relationship Id="rId88" Type="http://schemas.openxmlformats.org/officeDocument/2006/relationships/externalLink" Target="externalLinks/externalLink7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sng" strike="noStrike" kern="1200" cap="none" spc="0" normalizeH="0" baseline="0">
                <a:solidFill>
                  <a:sysClr val="windowText" lastClr="000000"/>
                </a:solidFill>
                <a:latin typeface="+mj-lt"/>
                <a:ea typeface="+mj-ea"/>
                <a:cs typeface="+mj-cs"/>
              </a:defRPr>
            </a:pPr>
            <a:r>
              <a:rPr lang="es-PE" u="sng">
                <a:solidFill>
                  <a:sysClr val="windowText" lastClr="000000"/>
                </a:solidFill>
              </a:rPr>
              <a:t>CURVA S </a:t>
            </a:r>
          </a:p>
        </c:rich>
      </c:tx>
      <c:layout>
        <c:manualLayout>
          <c:xMode val="edge"/>
          <c:yMode val="edge"/>
          <c:x val="0.30103931196792283"/>
          <c:y val="1.4417531718569781E-2"/>
        </c:manualLayout>
      </c:layout>
      <c:overlay val="0"/>
      <c:spPr>
        <a:noFill/>
        <a:ln>
          <a:noFill/>
        </a:ln>
        <a:effectLst/>
      </c:spPr>
      <c:txPr>
        <a:bodyPr rot="0" spcFirstLastPara="1" vertOverflow="ellipsis" vert="horz" wrap="square" anchor="ctr" anchorCtr="1"/>
        <a:lstStyle/>
        <a:p>
          <a:pPr>
            <a:defRPr sz="1600" b="1" i="0" u="sng" strike="noStrike" kern="1200" cap="none" spc="0" normalizeH="0" baseline="0">
              <a:solidFill>
                <a:sysClr val="windowText" lastClr="000000"/>
              </a:solidFill>
              <a:latin typeface="+mj-lt"/>
              <a:ea typeface="+mj-ea"/>
              <a:cs typeface="+mj-cs"/>
            </a:defRPr>
          </a:pPr>
          <a:endParaRPr lang="es-PE"/>
        </a:p>
      </c:txPr>
    </c:title>
    <c:autoTitleDeleted val="0"/>
    <c:plotArea>
      <c:layout>
        <c:manualLayout>
          <c:layoutTarget val="inner"/>
          <c:xMode val="edge"/>
          <c:yMode val="edge"/>
          <c:x val="4.7283509999300158E-2"/>
          <c:y val="9.0279038844152046E-2"/>
          <c:w val="0.94706424150855684"/>
          <c:h val="0.77503337601830913"/>
        </c:manualLayout>
      </c:layout>
      <c:lineChart>
        <c:grouping val="standard"/>
        <c:varyColors val="0"/>
        <c:ser>
          <c:idx val="2"/>
          <c:order val="0"/>
          <c:tx>
            <c:strRef>
              <c:f>'2. Curva S'!$B$36</c:f>
              <c:strCache>
                <c:ptCount val="1"/>
                <c:pt idx="0">
                  <c:v>% Programado</c:v>
                </c:pt>
              </c:strCache>
            </c:strRef>
          </c:tx>
          <c:spPr>
            <a:ln w="28575" cap="rnd">
              <a:solidFill>
                <a:schemeClr val="accent5">
                  <a:lumMod val="50000"/>
                </a:schemeClr>
              </a:solidFill>
              <a:round/>
            </a:ln>
            <a:effectLst/>
          </c:spPr>
          <c:marker>
            <c:symbol val="none"/>
          </c:marker>
          <c:dLbls>
            <c:delete val="1"/>
          </c:dLbls>
          <c:cat>
            <c:numRef>
              <c:f>'2. Curva S'!$C$35:$Y$35</c:f>
              <c:numCache>
                <c:formatCode>d\-mmm</c:formatCode>
                <c:ptCount val="23"/>
                <c:pt idx="0">
                  <c:v>44407</c:v>
                </c:pt>
                <c:pt idx="1">
                  <c:v>44408</c:v>
                </c:pt>
                <c:pt idx="2">
                  <c:v>44409</c:v>
                </c:pt>
                <c:pt idx="3">
                  <c:v>44410</c:v>
                </c:pt>
                <c:pt idx="4">
                  <c:v>44411</c:v>
                </c:pt>
                <c:pt idx="5">
                  <c:v>44412</c:v>
                </c:pt>
                <c:pt idx="6">
                  <c:v>44413</c:v>
                </c:pt>
                <c:pt idx="7">
                  <c:v>44414</c:v>
                </c:pt>
                <c:pt idx="8">
                  <c:v>44415</c:v>
                </c:pt>
                <c:pt idx="9">
                  <c:v>44416</c:v>
                </c:pt>
                <c:pt idx="10">
                  <c:v>44417</c:v>
                </c:pt>
                <c:pt idx="11">
                  <c:v>44418</c:v>
                </c:pt>
                <c:pt idx="12">
                  <c:v>44419</c:v>
                </c:pt>
                <c:pt idx="13">
                  <c:v>44420</c:v>
                </c:pt>
                <c:pt idx="14">
                  <c:v>44421</c:v>
                </c:pt>
                <c:pt idx="15">
                  <c:v>44422</c:v>
                </c:pt>
                <c:pt idx="16">
                  <c:v>44423</c:v>
                </c:pt>
                <c:pt idx="17">
                  <c:v>44424</c:v>
                </c:pt>
                <c:pt idx="18">
                  <c:v>44425</c:v>
                </c:pt>
                <c:pt idx="19">
                  <c:v>44426</c:v>
                </c:pt>
                <c:pt idx="20">
                  <c:v>44427</c:v>
                </c:pt>
                <c:pt idx="21">
                  <c:v>44428</c:v>
                </c:pt>
                <c:pt idx="22">
                  <c:v>44429</c:v>
                </c:pt>
              </c:numCache>
            </c:numRef>
          </c:cat>
          <c:val>
            <c:numRef>
              <c:f>'2. Curva S'!$C$36:$Y$36</c:f>
              <c:numCache>
                <c:formatCode>0.0%</c:formatCode>
                <c:ptCount val="23"/>
                <c:pt idx="0">
                  <c:v>0</c:v>
                </c:pt>
                <c:pt idx="1">
                  <c:v>1.1261261261261261E-2</c:v>
                </c:pt>
                <c:pt idx="2">
                  <c:v>3.8288288288288286E-2</c:v>
                </c:pt>
                <c:pt idx="3">
                  <c:v>7.4324324324324328E-2</c:v>
                </c:pt>
                <c:pt idx="4">
                  <c:v>0.10135135135135136</c:v>
                </c:pt>
                <c:pt idx="5">
                  <c:v>0.12274774774774774</c:v>
                </c:pt>
                <c:pt idx="6">
                  <c:v>0.14414414414414414</c:v>
                </c:pt>
                <c:pt idx="7">
                  <c:v>0.15765765765765766</c:v>
                </c:pt>
                <c:pt idx="8">
                  <c:v>0.18018018018018017</c:v>
                </c:pt>
                <c:pt idx="9">
                  <c:v>0.240990990990991</c:v>
                </c:pt>
                <c:pt idx="10">
                  <c:v>0.26351351351351349</c:v>
                </c:pt>
                <c:pt idx="11">
                  <c:v>0.32657657657657657</c:v>
                </c:pt>
                <c:pt idx="12">
                  <c:v>0.3716216216216216</c:v>
                </c:pt>
                <c:pt idx="13">
                  <c:v>0.40315315315315314</c:v>
                </c:pt>
                <c:pt idx="14">
                  <c:v>0.43693693693693691</c:v>
                </c:pt>
                <c:pt idx="15">
                  <c:v>0.48648648648648651</c:v>
                </c:pt>
                <c:pt idx="16">
                  <c:v>0.56756756756756754</c:v>
                </c:pt>
                <c:pt idx="17">
                  <c:v>0.70495495495495497</c:v>
                </c:pt>
                <c:pt idx="18">
                  <c:v>0.79729729729729726</c:v>
                </c:pt>
                <c:pt idx="19">
                  <c:v>0.90090090090090091</c:v>
                </c:pt>
                <c:pt idx="20">
                  <c:v>0.93468468468468469</c:v>
                </c:pt>
                <c:pt idx="21">
                  <c:v>0.97522522522522526</c:v>
                </c:pt>
                <c:pt idx="22">
                  <c:v>0.99099099099099097</c:v>
                </c:pt>
              </c:numCache>
            </c:numRef>
          </c:val>
          <c:smooth val="0"/>
          <c:extLst>
            <c:ext xmlns:c16="http://schemas.microsoft.com/office/drawing/2014/chart" uri="{C3380CC4-5D6E-409C-BE32-E72D297353CC}">
              <c16:uniqueId val="{00000000-9404-4BDE-9A07-DC08BA451204}"/>
            </c:ext>
          </c:extLst>
        </c:ser>
        <c:ser>
          <c:idx val="3"/>
          <c:order val="1"/>
          <c:tx>
            <c:strRef>
              <c:f>'2. Curva S'!$B$37</c:f>
              <c:strCache>
                <c:ptCount val="1"/>
                <c:pt idx="0">
                  <c:v>% Real</c:v>
                </c:pt>
              </c:strCache>
            </c:strRef>
          </c:tx>
          <c:spPr>
            <a:ln w="22225" cap="rnd">
              <a:solidFill>
                <a:schemeClr val="accent4"/>
              </a:solidFill>
              <a:round/>
            </a:ln>
            <a:effectLst/>
          </c:spPr>
          <c:marker>
            <c:symbol val="none"/>
          </c:marker>
          <c:dLbls>
            <c:delete val="1"/>
          </c:dLbls>
          <c:cat>
            <c:numRef>
              <c:f>'2. Curva S'!$C$35:$Y$35</c:f>
              <c:numCache>
                <c:formatCode>d\-mmm</c:formatCode>
                <c:ptCount val="23"/>
                <c:pt idx="0">
                  <c:v>44407</c:v>
                </c:pt>
                <c:pt idx="1">
                  <c:v>44408</c:v>
                </c:pt>
                <c:pt idx="2">
                  <c:v>44409</c:v>
                </c:pt>
                <c:pt idx="3">
                  <c:v>44410</c:v>
                </c:pt>
                <c:pt idx="4">
                  <c:v>44411</c:v>
                </c:pt>
                <c:pt idx="5">
                  <c:v>44412</c:v>
                </c:pt>
                <c:pt idx="6">
                  <c:v>44413</c:v>
                </c:pt>
                <c:pt idx="7">
                  <c:v>44414</c:v>
                </c:pt>
                <c:pt idx="8">
                  <c:v>44415</c:v>
                </c:pt>
                <c:pt idx="9">
                  <c:v>44416</c:v>
                </c:pt>
                <c:pt idx="10">
                  <c:v>44417</c:v>
                </c:pt>
                <c:pt idx="11">
                  <c:v>44418</c:v>
                </c:pt>
                <c:pt idx="12">
                  <c:v>44419</c:v>
                </c:pt>
                <c:pt idx="13">
                  <c:v>44420</c:v>
                </c:pt>
                <c:pt idx="14">
                  <c:v>44421</c:v>
                </c:pt>
                <c:pt idx="15">
                  <c:v>44422</c:v>
                </c:pt>
                <c:pt idx="16">
                  <c:v>44423</c:v>
                </c:pt>
                <c:pt idx="17">
                  <c:v>44424</c:v>
                </c:pt>
                <c:pt idx="18">
                  <c:v>44425</c:v>
                </c:pt>
                <c:pt idx="19">
                  <c:v>44426</c:v>
                </c:pt>
                <c:pt idx="20">
                  <c:v>44427</c:v>
                </c:pt>
                <c:pt idx="21">
                  <c:v>44428</c:v>
                </c:pt>
                <c:pt idx="22">
                  <c:v>44429</c:v>
                </c:pt>
              </c:numCache>
            </c:numRef>
          </c:cat>
          <c:val>
            <c:numRef>
              <c:f>'2. Curva S'!$C$37:$Y$37</c:f>
              <c:numCache>
                <c:formatCode>0.0%</c:formatCode>
                <c:ptCount val="23"/>
                <c:pt idx="0">
                  <c:v>0</c:v>
                </c:pt>
                <c:pt idx="1">
                  <c:v>1.1261261261261261E-2</c:v>
                </c:pt>
                <c:pt idx="2">
                  <c:v>3.6754945984154914E-2</c:v>
                </c:pt>
                <c:pt idx="3">
                  <c:v>7.3749528617682775E-2</c:v>
                </c:pt>
                <c:pt idx="4">
                  <c:v>7.3749528617682775E-2</c:v>
                </c:pt>
                <c:pt idx="5">
                  <c:v>7.3749528617682775E-2</c:v>
                </c:pt>
                <c:pt idx="6">
                  <c:v>7.3749528617682775E-2</c:v>
                </c:pt>
                <c:pt idx="7">
                  <c:v>7.3749528617682775E-2</c:v>
                </c:pt>
                <c:pt idx="8">
                  <c:v>7.3749528617682775E-2</c:v>
                </c:pt>
                <c:pt idx="9">
                  <c:v>7.3749528617682775E-2</c:v>
                </c:pt>
                <c:pt idx="10">
                  <c:v>7.3749528617682775E-2</c:v>
                </c:pt>
                <c:pt idx="11">
                  <c:v>7.3749528617682775E-2</c:v>
                </c:pt>
                <c:pt idx="12">
                  <c:v>7.3749528617682775E-2</c:v>
                </c:pt>
                <c:pt idx="13">
                  <c:v>7.3749528617682775E-2</c:v>
                </c:pt>
                <c:pt idx="14">
                  <c:v>7.3749528617682775E-2</c:v>
                </c:pt>
                <c:pt idx="15">
                  <c:v>7.3749528617682775E-2</c:v>
                </c:pt>
                <c:pt idx="16">
                  <c:v>7.3749528617682775E-2</c:v>
                </c:pt>
                <c:pt idx="17">
                  <c:v>7.3749528617682775E-2</c:v>
                </c:pt>
                <c:pt idx="18">
                  <c:v>7.3749528617682775E-2</c:v>
                </c:pt>
                <c:pt idx="19">
                  <c:v>7.3749528617682775E-2</c:v>
                </c:pt>
                <c:pt idx="20">
                  <c:v>7.3749528617682775E-2</c:v>
                </c:pt>
                <c:pt idx="21">
                  <c:v>7.3749528617682775E-2</c:v>
                </c:pt>
                <c:pt idx="22">
                  <c:v>7.3749528617682775E-2</c:v>
                </c:pt>
              </c:numCache>
            </c:numRef>
          </c:val>
          <c:smooth val="0"/>
          <c:extLst>
            <c:ext xmlns:c16="http://schemas.microsoft.com/office/drawing/2014/chart" uri="{C3380CC4-5D6E-409C-BE32-E72D297353CC}">
              <c16:uniqueId val="{00000001-9404-4BDE-9A07-DC08BA451204}"/>
            </c:ext>
          </c:extLst>
        </c:ser>
        <c:dLbls>
          <c:dLblPos val="ctr"/>
          <c:showLegendKey val="0"/>
          <c:showVal val="1"/>
          <c:showCatName val="0"/>
          <c:showSerName val="0"/>
          <c:showPercent val="0"/>
          <c:showBubbleSize val="0"/>
        </c:dLbls>
        <c:smooth val="0"/>
        <c:axId val="578555984"/>
        <c:axId val="578542672"/>
      </c:lineChart>
      <c:dateAx>
        <c:axId val="5785559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d\-mmm"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700" b="1" i="0" u="none" strike="noStrike" kern="1200" cap="none" spc="0" normalizeH="0" baseline="0">
                <a:solidFill>
                  <a:schemeClr val="dk1">
                    <a:lumMod val="65000"/>
                    <a:lumOff val="35000"/>
                  </a:schemeClr>
                </a:solidFill>
                <a:latin typeface="+mj-lt"/>
                <a:ea typeface="+mn-ea"/>
                <a:cs typeface="+mn-cs"/>
              </a:defRPr>
            </a:pPr>
            <a:endParaRPr lang="es-PE"/>
          </a:p>
        </c:txPr>
        <c:crossAx val="578542672"/>
        <c:crosses val="autoZero"/>
        <c:auto val="1"/>
        <c:lblOffset val="100"/>
        <c:baseTimeUnit val="days"/>
      </c:dateAx>
      <c:valAx>
        <c:axId val="578542672"/>
        <c:scaling>
          <c:orientation val="minMax"/>
          <c:max val="1.1000000000000001"/>
        </c:scaling>
        <c:delete val="0"/>
        <c:axPos val="l"/>
        <c:majorGridlines>
          <c:spPr>
            <a:ln w="9525" cap="flat" cmpd="sng" algn="ctr">
              <a:solidFill>
                <a:schemeClr val="dk1">
                  <a:lumMod val="15000"/>
                  <a:lumOff val="85000"/>
                  <a:alpha val="54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j-lt"/>
                <a:ea typeface="+mn-ea"/>
                <a:cs typeface="+mn-cs"/>
              </a:defRPr>
            </a:pPr>
            <a:endParaRPr lang="es-PE"/>
          </a:p>
        </c:txPr>
        <c:crossAx val="578555984"/>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5.9076522261285604E-2"/>
          <c:y val="0.12089066288859221"/>
          <c:w val="0.33379754674357687"/>
          <c:h val="6.0792908920411406E-2"/>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100" b="1" i="0" u="none" strike="noStrike" kern="1200" baseline="0">
              <a:solidFill>
                <a:schemeClr val="dk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2000" b="1"/>
              <a:t>HISTOGRAMA</a:t>
            </a:r>
            <a:r>
              <a:rPr lang="en-US" sz="2000" b="1" baseline="0"/>
              <a:t> DE MANO DE OBRA</a:t>
            </a:r>
            <a:endParaRPr lang="en-US" sz="2000"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PE"/>
        </a:p>
      </c:txPr>
    </c:title>
    <c:autoTitleDeleted val="0"/>
    <c:plotArea>
      <c:layout/>
      <c:barChart>
        <c:barDir val="col"/>
        <c:grouping val="clustered"/>
        <c:varyColors val="0"/>
        <c:ser>
          <c:idx val="0"/>
          <c:order val="0"/>
          <c:tx>
            <c:strRef>
              <c:f>'4.MP'!$C$36</c:f>
              <c:strCache>
                <c:ptCount val="1"/>
                <c:pt idx="0">
                  <c:v>CANT. DE PERSONAL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'4.MP'!$B$37:$B$40</c:f>
              <c:strCache>
                <c:ptCount val="4"/>
                <c:pt idx="0">
                  <c:v>DIRECTOS PROGRAMADOS</c:v>
                </c:pt>
                <c:pt idx="1">
                  <c:v>INDIRECTOS PROGRAMADOS</c:v>
                </c:pt>
                <c:pt idx="2">
                  <c:v>DIRECTOS ACTUAL</c:v>
                </c:pt>
                <c:pt idx="3">
                  <c:v>INDIRECTO ACTUAL</c:v>
                </c:pt>
              </c:strCache>
            </c:strRef>
          </c:cat>
          <c:val>
            <c:numRef>
              <c:f>'4.MP'!$C$37:$C$40</c:f>
              <c:numCache>
                <c:formatCode>General</c:formatCode>
                <c:ptCount val="4"/>
                <c:pt idx="0">
                  <c:v>5</c:v>
                </c:pt>
                <c:pt idx="1">
                  <c:v>5</c:v>
                </c:pt>
                <c:pt idx="2">
                  <c:v>16</c:v>
                </c:pt>
                <c:pt idx="3">
                  <c:v>5</c:v>
                </c:pt>
              </c:numCache>
            </c:numRef>
          </c:val>
          <c:extLst>
            <c:ext xmlns:c16="http://schemas.microsoft.com/office/drawing/2014/chart" uri="{C3380CC4-5D6E-409C-BE32-E72D297353CC}">
              <c16:uniqueId val="{00000000-4F76-47E0-9794-FA8FFC4A01C7}"/>
            </c:ext>
          </c:extLst>
        </c:ser>
        <c:ser>
          <c:idx val="1"/>
          <c:order val="1"/>
          <c:tx>
            <c:strRef>
              <c:f>'4.MP'!$D$36</c:f>
              <c:strCache>
                <c:ptCount val="1"/>
                <c:pt idx="0">
                  <c:v>DIAS LABORADOS</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'4.MP'!$B$37:$B$40</c:f>
              <c:strCache>
                <c:ptCount val="4"/>
                <c:pt idx="0">
                  <c:v>DIRECTOS PROGRAMADOS</c:v>
                </c:pt>
                <c:pt idx="1">
                  <c:v>INDIRECTOS PROGRAMADOS</c:v>
                </c:pt>
                <c:pt idx="2">
                  <c:v>DIRECTOS ACTUAL</c:v>
                </c:pt>
                <c:pt idx="3">
                  <c:v>INDIRECTO ACTUAL</c:v>
                </c:pt>
              </c:strCache>
            </c:strRef>
          </c:cat>
          <c:val>
            <c:numRef>
              <c:f>'4.MP'!$D$37:$D$40</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1-4F76-47E0-9794-FA8FFC4A01C7}"/>
            </c:ext>
          </c:extLst>
        </c:ser>
        <c:dLbls>
          <c:dLblPos val="outEnd"/>
          <c:showLegendKey val="0"/>
          <c:showVal val="1"/>
          <c:showCatName val="0"/>
          <c:showSerName val="0"/>
          <c:showPercent val="0"/>
          <c:showBubbleSize val="0"/>
        </c:dLbls>
        <c:gapWidth val="100"/>
        <c:overlap val="-24"/>
        <c:axId val="1378294080"/>
        <c:axId val="1378294496"/>
      </c:barChart>
      <c:catAx>
        <c:axId val="13782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crossAx val="1378294496"/>
        <c:crosses val="autoZero"/>
        <c:auto val="1"/>
        <c:lblAlgn val="ctr"/>
        <c:lblOffset val="100"/>
        <c:noMultiLvlLbl val="0"/>
      </c:catAx>
      <c:valAx>
        <c:axId val="137829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crossAx val="137829408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P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HISTOGRAMA  DE     EQUIPOS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PE"/>
        </a:p>
      </c:txPr>
    </c:title>
    <c:autoTitleDeleted val="0"/>
    <c:plotArea>
      <c:layout/>
      <c:barChart>
        <c:barDir val="col"/>
        <c:grouping val="clustered"/>
        <c:varyColors val="0"/>
        <c:ser>
          <c:idx val="0"/>
          <c:order val="0"/>
          <c:tx>
            <c:strRef>
              <c:f>'4.MP'!$B$59</c:f>
              <c:strCache>
                <c:ptCount val="1"/>
                <c:pt idx="0">
                  <c:v>CAMION GRUA DE 7 TONS.</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'4.MP'!$C$58:$D$58</c:f>
              <c:strCache>
                <c:ptCount val="2"/>
                <c:pt idx="0">
                  <c:v>PERMANENCIA PROGRAMADA</c:v>
                </c:pt>
                <c:pt idx="1">
                  <c:v>PERMANENCIA ACTUAL</c:v>
                </c:pt>
              </c:strCache>
            </c:strRef>
          </c:cat>
          <c:val>
            <c:numRef>
              <c:f>'4.MP'!$C$59:$D$59</c:f>
              <c:numCache>
                <c:formatCode>0</c:formatCode>
                <c:ptCount val="2"/>
                <c:pt idx="0">
                  <c:v>20</c:v>
                </c:pt>
                <c:pt idx="1">
                  <c:v>20</c:v>
                </c:pt>
              </c:numCache>
            </c:numRef>
          </c:val>
          <c:extLst>
            <c:ext xmlns:c16="http://schemas.microsoft.com/office/drawing/2014/chart" uri="{C3380CC4-5D6E-409C-BE32-E72D297353CC}">
              <c16:uniqueId val="{00000000-E22D-4451-9B82-CC7762A5A051}"/>
            </c:ext>
          </c:extLst>
        </c:ser>
        <c:ser>
          <c:idx val="1"/>
          <c:order val="1"/>
          <c:tx>
            <c:strRef>
              <c:f>'4.MP'!$B$60</c:f>
              <c:strCache>
                <c:ptCount val="1"/>
                <c:pt idx="0">
                  <c:v>CAMIONETA 4 X 4</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'4.MP'!$C$58:$D$58</c:f>
              <c:strCache>
                <c:ptCount val="2"/>
                <c:pt idx="0">
                  <c:v>PERMANENCIA PROGRAMADA</c:v>
                </c:pt>
                <c:pt idx="1">
                  <c:v>PERMANENCIA ACTUAL</c:v>
                </c:pt>
              </c:strCache>
            </c:strRef>
          </c:cat>
          <c:val>
            <c:numRef>
              <c:f>'4.MP'!$C$60:$D$60</c:f>
              <c:numCache>
                <c:formatCode>0</c:formatCode>
                <c:ptCount val="2"/>
                <c:pt idx="0">
                  <c:v>20</c:v>
                </c:pt>
                <c:pt idx="1">
                  <c:v>20</c:v>
                </c:pt>
              </c:numCache>
            </c:numRef>
          </c:val>
          <c:extLst>
            <c:ext xmlns:c16="http://schemas.microsoft.com/office/drawing/2014/chart" uri="{C3380CC4-5D6E-409C-BE32-E72D297353CC}">
              <c16:uniqueId val="{00000001-E22D-4451-9B82-CC7762A5A051}"/>
            </c:ext>
          </c:extLst>
        </c:ser>
        <c:ser>
          <c:idx val="2"/>
          <c:order val="2"/>
          <c:tx>
            <c:strRef>
              <c:f>'4.MP'!$B$61</c:f>
              <c:strCache>
                <c:ptCount val="1"/>
                <c:pt idx="0">
                  <c:v>EQUIPOS DE CONST. CIVIL</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'4.MP'!$C$58:$D$58</c:f>
              <c:strCache>
                <c:ptCount val="2"/>
                <c:pt idx="0">
                  <c:v>PERMANENCIA PROGRAMADA</c:v>
                </c:pt>
                <c:pt idx="1">
                  <c:v>PERMANENCIA ACTUAL</c:v>
                </c:pt>
              </c:strCache>
            </c:strRef>
          </c:cat>
          <c:val>
            <c:numRef>
              <c:f>'4.MP'!$C$61:$D$61</c:f>
              <c:numCache>
                <c:formatCode>0</c:formatCode>
                <c:ptCount val="2"/>
                <c:pt idx="0">
                  <c:v>20</c:v>
                </c:pt>
                <c:pt idx="1">
                  <c:v>20</c:v>
                </c:pt>
              </c:numCache>
            </c:numRef>
          </c:val>
          <c:extLst>
            <c:ext xmlns:c16="http://schemas.microsoft.com/office/drawing/2014/chart" uri="{C3380CC4-5D6E-409C-BE32-E72D297353CC}">
              <c16:uniqueId val="{00000002-E22D-4451-9B82-CC7762A5A051}"/>
            </c:ext>
          </c:extLst>
        </c:ser>
        <c:ser>
          <c:idx val="3"/>
          <c:order val="3"/>
          <c:tx>
            <c:strRef>
              <c:f>'4.MP'!$B$62</c:f>
              <c:strCache>
                <c:ptCount val="1"/>
                <c:pt idx="0">
                  <c:v>ANDAMIOS MULTIDIRECCIONALES</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'4.MP'!$C$58:$D$58</c:f>
              <c:strCache>
                <c:ptCount val="2"/>
                <c:pt idx="0">
                  <c:v>PERMANENCIA PROGRAMADA</c:v>
                </c:pt>
                <c:pt idx="1">
                  <c:v>PERMANENCIA ACTUAL</c:v>
                </c:pt>
              </c:strCache>
            </c:strRef>
          </c:cat>
          <c:val>
            <c:numRef>
              <c:f>'4.MP'!$C$62:$D$62</c:f>
              <c:numCache>
                <c:formatCode>0</c:formatCode>
                <c:ptCount val="2"/>
                <c:pt idx="0">
                  <c:v>20</c:v>
                </c:pt>
                <c:pt idx="1">
                  <c:v>20</c:v>
                </c:pt>
              </c:numCache>
            </c:numRef>
          </c:val>
          <c:extLst>
            <c:ext xmlns:c16="http://schemas.microsoft.com/office/drawing/2014/chart" uri="{C3380CC4-5D6E-409C-BE32-E72D297353CC}">
              <c16:uniqueId val="{00000003-E22D-4451-9B82-CC7762A5A051}"/>
            </c:ext>
          </c:extLst>
        </c:ser>
        <c:ser>
          <c:idx val="4"/>
          <c:order val="4"/>
          <c:tx>
            <c:strRef>
              <c:f>'4.MP'!$B$63</c:f>
              <c:strCache>
                <c:ptCount val="1"/>
                <c:pt idx="0">
                  <c:v>HERRAMIENTAS MANUALES</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'4.MP'!$C$58:$D$58</c:f>
              <c:strCache>
                <c:ptCount val="2"/>
                <c:pt idx="0">
                  <c:v>PERMANENCIA PROGRAMADA</c:v>
                </c:pt>
                <c:pt idx="1">
                  <c:v>PERMANENCIA ACTUAL</c:v>
                </c:pt>
              </c:strCache>
            </c:strRef>
          </c:cat>
          <c:val>
            <c:numRef>
              <c:f>'4.MP'!$C$63:$D$63</c:f>
              <c:numCache>
                <c:formatCode>0</c:formatCode>
                <c:ptCount val="2"/>
                <c:pt idx="0">
                  <c:v>20</c:v>
                </c:pt>
                <c:pt idx="1">
                  <c:v>20</c:v>
                </c:pt>
              </c:numCache>
            </c:numRef>
          </c:val>
          <c:extLst>
            <c:ext xmlns:c16="http://schemas.microsoft.com/office/drawing/2014/chart" uri="{C3380CC4-5D6E-409C-BE32-E72D297353CC}">
              <c16:uniqueId val="{00000004-E22D-4451-9B82-CC7762A5A051}"/>
            </c:ext>
          </c:extLst>
        </c:ser>
        <c:dLbls>
          <c:dLblPos val="outEnd"/>
          <c:showLegendKey val="0"/>
          <c:showVal val="1"/>
          <c:showCatName val="0"/>
          <c:showSerName val="0"/>
          <c:showPercent val="0"/>
          <c:showBubbleSize val="0"/>
        </c:dLbls>
        <c:gapWidth val="100"/>
        <c:overlap val="-24"/>
        <c:axId val="1704894112"/>
        <c:axId val="1704894944"/>
      </c:barChart>
      <c:catAx>
        <c:axId val="170489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crossAx val="1704894944"/>
        <c:crosses val="autoZero"/>
        <c:auto val="1"/>
        <c:lblAlgn val="ctr"/>
        <c:lblOffset val="100"/>
        <c:noMultiLvlLbl val="0"/>
      </c:catAx>
      <c:valAx>
        <c:axId val="170489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crossAx val="17048941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s-PE"/>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2.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173318</xdr:colOff>
      <xdr:row>1</xdr:row>
      <xdr:rowOff>123266</xdr:rowOff>
    </xdr:from>
    <xdr:to>
      <xdr:col>2</xdr:col>
      <xdr:colOff>531160</xdr:colOff>
      <xdr:row>3</xdr:row>
      <xdr:rowOff>177800</xdr:rowOff>
    </xdr:to>
    <xdr:pic>
      <xdr:nvPicPr>
        <xdr:cNvPr id="4" name="33 Imagen" descr="MPC.bmp">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274918" y="237566"/>
          <a:ext cx="649942" cy="689534"/>
        </a:xfrm>
        <a:prstGeom prst="rect">
          <a:avLst/>
        </a:prstGeom>
        <a:noFill/>
        <a:ln w="9525">
          <a:noFill/>
          <a:miter lim="800000"/>
          <a:headEnd/>
          <a:tailEnd/>
        </a:ln>
      </xdr:spPr>
    </xdr:pic>
    <xdr:clientData/>
  </xdr:twoCellAnchor>
  <xdr:twoCellAnchor editAs="oneCell">
    <xdr:from>
      <xdr:col>7</xdr:col>
      <xdr:colOff>400049</xdr:colOff>
      <xdr:row>1</xdr:row>
      <xdr:rowOff>152400</xdr:rowOff>
    </xdr:from>
    <xdr:to>
      <xdr:col>8</xdr:col>
      <xdr:colOff>822325</xdr:colOff>
      <xdr:row>3</xdr:row>
      <xdr:rowOff>123825</xdr:rowOff>
    </xdr:to>
    <xdr:pic>
      <xdr:nvPicPr>
        <xdr:cNvPr id="5" name="4 Image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4" y="266700"/>
          <a:ext cx="1308101"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151470</xdr:colOff>
      <xdr:row>1</xdr:row>
      <xdr:rowOff>128587</xdr:rowOff>
    </xdr:from>
    <xdr:to>
      <xdr:col>1</xdr:col>
      <xdr:colOff>1206361</xdr:colOff>
      <xdr:row>4</xdr:row>
      <xdr:rowOff>98425</xdr:rowOff>
    </xdr:to>
    <xdr:pic>
      <xdr:nvPicPr>
        <xdr:cNvPr id="2" name="33 Imagen" descr="MPC.bmp">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51470" y="128587"/>
          <a:ext cx="1054891" cy="963159"/>
        </a:xfrm>
        <a:prstGeom prst="rect">
          <a:avLst/>
        </a:prstGeom>
        <a:noFill/>
        <a:ln w="9525">
          <a:noFill/>
          <a:miter lim="800000"/>
          <a:headEnd/>
          <a:tailEnd/>
        </a:ln>
      </xdr:spPr>
    </xdr:pic>
    <xdr:clientData/>
  </xdr:twoCellAnchor>
  <xdr:twoCellAnchor editAs="oneCell">
    <xdr:from>
      <xdr:col>9</xdr:col>
      <xdr:colOff>104671</xdr:colOff>
      <xdr:row>1</xdr:row>
      <xdr:rowOff>115138</xdr:rowOff>
    </xdr:from>
    <xdr:to>
      <xdr:col>10</xdr:col>
      <xdr:colOff>1318847</xdr:colOff>
      <xdr:row>3</xdr:row>
      <xdr:rowOff>169984</xdr:rowOff>
    </xdr:to>
    <xdr:pic>
      <xdr:nvPicPr>
        <xdr:cNvPr id="5" name="4 Imagen">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88133" y="209341"/>
          <a:ext cx="2595824" cy="798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594361</xdr:colOff>
      <xdr:row>2</xdr:row>
      <xdr:rowOff>83820</xdr:rowOff>
    </xdr:from>
    <xdr:to>
      <xdr:col>25</xdr:col>
      <xdr:colOff>0</xdr:colOff>
      <xdr:row>24</xdr:row>
      <xdr:rowOff>91440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45721</xdr:colOff>
      <xdr:row>0</xdr:row>
      <xdr:rowOff>0</xdr:rowOff>
    </xdr:from>
    <xdr:ext cx="1013459" cy="293455"/>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721" y="0"/>
          <a:ext cx="1013459" cy="293455"/>
        </a:xfrm>
        <a:prstGeom prst="rect">
          <a:avLst/>
        </a:prstGeom>
      </xdr:spPr>
    </xdr:pic>
    <xdr:clientData/>
  </xdr:oneCellAnchor>
  <xdr:twoCellAnchor>
    <xdr:from>
      <xdr:col>6</xdr:col>
      <xdr:colOff>411480</xdr:colOff>
      <xdr:row>34</xdr:row>
      <xdr:rowOff>7620</xdr:rowOff>
    </xdr:from>
    <xdr:to>
      <xdr:col>7</xdr:col>
      <xdr:colOff>381000</xdr:colOff>
      <xdr:row>38</xdr:row>
      <xdr:rowOff>22860</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4231005" y="6484620"/>
          <a:ext cx="379095" cy="7772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114300</xdr:colOff>
      <xdr:row>3</xdr:row>
      <xdr:rowOff>99060</xdr:rowOff>
    </xdr:from>
    <xdr:to>
      <xdr:col>2</xdr:col>
      <xdr:colOff>129540</xdr:colOff>
      <xdr:row>21</xdr:row>
      <xdr:rowOff>30480</xdr:rowOff>
    </xdr:to>
    <xdr:cxnSp macro="">
      <xdr:nvCxnSpPr>
        <xdr:cNvPr id="5" name="Straight Connector 3">
          <a:extLst>
            <a:ext uri="{FF2B5EF4-FFF2-40B4-BE49-F238E27FC236}">
              <a16:creationId xmlns:a16="http://schemas.microsoft.com/office/drawing/2014/main" id="{00000000-0008-0000-0200-000005000000}"/>
            </a:ext>
          </a:extLst>
        </xdr:cNvPr>
        <xdr:cNvCxnSpPr/>
      </xdr:nvCxnSpPr>
      <xdr:spPr>
        <a:xfrm>
          <a:off x="2381250" y="670560"/>
          <a:ext cx="15240" cy="3360420"/>
        </a:xfrm>
        <a:prstGeom prst="line">
          <a:avLst/>
        </a:prstGeom>
        <a:ln w="158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104775</xdr:colOff>
      <xdr:row>0</xdr:row>
      <xdr:rowOff>0</xdr:rowOff>
    </xdr:from>
    <xdr:to>
      <xdr:col>25</xdr:col>
      <xdr:colOff>300299</xdr:colOff>
      <xdr:row>1</xdr:row>
      <xdr:rowOff>247650</xdr:rowOff>
    </xdr:to>
    <xdr:pic>
      <xdr:nvPicPr>
        <xdr:cNvPr id="6" name="4 Imagen">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15425" y="0"/>
          <a:ext cx="2595824"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161925</xdr:colOff>
      <xdr:row>3</xdr:row>
      <xdr:rowOff>63078</xdr:rowOff>
    </xdr:from>
    <xdr:to>
      <xdr:col>2</xdr:col>
      <xdr:colOff>1684630</xdr:colOff>
      <xdr:row>5</xdr:row>
      <xdr:rowOff>160502</xdr:rowOff>
    </xdr:to>
    <xdr:pic>
      <xdr:nvPicPr>
        <xdr:cNvPr id="2" name="Picture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539328"/>
          <a:ext cx="1522705" cy="411749"/>
        </a:xfrm>
        <a:prstGeom prst="rect">
          <a:avLst/>
        </a:prstGeom>
      </xdr:spPr>
    </xdr:pic>
    <xdr:clientData/>
  </xdr:twoCellAnchor>
  <xdr:twoCellAnchor>
    <xdr:from>
      <xdr:col>11</xdr:col>
      <xdr:colOff>59703</xdr:colOff>
      <xdr:row>4</xdr:row>
      <xdr:rowOff>152401</xdr:rowOff>
    </xdr:from>
    <xdr:to>
      <xdr:col>17</xdr:col>
      <xdr:colOff>74280</xdr:colOff>
      <xdr:row>151</xdr:row>
      <xdr:rowOff>0</xdr:rowOff>
    </xdr:to>
    <xdr:sp macro="" textlink="">
      <xdr:nvSpPr>
        <xdr:cNvPr id="3" name="Rectangle 3">
          <a:extLst>
            <a:ext uri="{FF2B5EF4-FFF2-40B4-BE49-F238E27FC236}">
              <a16:creationId xmlns:a16="http://schemas.microsoft.com/office/drawing/2014/main" id="{00000000-0008-0000-0300-000003000000}"/>
            </a:ext>
          </a:extLst>
        </xdr:cNvPr>
        <xdr:cNvSpPr/>
      </xdr:nvSpPr>
      <xdr:spPr>
        <a:xfrm>
          <a:off x="10765803" y="781051"/>
          <a:ext cx="4567527" cy="2874644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704850</xdr:colOff>
      <xdr:row>5</xdr:row>
      <xdr:rowOff>161924</xdr:rowOff>
    </xdr:from>
    <xdr:to>
      <xdr:col>10</xdr:col>
      <xdr:colOff>581025</xdr:colOff>
      <xdr:row>35</xdr:row>
      <xdr:rowOff>95249</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504825</xdr:colOff>
      <xdr:row>0</xdr:row>
      <xdr:rowOff>0</xdr:rowOff>
    </xdr:from>
    <xdr:to>
      <xdr:col>10</xdr:col>
      <xdr:colOff>52649</xdr:colOff>
      <xdr:row>2</xdr:row>
      <xdr:rowOff>19050</xdr:rowOff>
    </xdr:to>
    <xdr:pic>
      <xdr:nvPicPr>
        <xdr:cNvPr id="6" name="4 Imagen">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0"/>
          <a:ext cx="2595824"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495300</xdr:colOff>
      <xdr:row>0</xdr:row>
      <xdr:rowOff>0</xdr:rowOff>
    </xdr:from>
    <xdr:to>
      <xdr:col>1</xdr:col>
      <xdr:colOff>1267496</xdr:colOff>
      <xdr:row>3</xdr:row>
      <xdr:rowOff>85725</xdr:rowOff>
    </xdr:to>
    <xdr:pic>
      <xdr:nvPicPr>
        <xdr:cNvPr id="7" name="33 Imagen" descr="MPC.bmp">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cstate="print"/>
        <a:srcRect/>
        <a:stretch>
          <a:fillRect/>
        </a:stretch>
      </xdr:blipFill>
      <xdr:spPr bwMode="auto">
        <a:xfrm>
          <a:off x="1257300" y="0"/>
          <a:ext cx="772196" cy="666750"/>
        </a:xfrm>
        <a:prstGeom prst="rect">
          <a:avLst/>
        </a:prstGeom>
        <a:noFill/>
        <a:ln w="9525">
          <a:noFill/>
          <a:miter lim="800000"/>
          <a:headEnd/>
          <a:tailEnd/>
        </a:ln>
      </xdr:spPr>
    </xdr:pic>
    <xdr:clientData/>
  </xdr:twoCellAnchor>
  <xdr:twoCellAnchor>
    <xdr:from>
      <xdr:col>0</xdr:col>
      <xdr:colOff>514349</xdr:colOff>
      <xdr:row>37</xdr:row>
      <xdr:rowOff>152400</xdr:rowOff>
    </xdr:from>
    <xdr:to>
      <xdr:col>8</xdr:col>
      <xdr:colOff>304800</xdr:colOff>
      <xdr:row>68</xdr:row>
      <xdr:rowOff>104775</xdr:rowOff>
    </xdr:to>
    <xdr:graphicFrame macro="">
      <xdr:nvGraphicFramePr>
        <xdr:cNvPr id="8" name="Gráfico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238125</xdr:colOff>
      <xdr:row>1</xdr:row>
      <xdr:rowOff>0</xdr:rowOff>
    </xdr:from>
    <xdr:ext cx="562178" cy="508241"/>
    <xdr:pic>
      <xdr:nvPicPr>
        <xdr:cNvPr id="2" name="33 Imagen" descr="MPC.bmp">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800100" y="76199"/>
          <a:ext cx="562178" cy="508241"/>
        </a:xfrm>
        <a:prstGeom prst="rect">
          <a:avLst/>
        </a:prstGeom>
        <a:noFill/>
        <a:ln w="9525">
          <a:noFill/>
          <a:miter lim="800000"/>
          <a:headEnd/>
          <a:tailEnd/>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238125</xdr:colOff>
      <xdr:row>0</xdr:row>
      <xdr:rowOff>76199</xdr:rowOff>
    </xdr:from>
    <xdr:ext cx="562178" cy="508241"/>
    <xdr:pic>
      <xdr:nvPicPr>
        <xdr:cNvPr id="2" name="33 Imagen" descr="MPC.bmp">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238125" y="76199"/>
          <a:ext cx="562178" cy="508241"/>
        </a:xfrm>
        <a:prstGeom prst="rect">
          <a:avLst/>
        </a:prstGeom>
        <a:noFill/>
        <a:ln w="9525">
          <a:noFill/>
          <a:miter lim="800000"/>
          <a:headEnd/>
          <a:tailEnd/>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85725</xdr:colOff>
      <xdr:row>0</xdr:row>
      <xdr:rowOff>126999</xdr:rowOff>
    </xdr:from>
    <xdr:ext cx="562178" cy="508241"/>
    <xdr:pic>
      <xdr:nvPicPr>
        <xdr:cNvPr id="2" name="33 Imagen" descr="MPC.bmp">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93675" y="126999"/>
          <a:ext cx="562178" cy="508241"/>
        </a:xfrm>
        <a:prstGeom prst="rect">
          <a:avLst/>
        </a:prstGeom>
        <a:noFill/>
        <a:ln w="9525">
          <a:noFill/>
          <a:miter lim="800000"/>
          <a:headEnd/>
          <a:tailEnd/>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239485</xdr:colOff>
      <xdr:row>1</xdr:row>
      <xdr:rowOff>75180</xdr:rowOff>
    </xdr:from>
    <xdr:ext cx="895169" cy="809284"/>
    <xdr:pic>
      <xdr:nvPicPr>
        <xdr:cNvPr id="10" name="33 Imagen" descr="MPC.bmp">
          <a:extLst>
            <a:ext uri="{FF2B5EF4-FFF2-40B4-BE49-F238E27FC236}">
              <a16:creationId xmlns:a16="http://schemas.microsoft.com/office/drawing/2014/main" id="{00000000-0008-0000-0900-00000A000000}"/>
            </a:ext>
          </a:extLst>
        </xdr:cNvPr>
        <xdr:cNvPicPr>
          <a:picLocks noChangeAspect="1"/>
        </xdr:cNvPicPr>
      </xdr:nvPicPr>
      <xdr:blipFill>
        <a:blip xmlns:r="http://schemas.openxmlformats.org/officeDocument/2006/relationships" r:embed="rId1" cstate="print"/>
        <a:srcRect/>
        <a:stretch>
          <a:fillRect/>
        </a:stretch>
      </xdr:blipFill>
      <xdr:spPr bwMode="auto">
        <a:xfrm>
          <a:off x="239485" y="265680"/>
          <a:ext cx="895169" cy="809284"/>
        </a:xfrm>
        <a:prstGeom prst="rect">
          <a:avLst/>
        </a:prstGeom>
        <a:noFill/>
        <a:ln w="9525">
          <a:noFill/>
          <a:miter lim="800000"/>
          <a:headEnd/>
          <a:tailEnd/>
        </a:ln>
      </xdr:spPr>
    </xdr:pic>
    <xdr:clientData/>
  </xdr:oneCellAnchor>
  <xdr:twoCellAnchor editAs="oneCell">
    <xdr:from>
      <xdr:col>1</xdr:col>
      <xdr:colOff>400050</xdr:colOff>
      <xdr:row>12</xdr:row>
      <xdr:rowOff>171450</xdr:rowOff>
    </xdr:from>
    <xdr:to>
      <xdr:col>12</xdr:col>
      <xdr:colOff>66675</xdr:colOff>
      <xdr:row>35</xdr:row>
      <xdr:rowOff>0</xdr:rowOff>
    </xdr:to>
    <xdr:pic>
      <xdr:nvPicPr>
        <xdr:cNvPr id="14" name="Imagen 13">
          <a:extLst>
            <a:ext uri="{FF2B5EF4-FFF2-40B4-BE49-F238E27FC236}">
              <a16:creationId xmlns:a16="http://schemas.microsoft.com/office/drawing/2014/main" id="{00000000-0008-0000-0900-00000E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8406" t="3053" b="30917"/>
        <a:stretch/>
      </xdr:blipFill>
      <xdr:spPr>
        <a:xfrm>
          <a:off x="514350" y="2781300"/>
          <a:ext cx="4905375" cy="4210050"/>
        </a:xfrm>
        <a:prstGeom prst="rect">
          <a:avLst/>
        </a:prstGeom>
      </xdr:spPr>
    </xdr:pic>
    <xdr:clientData/>
  </xdr:twoCellAnchor>
  <xdr:twoCellAnchor editAs="oneCell">
    <xdr:from>
      <xdr:col>14</xdr:col>
      <xdr:colOff>47624</xdr:colOff>
      <xdr:row>12</xdr:row>
      <xdr:rowOff>28576</xdr:rowOff>
    </xdr:from>
    <xdr:to>
      <xdr:col>26</xdr:col>
      <xdr:colOff>95250</xdr:colOff>
      <xdr:row>34</xdr:row>
      <xdr:rowOff>38550</xdr:rowOff>
    </xdr:to>
    <xdr:pic>
      <xdr:nvPicPr>
        <xdr:cNvPr id="19" name="Imagen 18">
          <a:extLst>
            <a:ext uri="{FF2B5EF4-FFF2-40B4-BE49-F238E27FC236}">
              <a16:creationId xmlns:a16="http://schemas.microsoft.com/office/drawing/2014/main" id="{00000000-0008-0000-0900-00001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250" t="18066" b="16601"/>
        <a:stretch/>
      </xdr:blipFill>
      <xdr:spPr>
        <a:xfrm>
          <a:off x="6019799" y="2638426"/>
          <a:ext cx="5343526" cy="4200974"/>
        </a:xfrm>
        <a:prstGeom prst="rect">
          <a:avLst/>
        </a:prstGeom>
      </xdr:spPr>
    </xdr:pic>
    <xdr:clientData/>
  </xdr:twoCellAnchor>
  <xdr:twoCellAnchor editAs="oneCell">
    <xdr:from>
      <xdr:col>1</xdr:col>
      <xdr:colOff>38100</xdr:colOff>
      <xdr:row>39</xdr:row>
      <xdr:rowOff>66675</xdr:rowOff>
    </xdr:from>
    <xdr:to>
      <xdr:col>11</xdr:col>
      <xdr:colOff>85724</xdr:colOff>
      <xdr:row>55</xdr:row>
      <xdr:rowOff>19050</xdr:rowOff>
    </xdr:to>
    <xdr:pic>
      <xdr:nvPicPr>
        <xdr:cNvPr id="20" name="Imagen 19">
          <a:extLst>
            <a:ext uri="{FF2B5EF4-FFF2-40B4-BE49-F238E27FC236}">
              <a16:creationId xmlns:a16="http://schemas.microsoft.com/office/drawing/2014/main" id="{00000000-0008-0000-0900-000014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5087" r="11596" b="24855"/>
        <a:stretch/>
      </xdr:blipFill>
      <xdr:spPr>
        <a:xfrm>
          <a:off x="152400" y="7743825"/>
          <a:ext cx="4838699" cy="3000375"/>
        </a:xfrm>
        <a:prstGeom prst="rect">
          <a:avLst/>
        </a:prstGeom>
      </xdr:spPr>
    </xdr:pic>
    <xdr:clientData/>
  </xdr:twoCellAnchor>
  <xdr:twoCellAnchor editAs="oneCell">
    <xdr:from>
      <xdr:col>15</xdr:col>
      <xdr:colOff>228600</xdr:colOff>
      <xdr:row>39</xdr:row>
      <xdr:rowOff>66675</xdr:rowOff>
    </xdr:from>
    <xdr:to>
      <xdr:col>24</xdr:col>
      <xdr:colOff>361950</xdr:colOff>
      <xdr:row>56</xdr:row>
      <xdr:rowOff>47625</xdr:rowOff>
    </xdr:to>
    <xdr:pic>
      <xdr:nvPicPr>
        <xdr:cNvPr id="21" name="Imagen 20">
          <a:extLst>
            <a:ext uri="{FF2B5EF4-FFF2-40B4-BE49-F238E27FC236}">
              <a16:creationId xmlns:a16="http://schemas.microsoft.com/office/drawing/2014/main" id="{00000000-0008-0000-0900-000015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1610" t="10904" r="34018" b="14642"/>
        <a:stretch/>
      </xdr:blipFill>
      <xdr:spPr>
        <a:xfrm>
          <a:off x="6648450" y="7743825"/>
          <a:ext cx="4086225" cy="32194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619125</xdr:colOff>
      <xdr:row>62</xdr:row>
      <xdr:rowOff>133350</xdr:rowOff>
    </xdr:from>
    <xdr:to>
      <xdr:col>11</xdr:col>
      <xdr:colOff>209550</xdr:colOff>
      <xdr:row>79</xdr:row>
      <xdr:rowOff>102783</xdr:rowOff>
    </xdr:to>
    <xdr:pic>
      <xdr:nvPicPr>
        <xdr:cNvPr id="22" name="Imagen 21">
          <a:extLst>
            <a:ext uri="{FF2B5EF4-FFF2-40B4-BE49-F238E27FC236}">
              <a16:creationId xmlns:a16="http://schemas.microsoft.com/office/drawing/2014/main" id="{00000000-0008-0000-0900-000016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6404" t="2892" r="11078" b="44577"/>
        <a:stretch/>
      </xdr:blipFill>
      <xdr:spPr>
        <a:xfrm>
          <a:off x="733425" y="12144375"/>
          <a:ext cx="4381500" cy="32079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15</xdr:col>
      <xdr:colOff>361950</xdr:colOff>
      <xdr:row>62</xdr:row>
      <xdr:rowOff>152400</xdr:rowOff>
    </xdr:from>
    <xdr:to>
      <xdr:col>24</xdr:col>
      <xdr:colOff>102392</xdr:colOff>
      <xdr:row>79</xdr:row>
      <xdr:rowOff>183356</xdr:rowOff>
    </xdr:to>
    <xdr:pic>
      <xdr:nvPicPr>
        <xdr:cNvPr id="23" name="Imagen 22">
          <a:extLst>
            <a:ext uri="{FF2B5EF4-FFF2-40B4-BE49-F238E27FC236}">
              <a16:creationId xmlns:a16="http://schemas.microsoft.com/office/drawing/2014/main" id="{00000000-0008-0000-09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781800" y="12163425"/>
          <a:ext cx="3693317" cy="3269456"/>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ERSERVER\OPERATIVO\Comercial\OFERTAS\2000\CODENSA\BALSILLAS\OFERTAS\PEREIRA\A"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127D7D\REST-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72.22.0.9\43_contratoscomp\MS%20EQUIPOS%20Y%20SER%201\PU\PU%20MS\Users\Windows\Downloads\Users\Sheng\Downloads\CARLOS%20PE&#209;ALOZA\Costo%202766\Costo%20Mensual\Costo%20de%20Abril%2020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ym\d\DEP\27pse-OECF-II\SPres-resumen\Pr-21\RpCH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DEP\27pse-OECF-II\SPres-resumen\Pr-21\RpCH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3.2\v18004\01%20Mejora%20Tecnol&#243;gica\12%20Informes%20Semanales%20M3\MT%20Reporte%20Semanal%20Construccion_N40_del%2003.04.16%20al%2009.04.16\EDP\59603JU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REVISION\LP-RP\DEP\27pse-OECF-II\SPres-resumen\Pr-21\RpCHI.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WINDOWS\TEMP\AVANCE%20UNIDAD%20MOROCOCHA%20JULIO%2020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ecanicos\d\Archivos%20de%20programa\TRABAJO\EXCEL\INFORMES\l-p-n&#176;1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iguel\c\WINDOWS\Temporary%20Internet%20Files\Content.IE5\G5AVWPUV\costo%20248-02(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Mis%20documentos\DEP\27pse-OECF-II\SPres-resumen\Pr-21\RpCH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127D7D\C00-V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1024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Projects\Tonkin\June00\Report\SHE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Projects\Oxus\Centralny\Schedule\SHED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CGV\GESTION%202002\PPTO-2002\DECRETO%20DE%20URGENCIA\PSE%20SANDIA%20II\DEP\27pse-OECF-II\SPres-resumen\Pr-21\RpCHI.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ENS0022\DCT\GMD\NEWMONT\LaQuinua-Cerro%20Negro-Quilish\EPC\ProposalCostr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file:\A:\VALORIZACION12%20TR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MAQUINA%20ADMINISTRACION\Area%20de%20Personal\Planilla%20Empleados%202005\EMPLEADO%2003-05%20%20ARE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edro\c\Pedro\Buenaventura\Iminsur\PRECIO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file:\F:\Ilo%20-%20Desaguadero\Etapa%20Supervision%20T-VII\Informes\Mensual\VALORIZACION11%20incluye%20new%20amort.%20TR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Documents%20and%20Settings\ACuya\Local%20Settings\Temporary%20Internet%20Files\OLK9F\San%20Rafael%20Pumping%20E130Rev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ntamina%20Project\Partes%20Diarios\Formato%20-%20Parte%20Diarios\Daily%20Force%20Report\Daily%20Force%20Report%2019Jul-25Jul.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A:\rolando\varios\formato%20val%20lima.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DOCUME~1\ACORDO~1.DOM\CONFIG~1\Temp\Programa%20Setiembr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TAMBOMAYO\750-CAMPAMENTOS\MC-506GP0003A-000-06-003_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limasrv-01\projects\MOBR\Kori%20Chaca\Trabajo\Rev%20A\Feeder%20Calc_MC-7-250-E-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3.2\v18004\SERV_ESTUDIO\DATOS\Datos\Negociac\2571\INDIRECT\71_31_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merican2\C%20AMERICAN%202\170642-GyM-INGENIERIA%20DE%20DETALLE%20PAGORENI%20A%20Y%20B\Tecnicos\Emitidos\Pagoreni%20-%20PPAG-420%20-%20Malvinas\PPAG-420-MC-B-40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min-02\c\mape\Andaychagua%20CN\WINDOWS\TEMP\Costos\C&#225;lculos\Costos%20Unit\AnalisisCostUnit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170642-GyM-INGENIERIA%20DE%20DETALLE%20PAGORENI%20A%20Y%20B\Tecnicos\Emitidos\Pagoreni%20-%20PPAG-420%20-%20Malvinas\PPAG-420-MC-B-40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Entregables%20Huayuri\Docs\DOCUME~1\xcabezas\CONFIG~1\Temp\Rar$DI00.625\TOTAUSTR\INS\BASICA\INSTRUM\PSV'S\CALCULO\10D11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TINTAYA\Tintaya_EPCM_1199\ProposalCostr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MOBR\Kori%20Chaca\Trabajo\Rev%20A\Rev%20A\Feeder%20Calc_MC-7-250-E-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merican2\C%20AMERICAN%202\el%20mur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windows\TEMP\Programa%20Setiembr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Rsaravia\Formato%20cimentacion%20de%20Piperack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B9C3A774\2%20TAREO%20OBREROS%20%20%20%20MARZO%20%202006%20%20-LILIANA.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A:\ARCATA.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ster\c\DEP\27pse-OECF-II\SPres-resumen\Pr-21\RpCHI.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Mis%20documentos\ddde.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ster\c\CGV\GESTION%202002\PPTO-2002\DECRETO%20DE%20URGENCIA\PSE%20SANDIA%20II\DEP\27pse-OECF-II\SPres-resumen\Pr-21\RpCHI.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NS0022\DCT\GMD\BHP\TINTAYA\Tintaya_EPCM_1199\ProposalCostr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GMD\Freeport\0001_Freeport%20OHS-2%20EPCM\CM\Expats\ProposalCostr_0125_13x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lgutierrez\AppData\Local\Microsoft\Windows\Temporary%20Internet%20Files\Content.Outlook\4MW2BYJ7\Users\Admin\AppData\Roaming\Microsoft\Excel\Trabajos\EXCEL\SUELOS\S_RTora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_40_02\2003\TECNICA\Presupuesto\2003\1024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el%20mur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innrussxp\atacocha\marsa\pptopreliminar050805.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72.22.0.9\43_contratoscomp\Users\Toshiba\AppData\Local\Microsoft\Windows\Temporary%20Internet%20Files\Content.IE5\SAXPBUKG\.Trashes\SCR2015\PROYECTO%20VIAL%20RAURA%202015\VALORIZACION%20JULIO.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srvpres\Ofertas\MOBR\Kori%20Chaca\Trabajo\Rev%20A\Feeder%20Calc_MC-7-250-E-00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DENS0022\DCT\GMD\Collahuasi\Ujina\ProposalCostr_1.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A:\Metrados%20Lima-Canta\RED5\CAN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filebisa2012\S\Project%20Controls\GMD\GMD\BAH_BASE_r0.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A:\ESTAD_CAUSA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8.3.2\v18004\Hob-atuesta\d\Metrados%20Lima-Canta\RED5\CANT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Trabajos\EXCEL\SUELOS\S_RTorat.xls" TargetMode="External"/></Relationships>
</file>

<file path=xl/externalLinks/_rels/externalLink60.xml.rels><?xml version="1.0" encoding="UTF-8" standalone="yes"?>
<Relationships xmlns="http://schemas.openxmlformats.org/package/2006/relationships"><Relationship Id="rId1" Type="http://schemas.microsoft.com/office/2006/relationships/xlExternalLinkPath/xlPathMissing" Target="Libro8"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172.22.0.9\43_contratoscomp\MS%20EQUIPOS%20Y%20SER%201\PU\PU%20MS\Users\Windows\Downloads\Users\Sheng\Downloads\backup\presupuestos\el%20brocal\2005\Precios%20contrato%20Marcapunta%20201205+aDD.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file:\cwe-sx\3-&#32463;&#33829;&#31649;&#29702;&#37096;-contrato%20y%20valorizaci&#243;n\REVISI&#211;N%20DE%20VALORIZACIONES\RESUMENES\JZN\VAL03%20ADIC02%20TR8.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file:\cwe-sx\3-&#32463;&#33829;&#31649;&#29702;&#37096;-contrato%20y%20valorizaci&#243;n\REVISI&#211;N%20DE%20VALORIZACIONES\RESUMENES\JZN\VAL02%20ADIC03%20TR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file:\cwe-sx\3-&#32463;&#33829;&#31649;&#29702;&#37096;-contrato%20y%20valorizaci&#243;n\REVISI&#211;N%20DE%20VALORIZACIONES\RESUMENES\JZN\VALORIZACION13%20T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jrivera\Desktop\LB\LB1%2002.09.17\MCP-P-025OBR%20-%20BL1%20Curvas&amp;Histogramas.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windows\TEMP\Propuesta%20Poderosa.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dministracion\c\Mis%20documentos\LIQUID.SET-04.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910385%20-%20220%20kv%20VIZCARRA%20SUBSTATION\EQUIPMENT%20FOUNDATIONS\21-20-22-E-ANNEX%20%231-CALCULATION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72.22.0.9\43_contratoscomp\MS%20EQUIPOS%20Y%20SER%201\PU\PU%20MS\Users\Windows\Downloads\Users\Sheng\Downloads\WINDOWS\TEMP\Costos%20San%20Diego\MAN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Trabajos\EXCEL\SUELOS\S_RTora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A:\CGV\GESTION%202004\CONTRATACIONES%20y%20ADQUISICIONES\PSE%20SATIPO-ING-ISHII\PSE%20SATIPO%20III%20Etapa\Presupuestos\METRADO-PLANILLAS\PLANILLA%20RS%20PSE%20BELLAVISTA%20II%20ETAPA%20FINAL%2027-01-04-1ra.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910385%20-%20220%20kv%20VIZCARRA%20SUBSTATION\EQUIPMENT%20FOUNDATIONS\Loads%20Combinations.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910385%20-%20220%20kv%20VIZCARRA%20SUBSTATION\EQUIPMENT%20FOUNDATIONS\LOADS-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Mis%20documentos\ddde.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filebisa2012\S\TEMP\GMD_epc.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Walter\Jimbe-Pamparomas\Jimbe-Pamparomas%20II%20Etapa%20Actualizado%202004\Parte%20I\Volumen%20II%20-%20Valor%20Referencial\Jimbe-Pamparomas%20II%20Etapa\PRIMARIA\VOLUMEN%20II\RP_JIMBE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printer-1\S\GP\4-Proyectos\513-FLUOR%20CHILE\0009A-K-099-IngBasica-TruckShop\3Ingenieria\Documentos\06%20-%20El&#233;ctricos\01.%20TRABAJO\MOBR\Kori%20Chaca\Trabajo\Rev%20A\Feeder%20Calc_MC-7-250-E-00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3.CCCC-licitaciones\1.B0381%20chinalco\SOBRE%203-PROPUESTA%20ECON&#211;MICA\3.Cronograma%20Valorizado\MONTAJE%20DE%20EQUIPOS%20-%20AREA%205750%20-%20SEPARACION%20MAGNETICA%2020-05-18.nu.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Correas-MC-001.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Project%20Controls\Spence_0901\ProposalCost-0910-RE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ob-atuesta\d\Metrados%20Lima-Canta\RED5\CANTA.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Users\luis\Desktop\DONAYRE\Pu%20ultimo\Tarifas_Nuevas_Diciembre_2011%20-%20copia.xlsm"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WINDOWS\Desktop\GMD_Aus_r3.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GMD\Chuquicamata\CVRD\Brazil%20Columbia%20Pre-Feasibility\GMD.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Propuestas\SPCC\ToquepalaConExpEPLS\ManagementReview\GMD_r2_Stgo.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50FCEEE0\03%20Valorizacion%20N&#176;%2016_FINA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Documents%20and%20Settings\PGamarra\My%20Documents\PCGC\PROYECTOS\MALVINAS\PPAG-410-MC-B-XXX-RevP.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160716-MYSRL-CONGA\003-AWTP%20ESTE%202DA%20ETAPA\Tecnicos\Trabajos%20en%20Proceso\2%20Civil\Memorias%20de%20Calculo%20MC\CSH-GMI-1760-1-15-005.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172.22.0.9\43_contratoscomp\MS%20EQUIPOS%20Y%20SER%201\PU\PU%20MS\Users\Windows\Downloads\Users\Sheng\Downloads\WINDOWS\TEMP\Fases%202766\Valorizacion%20Obra%202766.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MOBIL.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G:\Documents%20and%20Settings\mhuamantinco\My%20Documents\Downloads\TECNICA\i_gerardo\Presupuestos\Utilitarios\MOBI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Field%20Template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Jusa\samuel\tabaconas\Vol-ii\PRES-RP-TABA-FEBRERO.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Clon\ferny\CO2768\C0101\RO_01_0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172.22.0.9\43_contratoscomp\Users\cestradac\AppData\Local\Microsoft\Windows\Temporary%20Internet%20Files\Content.Outlook\ULMAILC9\OSCAR%20BALDA%20PRADO\Costos%20Cascaminas\precios%20unitarios\Vsv\Alpacay\Presupuesto%20Alpacay.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filebisa2012\S\Users\jmilla\AppData\Local\Microsoft\Windows\Temporary%20Internet%20Files\Content.Outlook\WIIQE1DY\TRAFOS.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Pedro\c\VSV\Precios%20Unitarios\Buenaventura\Tinquicorral\Contrato\PU%20VSV-Tinquicorral.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Maq14\c\C\MEM\DEP\RP_JIMBE2.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CATY\scan2\CHINALCO%202021\OS-703\VALORIZACION%20N&#186;%201\3.-%20INFORMES%20DIARIOS\Copia%20de%20AVANCE%20DIARIO%20-%20CURVA%20S%20-%20CCI%20-%20%2004.08.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ostos"/>
      <sheetName val="Resumen"/>
      <sheetName val="LP y RP"/>
      <sheetName val="1A"/>
      <sheetName val="1B"/>
      <sheetName val="1C"/>
      <sheetName val="2A"/>
      <sheetName val="2B"/>
      <sheetName val="2C"/>
      <sheetName val="3A"/>
      <sheetName val="3B"/>
      <sheetName val="3C"/>
      <sheetName val="4A"/>
      <sheetName val="4B"/>
      <sheetName val="4C"/>
      <sheetName val="Proy. Abonados 3.1c"/>
      <sheetName val="Cuenta x API"/>
      <sheetName val="Hoja2"/>
      <sheetName val="Hoja3"/>
      <sheetName val="CALEND C."/>
      <sheetName val="14 PIAS"/>
      <sheetName val="13 TUCARI"/>
      <sheetName val="4  VOTORANTIM 501"/>
      <sheetName val="CAM.MT"/>
      <sheetName val="Datos"/>
      <sheetName val="#¡REF"/>
      <sheetName val="DATOS DE CAMPO"/>
      <sheetName val="HAMAR"/>
      <sheetName val="POLILINEA"/>
      <sheetName val="Impuestos"/>
      <sheetName val="CAP-120mm2"/>
      <sheetName val="POBLACION"/>
      <sheetName val="1"/>
      <sheetName val="CAP_120mm2"/>
      <sheetName val="ListEq"/>
      <sheetName val="Transporte"/>
      <sheetName val="Portada"/>
      <sheetName val="ESS JV"/>
      <sheetName val="Pesos"/>
      <sheetName val="Units"/>
      <sheetName val="ListEqJV"/>
      <sheetName val="ResumInstrum"/>
      <sheetName val="ResumElect"/>
      <sheetName val="ResumTub"/>
      <sheetName val="ESS"/>
      <sheetName val="ADI6427"/>
      <sheetName val="AXENS"/>
      <sheetName val="UOP"/>
      <sheetName val="SHELL"/>
      <sheetName val="INSTRUM"/>
      <sheetName val="Precios"/>
      <sheetName val="Administrative Prices"/>
      <sheetName val="Calc"/>
      <sheetName val="산근"/>
      <sheetName val="Cover"/>
      <sheetName val="PROPOSAL"/>
      <sheetName val="Multi-currency"/>
      <sheetName val="당초"/>
      <sheetName val="Equipment List"/>
      <sheetName val="Bond &amp; Stamp"/>
      <sheetName val="CAT_5"/>
      <sheetName val="Anexo F.1"/>
      <sheetName val="Anexo F.2.1"/>
      <sheetName val="Anexo F.2.2"/>
      <sheetName val="Anexo F.3.1 "/>
      <sheetName val="Postes de concreto 3ø 85mm²_CG"/>
      <sheetName val="Postes de concreto 3ø 35mm²_N"/>
      <sheetName val="CMC"/>
      <sheetName val="Anexo F.3.2"/>
      <sheetName val="Resumen de cálculos"/>
      <sheetName val="Base de Datos"/>
      <sheetName val="18 cmc 35"/>
      <sheetName val="15 cmc 35"/>
      <sheetName val="15cmc 35 old"/>
      <sheetName val="15 cmc 16 old"/>
      <sheetName val="Postes de concreto 3ø 85mm² old"/>
      <sheetName val="Cálculo Mecánico de Conduct _2_"/>
      <sheetName val="Base de Datos _2_"/>
      <sheetName val="Resumen de cálculos _2_"/>
      <sheetName val="Sheet1"/>
      <sheetName val="SNIP"/>
      <sheetName val="RS METRADO"/>
      <sheetName val="LP_y_RP"/>
      <sheetName val="Proy__Abonados_3_1c"/>
      <sheetName val="Cuenta_x_API"/>
      <sheetName val="CALEND_C_"/>
      <sheetName val="14_PIAS"/>
      <sheetName val="13_TUCARI"/>
      <sheetName val="4__VOTORANTIM_501"/>
      <sheetName val="CAM_MT"/>
      <sheetName val="DATOS_DE_CAMPO"/>
      <sheetName val="1.0"/>
      <sheetName val="집계표(OPTION)"/>
      <sheetName val="TSP4"/>
      <sheetName val="VIZ4"/>
      <sheetName val="VIZ7"/>
      <sheetName val="Parametros"/>
      <sheetName val="BASE"/>
      <sheetName val="ANALISIS"/>
      <sheetName val="Stl-B"/>
      <sheetName val="Basis"/>
      <sheetName val="PRECIOS_MATERIALES"/>
      <sheetName val="Consumibles"/>
      <sheetName val="civ_roma"/>
      <sheetName val="Datos_generales"/>
      <sheetName val="CIERRE"/>
      <sheetName val="EFICIENCIAS"/>
      <sheetName val="Calculos"/>
      <sheetName val="Equipos"/>
      <sheetName val="steel"/>
      <sheetName val="Plani"/>
      <sheetName val="A-50"/>
      <sheetName val="ESTAD_ACC_99"/>
      <sheetName val="INSUGEN"/>
      <sheetName val="INVOICE"/>
      <sheetName val="FORMA-LS3"/>
      <sheetName val="FORMA-LS1-LS2"/>
      <sheetName val="FORMA-_RE1"/>
      <sheetName val="FORMA-RL1"/>
      <sheetName val="FORMA-SE2"/>
      <sheetName val="O_15"/>
      <sheetName val="Denver"/>
      <sheetName val="expats"/>
      <sheetName val="locals"/>
      <sheetName val="office4"/>
      <sheetName val="c-expats"/>
      <sheetName val="c-nationals"/>
      <sheetName val="Office7"/>
      <sheetName val="Others"/>
      <sheetName val="PISO1_-_EST"/>
      <sheetName val="PARTIDAS"/>
      <sheetName val="Comparativa"/>
      <sheetName val="Vers_C"/>
      <sheetName val="resoc"/>
      <sheetName val="Tabla"/>
      <sheetName val="Misc"/>
      <sheetName val="presupuesto"/>
      <sheetName val="REG_REVIS_"/>
      <sheetName val="RO_1"/>
      <sheetName val="RO_3"/>
      <sheetName val="RO_4"/>
      <sheetName val="RO_5"/>
      <sheetName val="RO_7"/>
      <sheetName val="FORMA-ST1"/>
      <sheetName val="T1_1"/>
      <sheetName val="T1_2"/>
      <sheetName val="T1_3"/>
      <sheetName val="T1_4"/>
      <sheetName val="T1_5"/>
      <sheetName val="T4_2"/>
      <sheetName val="T4_4"/>
      <sheetName val="tank_number"/>
      <sheetName val="Summary"/>
      <sheetName val="CP_TU_AD"/>
      <sheetName val="UZ"/>
      <sheetName val="C-WATT"/>
      <sheetName val="4. Ingeniería"/>
      <sheetName val="Replanteo"/>
      <sheetName val="Caminos"/>
      <sheetName val="RCA"/>
      <sheetName val="7.I Faenas"/>
      <sheetName val="8.Campamentos"/>
      <sheetName val="IF y Camp"/>
      <sheetName val="Faena 428"/>
      <sheetName val="Faena 245"/>
      <sheetName val="Cert. Solmex"/>
      <sheetName val="IF Vallenar"/>
      <sheetName val="VAL ESTRUCTURAS "/>
      <sheetName val="REIT_REAJ_"/>
      <sheetName val="RESUM_VAL_"/>
      <sheetName val="VAL ARQUITECTURA"/>
      <sheetName val="VAL_RES."/>
      <sheetName val="D_MAT_"/>
      <sheetName val="Mensual - Acumulado"/>
      <sheetName val="RESUMEN (LP)"/>
      <sheetName val="RESUMEN (RP)"/>
      <sheetName val="SUMINISTRO (LP)"/>
      <sheetName val="MONTAJE (LP)"/>
      <sheetName val="TRANSPORTE (LP)"/>
      <sheetName val="SUMINISTRO (RP)"/>
      <sheetName val="MONTAJE (RP)"/>
      <sheetName val="TRANSPORTE (RP)"/>
      <sheetName val="Hoja1"/>
      <sheetName val="4__Ingeniería"/>
      <sheetName val="7_I_Faenas"/>
      <sheetName val="8_Campamentos"/>
      <sheetName val="IF_y_Camp"/>
      <sheetName val="Faena_428"/>
      <sheetName val="Faena_245"/>
      <sheetName val="Cert__Solmex"/>
      <sheetName val="IF_Vallenar"/>
      <sheetName val="FORMA-LM1"/>
      <sheetName val="FORMA-(SE1)"/>
      <sheetName val="FORMA-LM3"/>
      <sheetName val="REV3"/>
      <sheetName val="TRAMOS"/>
      <sheetName val="STRUCT"/>
      <sheetName val="Fundacion"/>
      <sheetName val="CANT_UNITARIAS"/>
      <sheetName val="CuadroIyII"/>
      <sheetName val="Consun_Energ___Anexo_5_2_5_"/>
      <sheetName val="3_1"/>
      <sheetName val="Excav__Postes"/>
      <sheetName val="Aux__Disgregados"/>
      <sheetName val="Datos_de_Entrada"/>
      <sheetName val="Costos_Alt2"/>
      <sheetName val="Analisis_de_la_T_C__-_2_2"/>
      <sheetName val="CIVIL"/>
      <sheetName val="ENTR_F"/>
      <sheetName val="AnexoVI"/>
      <sheetName val="CENSO93"/>
      <sheetName val="LINEAS"/>
      <sheetName val="cantidades"/>
      <sheetName val="Progress Report by Discipline"/>
      <sheetName val="设备分类清单"/>
      <sheetName val="B"/>
      <sheetName val="0. DATOS GENERALES"/>
      <sheetName val="APU-RP ADICIONAL"/>
      <sheetName val="APU-RS-CD ADICIONAL"/>
      <sheetName val="Base_Insumos_Servicios"/>
      <sheetName val="Caja 20"/>
      <sheetName val="Caja 01"/>
      <sheetName val="Caja 02"/>
      <sheetName val="Caja 03"/>
      <sheetName val="Caja 04"/>
      <sheetName val="Caja 05"/>
      <sheetName val="Caja 06"/>
      <sheetName val="Caja 07"/>
      <sheetName val="Caja 08"/>
      <sheetName val="Caja 09"/>
      <sheetName val="Caja 10"/>
      <sheetName val="Caja 11"/>
      <sheetName val="Caja 12"/>
      <sheetName val="Caja 13"/>
      <sheetName val="Caja 14"/>
      <sheetName val="Caja 15"/>
      <sheetName val="Caja 16"/>
      <sheetName val="Caja 17"/>
      <sheetName val="Caja 18"/>
      <sheetName val="Caja 19"/>
      <sheetName val="Caja 20 "/>
      <sheetName val="Caja 21"/>
      <sheetName val="Caja 22"/>
      <sheetName val="Caja 23"/>
      <sheetName val="Caja 24"/>
      <sheetName val="Caja 25"/>
      <sheetName val="Caja 26"/>
      <sheetName val="Caja 27"/>
      <sheetName val="Caja 28"/>
      <sheetName val="Caja 29"/>
      <sheetName val="Caja 30"/>
      <sheetName val="Caja 31"/>
      <sheetName val="Caja 32"/>
      <sheetName val="Caja 33"/>
      <sheetName val="Caja 34"/>
      <sheetName val="Caja 35"/>
      <sheetName val="Caja 36"/>
      <sheetName val="Eduardo"/>
      <sheetName val="Rossana"/>
      <sheetName val="En caja"/>
      <sheetName val="Caja 21 (2)"/>
      <sheetName val="Res-Val 6"/>
      <sheetName val="CONSID"/>
      <sheetName val="LP_y_RP1"/>
      <sheetName val="Proy__Abonados_3_1c1"/>
      <sheetName val="Cuenta_x_API1"/>
      <sheetName val="CALEND_C_1"/>
      <sheetName val="14_PIAS1"/>
      <sheetName val="13_TUCARI1"/>
      <sheetName val="4__VOTORANTIM_5011"/>
      <sheetName val="CAM_MT1"/>
      <sheetName val="DATOS_DE_CAMPO1"/>
      <sheetName val="4__Ingeniería1"/>
      <sheetName val="7_I_Faenas1"/>
      <sheetName val="8_Campamentos1"/>
      <sheetName val="IF_y_Camp1"/>
      <sheetName val="Faena_4281"/>
      <sheetName val="Faena_2451"/>
      <sheetName val="Cert__Solmex1"/>
      <sheetName val="IF_Vallenar1"/>
      <sheetName val="RS_METRADO"/>
      <sheetName val="Anexo_F_1"/>
      <sheetName val="Anexo_F_2_1"/>
      <sheetName val="Anexo_F_2_2"/>
      <sheetName val="Anexo_F_3_1_"/>
      <sheetName val="Postes_de_concreto_3ø_85mm²_CG"/>
      <sheetName val="Postes_de_concreto_3ø_35mm²_N"/>
      <sheetName val="Anexo_F_3_2"/>
      <sheetName val="Resumen_de_cálculos"/>
      <sheetName val="Base_de_Datos"/>
      <sheetName val="18_cmc_35"/>
      <sheetName val="15_cmc_35"/>
      <sheetName val="15cmc_35_old"/>
      <sheetName val="15_cmc_16_old"/>
      <sheetName val="Postes_de_concreto_3ø_85mm²_old"/>
      <sheetName val="Cálculo_Mecánico_de_Conduct__2_"/>
      <sheetName val="Base_de_Datos__2_"/>
      <sheetName val="Resumen_de_cálculos__2_"/>
      <sheetName val="Mensual_-_Acumulado"/>
      <sheetName val="RESUMEN_(LP)"/>
      <sheetName val="RESUMEN_(RP)"/>
      <sheetName val="SUMINISTRO_(LP)"/>
      <sheetName val="MONTAJE_(LP)"/>
      <sheetName val="TRANSPORTE_(LP)"/>
      <sheetName val="SUMINISTRO_(RP)"/>
      <sheetName val="MONTAJE_(RP)"/>
      <sheetName val="TRANSPORTE_(RP)"/>
      <sheetName val="VAL_ESTRUCTURAS_"/>
      <sheetName val="VAL_ARQUITECTURA"/>
      <sheetName val="VAL_RES_"/>
    </sheetNames>
    <sheetDataSet>
      <sheetData sheetId="0" refreshError="1">
        <row r="9">
          <cell r="D9">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sheetData>
      <sheetData sheetId="1">
        <row r="12">
          <cell r="D12" t="str">
            <v>UND</v>
          </cell>
        </row>
      </sheetData>
      <sheetData sheetId="2">
        <row r="12">
          <cell r="D12" t="str">
            <v>UND</v>
          </cell>
        </row>
      </sheetData>
      <sheetData sheetId="3"/>
      <sheetData sheetId="4" refreshError="1"/>
      <sheetData sheetId="5">
        <row r="12">
          <cell r="D12" t="str">
            <v>UND</v>
          </cell>
        </row>
      </sheetData>
      <sheetData sheetId="6">
        <row r="12">
          <cell r="D12" t="str">
            <v>UND</v>
          </cell>
        </row>
      </sheetData>
      <sheetData sheetId="7">
        <row r="12">
          <cell r="D12" t="str">
            <v>UND</v>
          </cell>
        </row>
      </sheetData>
      <sheetData sheetId="8">
        <row r="12">
          <cell r="D12" t="str">
            <v>UND</v>
          </cell>
        </row>
      </sheetData>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ow r="12">
          <cell r="D12" t="str">
            <v>UND</v>
          </cell>
        </row>
      </sheetData>
      <sheetData sheetId="38">
        <row r="12">
          <cell r="D12" t="str">
            <v>UND</v>
          </cell>
        </row>
      </sheetData>
      <sheetData sheetId="39">
        <row r="12">
          <cell r="D12" t="str">
            <v>UND</v>
          </cell>
        </row>
      </sheetData>
      <sheetData sheetId="40">
        <row r="12">
          <cell r="D12" t="str">
            <v>UND</v>
          </cell>
        </row>
      </sheetData>
      <sheetData sheetId="41">
        <row r="12">
          <cell r="D12" t="str">
            <v>UND</v>
          </cell>
        </row>
      </sheetData>
      <sheetData sheetId="42">
        <row r="12">
          <cell r="D12" t="str">
            <v>UND</v>
          </cell>
        </row>
      </sheetData>
      <sheetData sheetId="43"/>
      <sheetData sheetId="44"/>
      <sheetData sheetId="45"/>
      <sheetData sheetId="46"/>
      <sheetData sheetId="47">
        <row r="12">
          <cell r="D12" t="str">
            <v>UND</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sheetData sheetId="66" refreshError="1"/>
      <sheetData sheetId="67">
        <row r="12">
          <cell r="D12" t="str">
            <v>UND</v>
          </cell>
        </row>
      </sheetData>
      <sheetData sheetId="68">
        <row r="12">
          <cell r="D12" t="str">
            <v>UND</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ow r="12">
          <cell r="D12" t="str">
            <v>UND</v>
          </cell>
        </row>
      </sheetData>
      <sheetData sheetId="84">
        <row r="12">
          <cell r="D12" t="str">
            <v>UND</v>
          </cell>
        </row>
      </sheetData>
      <sheetData sheetId="85">
        <row r="12">
          <cell r="D12" t="str">
            <v>UND</v>
          </cell>
        </row>
      </sheetData>
      <sheetData sheetId="86">
        <row r="12">
          <cell r="D12" t="str">
            <v>UND</v>
          </cell>
        </row>
      </sheetData>
      <sheetData sheetId="87">
        <row r="12">
          <cell r="D12" t="str">
            <v>UND</v>
          </cell>
        </row>
      </sheetData>
      <sheetData sheetId="88"/>
      <sheetData sheetId="89"/>
      <sheetData sheetId="90"/>
      <sheetData sheetId="91" refreshError="1"/>
      <sheetData sheetId="92" refreshError="1"/>
      <sheetData sheetId="93" refreshError="1"/>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refreshError="1"/>
      <sheetData sheetId="109"/>
      <sheetData sheetId="110" refreshError="1"/>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ow r="12">
          <cell r="D12" t="str">
            <v>UND</v>
          </cell>
        </row>
      </sheetData>
      <sheetData sheetId="127">
        <row r="12">
          <cell r="D12" t="str">
            <v>UND</v>
          </cell>
        </row>
      </sheetData>
      <sheetData sheetId="128">
        <row r="12">
          <cell r="D12" t="str">
            <v>UND</v>
          </cell>
        </row>
      </sheetData>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03"/>
      <sheetName val="F-04"/>
      <sheetName val="F-05"/>
      <sheetName val="GRÁFICA C MICRO FINANC"/>
      <sheetName val="EXP"/>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nta 2"/>
      <sheetName val="Flujo Caja"/>
      <sheetName val="Costo vs Venta"/>
      <sheetName val="RE"/>
      <sheetName val="RO"/>
      <sheetName val="Materiales"/>
      <sheetName val="Mano Obra"/>
      <sheetName val="Equipo"/>
      <sheetName val="Vehículo"/>
      <sheetName val="Subcontratos"/>
      <sheetName val="Supervision"/>
      <sheetName val="Gtos Gen"/>
      <sheetName val="VTA 1"/>
      <sheetName val="VTA 2"/>
      <sheetName val="FASE A"/>
      <sheetName val="FASE XAA"/>
      <sheetName val="FASE XB"/>
      <sheetName val="FASE CA"/>
      <sheetName val="FASE CABAD"/>
      <sheetName val="FASE CABAG"/>
      <sheetName val="FASE CABBE"/>
      <sheetName val="FASE CABBG"/>
      <sheetName val="FASE CB"/>
      <sheetName val="FASE CE"/>
      <sheetName val="FASE CF"/>
      <sheetName val="FASE CFBCA"/>
      <sheetName val="FASE CFBCD"/>
      <sheetName val="FASE CFBCE"/>
      <sheetName val="FASE CFBCG"/>
      <sheetName val="FASE GDG"/>
      <sheetName val="FASE XM"/>
      <sheetName val="FASE XJA"/>
      <sheetName val="FASE XLL"/>
      <sheetName val="FASE XK"/>
      <sheetName val="FASE XHA"/>
      <sheetName val="GG"/>
    </sheetNames>
    <sheetDataSet>
      <sheetData sheetId="0" refreshError="1"/>
      <sheetData sheetId="1" refreshError="1"/>
      <sheetData sheetId="2"/>
      <sheetData sheetId="3" refreshError="1"/>
      <sheetData sheetId="4"/>
      <sheetData sheetId="5"/>
      <sheetData sheetId="6" refreshError="1"/>
      <sheetData sheetId="7">
        <row r="9">
          <cell r="C9" t="str">
            <v>TRABAJOS PRELIMINARES</v>
          </cell>
        </row>
        <row r="10">
          <cell r="C10" t="str">
            <v>Teodolito (Cosapi)</v>
          </cell>
          <cell r="D10" t="str">
            <v>D-M</v>
          </cell>
          <cell r="G10">
            <v>120</v>
          </cell>
          <cell r="O10">
            <v>120</v>
          </cell>
          <cell r="P10">
            <v>120</v>
          </cell>
          <cell r="Q10">
            <v>700</v>
          </cell>
        </row>
        <row r="11">
          <cell r="D11" t="str">
            <v>S/.</v>
          </cell>
          <cell r="E11">
            <v>0</v>
          </cell>
          <cell r="G11">
            <v>4164.3207499999999</v>
          </cell>
          <cell r="H11">
            <v>0</v>
          </cell>
          <cell r="I11">
            <v>0</v>
          </cell>
          <cell r="J11">
            <v>0</v>
          </cell>
          <cell r="K11">
            <v>0</v>
          </cell>
          <cell r="L11">
            <v>0</v>
          </cell>
          <cell r="M11">
            <v>0</v>
          </cell>
          <cell r="N11">
            <v>0</v>
          </cell>
          <cell r="O11">
            <v>4164.3207499999999</v>
          </cell>
          <cell r="P11">
            <v>4164.3207499999999</v>
          </cell>
          <cell r="Q11">
            <v>2626.3440037800001</v>
          </cell>
        </row>
        <row r="13">
          <cell r="C13" t="str">
            <v>Teodolito (Cosapi)</v>
          </cell>
          <cell r="D13" t="str">
            <v>D-M</v>
          </cell>
          <cell r="G13">
            <v>112</v>
          </cell>
          <cell r="O13">
            <v>112</v>
          </cell>
          <cell r="P13">
            <v>112</v>
          </cell>
        </row>
        <row r="14">
          <cell r="D14" t="str">
            <v>S/.</v>
          </cell>
          <cell r="E14">
            <v>0</v>
          </cell>
          <cell r="G14">
            <v>3773.9785500000007</v>
          </cell>
          <cell r="H14">
            <v>0</v>
          </cell>
          <cell r="I14">
            <v>0</v>
          </cell>
          <cell r="O14">
            <v>3773.9785500000007</v>
          </cell>
          <cell r="P14">
            <v>3773.9785500000007</v>
          </cell>
        </row>
        <row r="16">
          <cell r="C16" t="str">
            <v>Teodolito Pentax (Cosapi)</v>
          </cell>
          <cell r="D16" t="str">
            <v>D-M</v>
          </cell>
          <cell r="G16">
            <v>46</v>
          </cell>
          <cell r="O16">
            <v>46</v>
          </cell>
          <cell r="P16">
            <v>46</v>
          </cell>
        </row>
        <row r="17">
          <cell r="D17" t="str">
            <v>S/.</v>
          </cell>
          <cell r="E17">
            <v>0</v>
          </cell>
          <cell r="G17">
            <v>1550.2228500000001</v>
          </cell>
          <cell r="H17">
            <v>0</v>
          </cell>
          <cell r="O17">
            <v>1550.2228500000001</v>
          </cell>
          <cell r="P17">
            <v>1550.2228500000001</v>
          </cell>
        </row>
        <row r="19">
          <cell r="C19" t="str">
            <v>Teodolito Electron Nikkon (Cosapi)</v>
          </cell>
          <cell r="D19" t="str">
            <v>D-M</v>
          </cell>
          <cell r="G19">
            <v>101</v>
          </cell>
          <cell r="O19">
            <v>101</v>
          </cell>
          <cell r="P19">
            <v>101</v>
          </cell>
        </row>
        <row r="20">
          <cell r="D20" t="str">
            <v>S/.</v>
          </cell>
          <cell r="E20">
            <v>0</v>
          </cell>
          <cell r="G20">
            <v>3403.2571000000003</v>
          </cell>
          <cell r="H20">
            <v>0</v>
          </cell>
          <cell r="I20">
            <v>0</v>
          </cell>
          <cell r="O20">
            <v>3403.2571000000003</v>
          </cell>
          <cell r="P20">
            <v>3403.2571000000003</v>
          </cell>
        </row>
        <row r="22">
          <cell r="C22" t="str">
            <v>Teodolito Adicional 2 (Cosapi)</v>
          </cell>
          <cell r="D22" t="str">
            <v>D-M</v>
          </cell>
          <cell r="G22">
            <v>0</v>
          </cell>
          <cell r="O22">
            <v>0</v>
          </cell>
          <cell r="P22">
            <v>0</v>
          </cell>
        </row>
        <row r="23">
          <cell r="D23" t="str">
            <v>S/.</v>
          </cell>
          <cell r="E23">
            <v>0</v>
          </cell>
          <cell r="G23">
            <v>0</v>
          </cell>
          <cell r="H23">
            <v>0</v>
          </cell>
          <cell r="I23">
            <v>0</v>
          </cell>
          <cell r="J23">
            <v>0</v>
          </cell>
          <cell r="K23">
            <v>0</v>
          </cell>
          <cell r="O23">
            <v>0</v>
          </cell>
          <cell r="P23">
            <v>0</v>
          </cell>
        </row>
        <row r="25">
          <cell r="C25" t="str">
            <v>Nivel Automatico Pentax AFL-280 (Cosapi)</v>
          </cell>
          <cell r="D25" t="str">
            <v>D-M</v>
          </cell>
          <cell r="G25">
            <v>234</v>
          </cell>
          <cell r="O25">
            <v>234</v>
          </cell>
          <cell r="P25">
            <v>234</v>
          </cell>
          <cell r="Q25">
            <v>700</v>
          </cell>
        </row>
        <row r="26">
          <cell r="D26" t="str">
            <v>S/.</v>
          </cell>
          <cell r="E26">
            <v>0</v>
          </cell>
          <cell r="G26">
            <v>1767.0884000000001</v>
          </cell>
          <cell r="H26">
            <v>0</v>
          </cell>
          <cell r="I26">
            <v>0</v>
          </cell>
          <cell r="J26">
            <v>0</v>
          </cell>
          <cell r="K26">
            <v>0</v>
          </cell>
          <cell r="L26">
            <v>0</v>
          </cell>
          <cell r="M26">
            <v>0</v>
          </cell>
          <cell r="N26">
            <v>0</v>
          </cell>
          <cell r="O26">
            <v>1767.0884000000001</v>
          </cell>
          <cell r="P26">
            <v>1767.0884000000001</v>
          </cell>
          <cell r="Q26">
            <v>826.81200119000005</v>
          </cell>
        </row>
        <row r="28">
          <cell r="C28" t="str">
            <v>Nivel Automatico Pentax AL-270 (Cosapi)</v>
          </cell>
          <cell r="D28" t="str">
            <v>D-M</v>
          </cell>
          <cell r="G28">
            <v>96</v>
          </cell>
          <cell r="O28">
            <v>96</v>
          </cell>
          <cell r="P28">
            <v>96</v>
          </cell>
        </row>
        <row r="29">
          <cell r="D29" t="str">
            <v>S/.</v>
          </cell>
          <cell r="E29">
            <v>0</v>
          </cell>
          <cell r="G29">
            <v>595.57871999999998</v>
          </cell>
          <cell r="H29">
            <v>0</v>
          </cell>
          <cell r="I29">
            <v>0</v>
          </cell>
          <cell r="O29">
            <v>595.57871999999998</v>
          </cell>
          <cell r="P29">
            <v>595.57871999999998</v>
          </cell>
        </row>
        <row r="31">
          <cell r="C31" t="str">
            <v>Nivel Automatico Pentax (Cosapi)</v>
          </cell>
          <cell r="D31" t="str">
            <v>D-M</v>
          </cell>
          <cell r="G31">
            <v>101</v>
          </cell>
          <cell r="O31">
            <v>101</v>
          </cell>
          <cell r="P31">
            <v>101</v>
          </cell>
        </row>
        <row r="32">
          <cell r="D32" t="str">
            <v>S/.</v>
          </cell>
          <cell r="E32">
            <v>0</v>
          </cell>
          <cell r="G32">
            <v>627.19712000000004</v>
          </cell>
          <cell r="H32">
            <v>0</v>
          </cell>
          <cell r="I32">
            <v>0</v>
          </cell>
          <cell r="O32">
            <v>627.19712000000004</v>
          </cell>
          <cell r="P32">
            <v>627.19712000000004</v>
          </cell>
        </row>
        <row r="34">
          <cell r="C34" t="str">
            <v>Nivel Para Construccion Civil M G Adicional 2 (Cosapi)</v>
          </cell>
          <cell r="D34" t="str">
            <v>D-M</v>
          </cell>
          <cell r="F34">
            <v>0</v>
          </cell>
          <cell r="G34">
            <v>0</v>
          </cell>
          <cell r="O34">
            <v>0</v>
          </cell>
          <cell r="P34">
            <v>0</v>
          </cell>
        </row>
        <row r="35">
          <cell r="D35" t="str">
            <v>S/.</v>
          </cell>
          <cell r="E35">
            <v>0</v>
          </cell>
          <cell r="F35">
            <v>0</v>
          </cell>
          <cell r="G35">
            <v>0</v>
          </cell>
          <cell r="H35">
            <v>0</v>
          </cell>
          <cell r="I35">
            <v>0</v>
          </cell>
          <cell r="J35">
            <v>0</v>
          </cell>
          <cell r="K35">
            <v>0</v>
          </cell>
          <cell r="O35">
            <v>0</v>
          </cell>
          <cell r="P35">
            <v>0</v>
          </cell>
        </row>
        <row r="37">
          <cell r="C37" t="str">
            <v>Mira Plegable de madera Nedo (Cosapi)</v>
          </cell>
          <cell r="D37" t="str">
            <v>D-M</v>
          </cell>
          <cell r="G37">
            <v>11</v>
          </cell>
          <cell r="O37">
            <v>11</v>
          </cell>
          <cell r="P37">
            <v>11</v>
          </cell>
        </row>
        <row r="38">
          <cell r="D38" t="str">
            <v>S/.</v>
          </cell>
          <cell r="F38">
            <v>0</v>
          </cell>
          <cell r="G38">
            <v>110</v>
          </cell>
          <cell r="O38">
            <v>110</v>
          </cell>
          <cell r="P38">
            <v>110</v>
          </cell>
        </row>
        <row r="40">
          <cell r="C40" t="str">
            <v>Mira Plegable Nedo (Cosapi)</v>
          </cell>
          <cell r="D40" t="str">
            <v>D-M</v>
          </cell>
          <cell r="G40">
            <v>17</v>
          </cell>
          <cell r="O40">
            <v>17</v>
          </cell>
          <cell r="P40">
            <v>17</v>
          </cell>
        </row>
        <row r="41">
          <cell r="D41" t="str">
            <v>S/.</v>
          </cell>
          <cell r="E41">
            <v>0</v>
          </cell>
          <cell r="F41">
            <v>0</v>
          </cell>
          <cell r="G41">
            <v>170</v>
          </cell>
          <cell r="H41">
            <v>0</v>
          </cell>
          <cell r="I41">
            <v>0</v>
          </cell>
          <cell r="O41">
            <v>170</v>
          </cell>
          <cell r="P41">
            <v>170</v>
          </cell>
        </row>
        <row r="43">
          <cell r="C43" t="str">
            <v>Mira Plegable de 4 mts (Cosapi)</v>
          </cell>
          <cell r="D43" t="str">
            <v>D-M</v>
          </cell>
          <cell r="G43">
            <v>101</v>
          </cell>
          <cell r="O43">
            <v>101</v>
          </cell>
          <cell r="P43">
            <v>101</v>
          </cell>
        </row>
        <row r="44">
          <cell r="D44" t="str">
            <v>S/.</v>
          </cell>
          <cell r="E44">
            <v>0</v>
          </cell>
          <cell r="G44">
            <v>1010</v>
          </cell>
          <cell r="H44">
            <v>0</v>
          </cell>
          <cell r="I44">
            <v>0</v>
          </cell>
          <cell r="O44">
            <v>1010</v>
          </cell>
          <cell r="P44">
            <v>1010</v>
          </cell>
        </row>
        <row r="46">
          <cell r="C46" t="str">
            <v xml:space="preserve">Escalera Telescopica de 24 (Cosapi) </v>
          </cell>
          <cell r="D46" t="str">
            <v>D-M</v>
          </cell>
          <cell r="G46">
            <v>142</v>
          </cell>
          <cell r="O46">
            <v>142</v>
          </cell>
          <cell r="P46">
            <v>142</v>
          </cell>
        </row>
        <row r="47">
          <cell r="D47" t="str">
            <v>S/</v>
          </cell>
          <cell r="E47">
            <v>0</v>
          </cell>
          <cell r="G47">
            <v>626.1542310000001</v>
          </cell>
          <cell r="H47">
            <v>0</v>
          </cell>
          <cell r="I47">
            <v>0</v>
          </cell>
          <cell r="J47">
            <v>0</v>
          </cell>
          <cell r="O47">
            <v>626.1542310000001</v>
          </cell>
          <cell r="P47">
            <v>626.1542310000001</v>
          </cell>
        </row>
        <row r="49">
          <cell r="C49" t="str">
            <v>Escalera Telescopica (Cosapi)</v>
          </cell>
          <cell r="D49" t="str">
            <v>D-M</v>
          </cell>
          <cell r="G49">
            <v>142</v>
          </cell>
          <cell r="O49">
            <v>142</v>
          </cell>
          <cell r="P49">
            <v>142</v>
          </cell>
        </row>
        <row r="50">
          <cell r="D50" t="str">
            <v>S/</v>
          </cell>
          <cell r="E50">
            <v>0</v>
          </cell>
          <cell r="G50">
            <v>626.1542310000001</v>
          </cell>
          <cell r="H50">
            <v>0</v>
          </cell>
          <cell r="I50">
            <v>0</v>
          </cell>
          <cell r="J50">
            <v>0</v>
          </cell>
          <cell r="O50">
            <v>626.1542310000001</v>
          </cell>
          <cell r="P50">
            <v>626.1542310000001</v>
          </cell>
        </row>
        <row r="52">
          <cell r="C52" t="str">
            <v>Escalera Telescopica (Cosapi)</v>
          </cell>
          <cell r="D52" t="str">
            <v>D-M</v>
          </cell>
          <cell r="G52">
            <v>142</v>
          </cell>
          <cell r="O52">
            <v>142</v>
          </cell>
          <cell r="P52">
            <v>142</v>
          </cell>
        </row>
        <row r="53">
          <cell r="D53" t="str">
            <v>S/</v>
          </cell>
          <cell r="E53">
            <v>0</v>
          </cell>
          <cell r="G53">
            <v>626.1542310000001</v>
          </cell>
          <cell r="H53">
            <v>0</v>
          </cell>
          <cell r="I53">
            <v>0</v>
          </cell>
          <cell r="J53">
            <v>0</v>
          </cell>
          <cell r="O53">
            <v>626.1542310000001</v>
          </cell>
          <cell r="P53">
            <v>626.1542310000001</v>
          </cell>
        </row>
        <row r="55">
          <cell r="C55" t="str">
            <v>Tablero Electronico para toma fu (Cosapi)</v>
          </cell>
          <cell r="D55" t="str">
            <v>D-M</v>
          </cell>
          <cell r="G55">
            <v>130</v>
          </cell>
          <cell r="I55">
            <v>0</v>
          </cell>
          <cell r="J55">
            <v>0</v>
          </cell>
          <cell r="O55">
            <v>130</v>
          </cell>
          <cell r="P55">
            <v>130</v>
          </cell>
        </row>
        <row r="56">
          <cell r="D56" t="str">
            <v>S/</v>
          </cell>
          <cell r="E56">
            <v>0</v>
          </cell>
          <cell r="G56">
            <v>1076.3807999999999</v>
          </cell>
          <cell r="H56">
            <v>0</v>
          </cell>
          <cell r="O56">
            <v>1076.3807999999999</v>
          </cell>
          <cell r="P56">
            <v>1076.3807999999999</v>
          </cell>
        </row>
        <row r="58">
          <cell r="C58" t="str">
            <v>Tablero Electronico para toma fu (Cosapi)</v>
          </cell>
          <cell r="D58" t="str">
            <v>D-M</v>
          </cell>
          <cell r="G58">
            <v>10</v>
          </cell>
          <cell r="O58">
            <v>10</v>
          </cell>
          <cell r="P58">
            <v>10</v>
          </cell>
        </row>
        <row r="59">
          <cell r="D59" t="str">
            <v>S/</v>
          </cell>
          <cell r="E59">
            <v>0</v>
          </cell>
          <cell r="G59">
            <v>82.766933333333341</v>
          </cell>
          <cell r="H59">
            <v>0</v>
          </cell>
          <cell r="I59">
            <v>0</v>
          </cell>
          <cell r="O59">
            <v>82.766933333333341</v>
          </cell>
          <cell r="P59">
            <v>82.766933333333341</v>
          </cell>
        </row>
        <row r="61">
          <cell r="C61" t="str">
            <v>Tablero Electronico para toma fu (Cosapi)</v>
          </cell>
          <cell r="D61" t="str">
            <v>D-M</v>
          </cell>
          <cell r="G61">
            <v>114</v>
          </cell>
          <cell r="O61">
            <v>114</v>
          </cell>
          <cell r="P61">
            <v>114</v>
          </cell>
        </row>
        <row r="62">
          <cell r="D62" t="str">
            <v>S/</v>
          </cell>
          <cell r="E62">
            <v>0</v>
          </cell>
          <cell r="G62">
            <v>943.85983999999996</v>
          </cell>
          <cell r="H62">
            <v>0</v>
          </cell>
          <cell r="I62">
            <v>0</v>
          </cell>
          <cell r="O62">
            <v>943.85983999999996</v>
          </cell>
          <cell r="P62">
            <v>943.85983999999996</v>
          </cell>
        </row>
        <row r="64">
          <cell r="C64" t="str">
            <v>Tablero Electronico para toma fu (Cosapi)</v>
          </cell>
          <cell r="D64" t="str">
            <v>D-M</v>
          </cell>
          <cell r="G64">
            <v>99</v>
          </cell>
          <cell r="O64">
            <v>99</v>
          </cell>
          <cell r="P64">
            <v>99</v>
          </cell>
        </row>
        <row r="65">
          <cell r="D65" t="str">
            <v>S/</v>
          </cell>
          <cell r="E65">
            <v>0</v>
          </cell>
          <cell r="G65">
            <v>819.70943999999997</v>
          </cell>
          <cell r="H65">
            <v>0</v>
          </cell>
          <cell r="I65">
            <v>0</v>
          </cell>
          <cell r="O65">
            <v>819.70943999999997</v>
          </cell>
          <cell r="P65">
            <v>819.70943999999997</v>
          </cell>
        </row>
        <row r="67">
          <cell r="C67" t="str">
            <v>Tablero Electronico para toma fu (Cosapi)</v>
          </cell>
          <cell r="D67" t="str">
            <v>D-M</v>
          </cell>
          <cell r="G67">
            <v>99</v>
          </cell>
          <cell r="O67">
            <v>99</v>
          </cell>
          <cell r="P67">
            <v>99</v>
          </cell>
        </row>
        <row r="68">
          <cell r="D68" t="str">
            <v>S/</v>
          </cell>
          <cell r="E68">
            <v>0</v>
          </cell>
          <cell r="G68">
            <v>819.70943999999997</v>
          </cell>
          <cell r="H68">
            <v>0</v>
          </cell>
          <cell r="I68">
            <v>0</v>
          </cell>
          <cell r="O68">
            <v>819.70943999999997</v>
          </cell>
          <cell r="P68">
            <v>819.70943999999997</v>
          </cell>
        </row>
        <row r="70">
          <cell r="C70" t="str">
            <v>Teodolito Alquiler (Farfan)</v>
          </cell>
          <cell r="D70" t="str">
            <v>GLB</v>
          </cell>
          <cell r="G70">
            <v>0</v>
          </cell>
          <cell r="O70">
            <v>0</v>
          </cell>
          <cell r="P70">
            <v>0</v>
          </cell>
        </row>
        <row r="71">
          <cell r="D71" t="str">
            <v>S/</v>
          </cell>
          <cell r="G71">
            <v>2002.59</v>
          </cell>
          <cell r="O71">
            <v>2002.59</v>
          </cell>
          <cell r="P71">
            <v>2002.59</v>
          </cell>
        </row>
        <row r="73">
          <cell r="C73" t="str">
            <v>Otros Equipos</v>
          </cell>
          <cell r="D73" t="str">
            <v>glb</v>
          </cell>
          <cell r="G73">
            <v>0</v>
          </cell>
          <cell r="O73">
            <v>0</v>
          </cell>
          <cell r="P73">
            <v>0</v>
          </cell>
          <cell r="Q73">
            <v>1</v>
          </cell>
        </row>
        <row r="74">
          <cell r="D74" t="str">
            <v>S/.</v>
          </cell>
          <cell r="G74">
            <v>19062.849999999999</v>
          </cell>
          <cell r="O74">
            <v>19062.849999999999</v>
          </cell>
          <cell r="P74">
            <v>19062.849999999999</v>
          </cell>
          <cell r="Q74">
            <v>1068.56766153795</v>
          </cell>
        </row>
        <row r="75">
          <cell r="E75">
            <v>0</v>
          </cell>
          <cell r="F75">
            <v>0</v>
          </cell>
          <cell r="G75">
            <v>43857.972636333332</v>
          </cell>
          <cell r="H75">
            <v>0</v>
          </cell>
          <cell r="I75">
            <v>0</v>
          </cell>
          <cell r="J75">
            <v>0</v>
          </cell>
          <cell r="K75">
            <v>0</v>
          </cell>
          <cell r="L75">
            <v>0</v>
          </cell>
          <cell r="M75">
            <v>0</v>
          </cell>
          <cell r="N75">
            <v>0</v>
          </cell>
          <cell r="O75">
            <v>43857.972636333332</v>
          </cell>
          <cell r="P75">
            <v>43857.972636333332</v>
          </cell>
          <cell r="Q75">
            <v>4521.7236665079499</v>
          </cell>
        </row>
        <row r="77">
          <cell r="C77" t="str">
            <v>DEMOLICIONES</v>
          </cell>
        </row>
        <row r="78">
          <cell r="C78" t="str">
            <v>Martillo rompepavimento (Cosapi)</v>
          </cell>
          <cell r="D78" t="str">
            <v>D-M</v>
          </cell>
          <cell r="G78">
            <v>51</v>
          </cell>
          <cell r="O78">
            <v>51</v>
          </cell>
          <cell r="P78">
            <v>51</v>
          </cell>
        </row>
        <row r="79">
          <cell r="D79" t="str">
            <v>S/</v>
          </cell>
          <cell r="E79">
            <v>0</v>
          </cell>
          <cell r="F79">
            <v>0</v>
          </cell>
          <cell r="G79">
            <v>1022.6616399999998</v>
          </cell>
          <cell r="H79">
            <v>0</v>
          </cell>
          <cell r="I79">
            <v>0</v>
          </cell>
          <cell r="J79">
            <v>0</v>
          </cell>
          <cell r="K79">
            <v>0</v>
          </cell>
          <cell r="L79">
            <v>0</v>
          </cell>
          <cell r="M79">
            <v>0</v>
          </cell>
          <cell r="N79">
            <v>0</v>
          </cell>
          <cell r="O79">
            <v>1022.6616399999998</v>
          </cell>
          <cell r="P79">
            <v>1022.6616399999998</v>
          </cell>
        </row>
        <row r="81">
          <cell r="C81" t="str">
            <v>Equipo de Sostenimiento (Acrow)</v>
          </cell>
          <cell r="D81" t="str">
            <v>D-M</v>
          </cell>
          <cell r="G81">
            <v>0</v>
          </cell>
          <cell r="O81">
            <v>0</v>
          </cell>
          <cell r="P81">
            <v>0</v>
          </cell>
        </row>
        <row r="82">
          <cell r="D82" t="str">
            <v>S/</v>
          </cell>
          <cell r="G82">
            <v>34481.35</v>
          </cell>
          <cell r="O82">
            <v>34481.35</v>
          </cell>
          <cell r="P82">
            <v>34481.35</v>
          </cell>
        </row>
        <row r="84">
          <cell r="C84" t="str">
            <v>Equipo de Sostenimiento (Acrow - Cines)</v>
          </cell>
          <cell r="D84" t="str">
            <v>D-M</v>
          </cell>
          <cell r="G84">
            <v>0</v>
          </cell>
          <cell r="O84">
            <v>0</v>
          </cell>
          <cell r="P84">
            <v>0</v>
          </cell>
        </row>
        <row r="85">
          <cell r="D85" t="str">
            <v>S/</v>
          </cell>
          <cell r="G85">
            <v>4064.17</v>
          </cell>
          <cell r="O85">
            <v>4064.17</v>
          </cell>
          <cell r="P85">
            <v>4064.17</v>
          </cell>
        </row>
        <row r="87">
          <cell r="C87" t="str">
            <v>Camión Grua Hiab 6 ton, carroc. Plataforma (Cosapi)</v>
          </cell>
          <cell r="D87" t="str">
            <v>H-M</v>
          </cell>
          <cell r="G87">
            <v>5.2</v>
          </cell>
          <cell r="O87">
            <v>5.2</v>
          </cell>
          <cell r="P87">
            <v>5.2</v>
          </cell>
        </row>
        <row r="88">
          <cell r="D88" t="str">
            <v>S/</v>
          </cell>
          <cell r="E88">
            <v>0</v>
          </cell>
          <cell r="G88">
            <v>2439.21</v>
          </cell>
          <cell r="H88">
            <v>0</v>
          </cell>
          <cell r="I88">
            <v>0</v>
          </cell>
          <cell r="J88">
            <v>0</v>
          </cell>
          <cell r="K88">
            <v>0</v>
          </cell>
          <cell r="L88">
            <v>0</v>
          </cell>
          <cell r="M88">
            <v>0</v>
          </cell>
          <cell r="N88">
            <v>0</v>
          </cell>
          <cell r="O88">
            <v>2439.21</v>
          </cell>
          <cell r="P88">
            <v>2439.21</v>
          </cell>
        </row>
        <row r="90">
          <cell r="C90" t="str">
            <v>Torna Hilti Mod TE-74-000987</v>
          </cell>
          <cell r="D90" t="str">
            <v>D-M</v>
          </cell>
          <cell r="G90">
            <v>138</v>
          </cell>
          <cell r="O90">
            <v>138</v>
          </cell>
          <cell r="P90">
            <v>138</v>
          </cell>
        </row>
        <row r="91">
          <cell r="D91" t="str">
            <v>S/</v>
          </cell>
          <cell r="E91">
            <v>0</v>
          </cell>
          <cell r="G91">
            <v>905.20844700000009</v>
          </cell>
          <cell r="H91">
            <v>0</v>
          </cell>
          <cell r="I91">
            <v>0</v>
          </cell>
          <cell r="O91">
            <v>905.20844700000009</v>
          </cell>
          <cell r="P91">
            <v>905.20844700000009</v>
          </cell>
        </row>
        <row r="93">
          <cell r="C93" t="str">
            <v>Torna Hilti Mod TE-74-000987</v>
          </cell>
          <cell r="D93" t="str">
            <v>D-M</v>
          </cell>
          <cell r="G93">
            <v>138</v>
          </cell>
          <cell r="O93">
            <v>138</v>
          </cell>
          <cell r="P93">
            <v>138</v>
          </cell>
        </row>
        <row r="94">
          <cell r="D94" t="str">
            <v>S/</v>
          </cell>
          <cell r="E94">
            <v>0</v>
          </cell>
          <cell r="G94">
            <v>905.20844700000009</v>
          </cell>
          <cell r="H94">
            <v>0</v>
          </cell>
          <cell r="I94">
            <v>0</v>
          </cell>
          <cell r="O94">
            <v>905.20844700000009</v>
          </cell>
          <cell r="P94">
            <v>905.20844700000009</v>
          </cell>
        </row>
        <row r="96">
          <cell r="C96" t="str">
            <v>Torna Hilti Mod TE-74-000987</v>
          </cell>
          <cell r="D96" t="str">
            <v>D-M</v>
          </cell>
          <cell r="G96">
            <v>138</v>
          </cell>
          <cell r="O96">
            <v>138</v>
          </cell>
          <cell r="P96">
            <v>138</v>
          </cell>
        </row>
        <row r="97">
          <cell r="D97" t="str">
            <v>S/</v>
          </cell>
          <cell r="E97">
            <v>0</v>
          </cell>
          <cell r="G97">
            <v>905.20844700000009</v>
          </cell>
          <cell r="H97">
            <v>0</v>
          </cell>
          <cell r="I97">
            <v>0</v>
          </cell>
          <cell r="O97">
            <v>905.20844700000009</v>
          </cell>
          <cell r="P97">
            <v>905.20844700000009</v>
          </cell>
        </row>
        <row r="99">
          <cell r="C99" t="str">
            <v>Torna Hilti Mod TE-74-000987</v>
          </cell>
          <cell r="D99" t="str">
            <v>D-M</v>
          </cell>
          <cell r="G99">
            <v>138</v>
          </cell>
          <cell r="O99">
            <v>138</v>
          </cell>
          <cell r="P99">
            <v>138</v>
          </cell>
        </row>
        <row r="100">
          <cell r="D100" t="str">
            <v>S/</v>
          </cell>
          <cell r="E100">
            <v>0</v>
          </cell>
          <cell r="G100">
            <v>905.20844700000009</v>
          </cell>
          <cell r="H100">
            <v>0</v>
          </cell>
          <cell r="I100">
            <v>0</v>
          </cell>
          <cell r="O100">
            <v>905.20844700000009</v>
          </cell>
          <cell r="P100">
            <v>905.20844700000009</v>
          </cell>
        </row>
        <row r="102">
          <cell r="C102" t="str">
            <v>Compresora Escaam (Alquiler)</v>
          </cell>
          <cell r="D102" t="str">
            <v>GLB</v>
          </cell>
          <cell r="G102">
            <v>0</v>
          </cell>
          <cell r="O102">
            <v>0</v>
          </cell>
          <cell r="P102">
            <v>0</v>
          </cell>
        </row>
        <row r="103">
          <cell r="D103" t="str">
            <v>S/</v>
          </cell>
          <cell r="G103">
            <v>14980.69</v>
          </cell>
          <cell r="O103">
            <v>14980.69</v>
          </cell>
          <cell r="P103">
            <v>14980.69</v>
          </cell>
        </row>
        <row r="105">
          <cell r="C105" t="str">
            <v>Taladro Neumatico (Alquiler Kenko)</v>
          </cell>
          <cell r="D105" t="str">
            <v>GLB</v>
          </cell>
          <cell r="G105">
            <v>1</v>
          </cell>
          <cell r="O105">
            <v>1</v>
          </cell>
          <cell r="P105">
            <v>1</v>
          </cell>
        </row>
        <row r="106">
          <cell r="D106" t="str">
            <v>S/</v>
          </cell>
          <cell r="G106">
            <v>4628.07</v>
          </cell>
          <cell r="O106">
            <v>4628.07</v>
          </cell>
          <cell r="P106">
            <v>4628.07</v>
          </cell>
        </row>
        <row r="108">
          <cell r="C108" t="str">
            <v>Telurimetro (Alquiler)</v>
          </cell>
          <cell r="D108" t="str">
            <v>GLB</v>
          </cell>
          <cell r="G108">
            <v>0</v>
          </cell>
          <cell r="O108">
            <v>0</v>
          </cell>
          <cell r="P108">
            <v>0</v>
          </cell>
        </row>
        <row r="109">
          <cell r="D109" t="str">
            <v>S/</v>
          </cell>
          <cell r="G109">
            <v>59.88</v>
          </cell>
          <cell r="O109">
            <v>59.88</v>
          </cell>
          <cell r="P109">
            <v>59.88</v>
          </cell>
        </row>
        <row r="111">
          <cell r="C111" t="str">
            <v>Elevador de Concreto Setro M</v>
          </cell>
          <cell r="D111" t="str">
            <v>D-M</v>
          </cell>
          <cell r="G111">
            <v>66</v>
          </cell>
          <cell r="O111">
            <v>66</v>
          </cell>
          <cell r="P111">
            <v>66</v>
          </cell>
        </row>
        <row r="112">
          <cell r="D112" t="str">
            <v>S/</v>
          </cell>
          <cell r="E112">
            <v>0</v>
          </cell>
          <cell r="G112">
            <v>1655.2817280000002</v>
          </cell>
          <cell r="H112">
            <v>0</v>
          </cell>
          <cell r="O112">
            <v>1655.2817280000002</v>
          </cell>
          <cell r="P112">
            <v>1655.2817280000002</v>
          </cell>
        </row>
        <row r="114">
          <cell r="C114" t="str">
            <v>Elevador de Concreto Setro M</v>
          </cell>
          <cell r="D114" t="str">
            <v>D-M</v>
          </cell>
          <cell r="G114">
            <v>26</v>
          </cell>
          <cell r="O114">
            <v>26</v>
          </cell>
          <cell r="P114">
            <v>26</v>
          </cell>
        </row>
        <row r="115">
          <cell r="D115" t="str">
            <v>S/</v>
          </cell>
          <cell r="E115">
            <v>0</v>
          </cell>
          <cell r="G115">
            <v>653.11334399999998</v>
          </cell>
          <cell r="H115">
            <v>0</v>
          </cell>
          <cell r="O115">
            <v>653.11334399999998</v>
          </cell>
          <cell r="P115">
            <v>653.11334399999998</v>
          </cell>
        </row>
        <row r="117">
          <cell r="C117" t="str">
            <v>Motoperforadora A.C. Pionjar</v>
          </cell>
          <cell r="D117" t="str">
            <v>D-M</v>
          </cell>
          <cell r="G117">
            <v>110</v>
          </cell>
          <cell r="O117">
            <v>110</v>
          </cell>
          <cell r="P117">
            <v>110</v>
          </cell>
        </row>
        <row r="118">
          <cell r="D118" t="str">
            <v>S/</v>
          </cell>
          <cell r="E118">
            <v>0</v>
          </cell>
          <cell r="G118">
            <v>8531.2039999999997</v>
          </cell>
          <cell r="H118">
            <v>0</v>
          </cell>
          <cell r="O118">
            <v>8531.2039999999997</v>
          </cell>
          <cell r="P118">
            <v>8531.2039999999997</v>
          </cell>
        </row>
        <row r="120">
          <cell r="C120" t="str">
            <v>Alquiler de Torna eléctrica (Remanel)</v>
          </cell>
          <cell r="D120" t="str">
            <v>glb</v>
          </cell>
          <cell r="G120">
            <v>0</v>
          </cell>
          <cell r="O120">
            <v>0</v>
          </cell>
          <cell r="P120">
            <v>0</v>
          </cell>
        </row>
        <row r="121">
          <cell r="D121" t="str">
            <v>S/</v>
          </cell>
          <cell r="G121">
            <v>846.6</v>
          </cell>
          <cell r="O121">
            <v>846.6</v>
          </cell>
          <cell r="P121">
            <v>846.6</v>
          </cell>
        </row>
        <row r="123">
          <cell r="C123" t="str">
            <v>Martillo Hidráulico (Demoliciones)</v>
          </cell>
          <cell r="D123" t="str">
            <v>glb</v>
          </cell>
          <cell r="G123">
            <v>1</v>
          </cell>
          <cell r="O123">
            <v>1</v>
          </cell>
          <cell r="P123">
            <v>1</v>
          </cell>
          <cell r="Q123">
            <v>0</v>
          </cell>
        </row>
        <row r="124">
          <cell r="D124" t="str">
            <v>S/</v>
          </cell>
          <cell r="G124">
            <v>922.14</v>
          </cell>
          <cell r="O124">
            <v>922.14</v>
          </cell>
          <cell r="P124">
            <v>922.14</v>
          </cell>
          <cell r="Q124">
            <v>0</v>
          </cell>
        </row>
        <row r="125">
          <cell r="E125">
            <v>0</v>
          </cell>
          <cell r="F125">
            <v>0</v>
          </cell>
          <cell r="G125">
            <v>77905.204499999993</v>
          </cell>
          <cell r="H125">
            <v>0</v>
          </cell>
          <cell r="I125">
            <v>0</v>
          </cell>
          <cell r="J125">
            <v>0</v>
          </cell>
          <cell r="K125">
            <v>0</v>
          </cell>
          <cell r="L125">
            <v>0</v>
          </cell>
          <cell r="M125">
            <v>0</v>
          </cell>
          <cell r="N125">
            <v>0</v>
          </cell>
          <cell r="O125">
            <v>77905.204499999993</v>
          </cell>
          <cell r="P125">
            <v>77905.204499999993</v>
          </cell>
          <cell r="Q125">
            <v>0</v>
          </cell>
        </row>
        <row r="127">
          <cell r="C127" t="str">
            <v>MOVIMIENTO DE TIERRAS (Rellenos)</v>
          </cell>
        </row>
        <row r="128">
          <cell r="C128" t="str">
            <v>Minicargador Bobcat (Transportes Aries)</v>
          </cell>
          <cell r="D128" t="str">
            <v>H-M</v>
          </cell>
          <cell r="G128">
            <v>380.00625000000002</v>
          </cell>
          <cell r="O128">
            <v>380.00625000000002</v>
          </cell>
          <cell r="P128">
            <v>380.00625000000002</v>
          </cell>
        </row>
        <row r="129">
          <cell r="D129" t="str">
            <v>S/</v>
          </cell>
          <cell r="E129">
            <v>0</v>
          </cell>
          <cell r="G129">
            <v>12307.02</v>
          </cell>
          <cell r="H129">
            <v>0</v>
          </cell>
          <cell r="I129">
            <v>0</v>
          </cell>
          <cell r="O129">
            <v>12307.02</v>
          </cell>
          <cell r="P129">
            <v>12307.02</v>
          </cell>
        </row>
        <row r="131">
          <cell r="C131" t="str">
            <v>Apisonador Wacker (Cosapi)</v>
          </cell>
          <cell r="D131" t="str">
            <v>D-M</v>
          </cell>
          <cell r="G131">
            <v>215</v>
          </cell>
          <cell r="O131">
            <v>215</v>
          </cell>
          <cell r="P131">
            <v>215</v>
          </cell>
        </row>
        <row r="132">
          <cell r="D132" t="str">
            <v>S/</v>
          </cell>
          <cell r="E132">
            <v>0</v>
          </cell>
          <cell r="G132">
            <v>7993.9460000000008</v>
          </cell>
          <cell r="H132">
            <v>0</v>
          </cell>
          <cell r="I132">
            <v>0</v>
          </cell>
          <cell r="O132">
            <v>7993.9460000000008</v>
          </cell>
          <cell r="P132">
            <v>7993.9460000000008</v>
          </cell>
        </row>
        <row r="134">
          <cell r="C134" t="str">
            <v>Apisonador Wacker (Cosapi)</v>
          </cell>
          <cell r="D134" t="str">
            <v>D-M</v>
          </cell>
          <cell r="G134">
            <v>126</v>
          </cell>
          <cell r="O134">
            <v>126</v>
          </cell>
          <cell r="P134">
            <v>126</v>
          </cell>
        </row>
        <row r="135">
          <cell r="D135" t="str">
            <v>S/</v>
          </cell>
          <cell r="E135">
            <v>0</v>
          </cell>
          <cell r="G135">
            <v>4691.6377499999999</v>
          </cell>
          <cell r="H135">
            <v>0</v>
          </cell>
          <cell r="I135">
            <v>0</v>
          </cell>
          <cell r="O135">
            <v>4691.6377499999999</v>
          </cell>
          <cell r="P135">
            <v>4691.6377499999999</v>
          </cell>
        </row>
        <row r="137">
          <cell r="C137" t="str">
            <v>Retroexcavadora (Negociaciones Aries)</v>
          </cell>
          <cell r="D137" t="str">
            <v>H-M</v>
          </cell>
          <cell r="G137">
            <v>67.05</v>
          </cell>
          <cell r="O137">
            <v>67.05</v>
          </cell>
          <cell r="P137">
            <v>67.05</v>
          </cell>
        </row>
        <row r="138">
          <cell r="D138" t="str">
            <v>S/</v>
          </cell>
          <cell r="E138">
            <v>0</v>
          </cell>
          <cell r="G138">
            <v>6406.39</v>
          </cell>
          <cell r="H138">
            <v>0</v>
          </cell>
          <cell r="I138">
            <v>0</v>
          </cell>
          <cell r="O138">
            <v>6406.39</v>
          </cell>
          <cell r="P138">
            <v>6406.39</v>
          </cell>
        </row>
        <row r="140">
          <cell r="C140" t="str">
            <v>Retroexcavadora (Escaam)</v>
          </cell>
          <cell r="D140" t="str">
            <v>GLB</v>
          </cell>
          <cell r="G140">
            <v>0</v>
          </cell>
          <cell r="O140">
            <v>0</v>
          </cell>
          <cell r="P140">
            <v>0</v>
          </cell>
        </row>
        <row r="141">
          <cell r="D141" t="str">
            <v>S/</v>
          </cell>
          <cell r="G141">
            <v>13082.39</v>
          </cell>
          <cell r="O141">
            <v>13082.39</v>
          </cell>
          <cell r="P141">
            <v>13082.39</v>
          </cell>
        </row>
        <row r="143">
          <cell r="C143" t="str">
            <v>Plancha Compactadora Imetsa (Cosapi)</v>
          </cell>
          <cell r="D143" t="str">
            <v>D-M</v>
          </cell>
          <cell r="G143">
            <v>69</v>
          </cell>
          <cell r="O143">
            <v>69</v>
          </cell>
          <cell r="P143">
            <v>69</v>
          </cell>
        </row>
        <row r="144">
          <cell r="D144" t="str">
            <v>S/</v>
          </cell>
          <cell r="G144">
            <v>2060</v>
          </cell>
          <cell r="O144">
            <v>2060</v>
          </cell>
          <cell r="P144">
            <v>2060</v>
          </cell>
        </row>
        <row r="146">
          <cell r="C146" t="str">
            <v>Plancha Compactadora Imetsa (Cosapi)</v>
          </cell>
          <cell r="D146" t="str">
            <v>D-M</v>
          </cell>
          <cell r="G146">
            <v>52</v>
          </cell>
          <cell r="O146">
            <v>52</v>
          </cell>
          <cell r="P146">
            <v>52</v>
          </cell>
        </row>
        <row r="147">
          <cell r="D147" t="str">
            <v>S/</v>
          </cell>
          <cell r="E147">
            <v>0</v>
          </cell>
          <cell r="F147">
            <v>0</v>
          </cell>
          <cell r="G147">
            <v>1553.27808</v>
          </cell>
          <cell r="H147">
            <v>0</v>
          </cell>
          <cell r="O147">
            <v>1553.27808</v>
          </cell>
          <cell r="P147">
            <v>1553.27808</v>
          </cell>
        </row>
        <row r="149">
          <cell r="C149" t="str">
            <v>Plancha Compactadora Imetsa (Cosapi)</v>
          </cell>
          <cell r="D149" t="str">
            <v>D-M</v>
          </cell>
          <cell r="G149">
            <v>49</v>
          </cell>
          <cell r="O149">
            <v>49</v>
          </cell>
          <cell r="P149">
            <v>49</v>
          </cell>
        </row>
        <row r="150">
          <cell r="D150" t="str">
            <v>S/</v>
          </cell>
          <cell r="E150">
            <v>0</v>
          </cell>
          <cell r="F150">
            <v>0</v>
          </cell>
          <cell r="G150">
            <v>1466.4294400000001</v>
          </cell>
          <cell r="H150">
            <v>0</v>
          </cell>
          <cell r="O150">
            <v>1466.4294400000001</v>
          </cell>
          <cell r="P150">
            <v>1466.4294400000001</v>
          </cell>
        </row>
        <row r="151">
          <cell r="E151">
            <v>0</v>
          </cell>
          <cell r="F151">
            <v>0</v>
          </cell>
          <cell r="G151">
            <v>49561.091270000004</v>
          </cell>
          <cell r="H151">
            <v>0</v>
          </cell>
          <cell r="I151">
            <v>0</v>
          </cell>
          <cell r="J151">
            <v>0</v>
          </cell>
          <cell r="K151">
            <v>0</v>
          </cell>
          <cell r="L151">
            <v>0</v>
          </cell>
          <cell r="M151">
            <v>0</v>
          </cell>
          <cell r="N151">
            <v>0</v>
          </cell>
          <cell r="O151">
            <v>49561.091270000004</v>
          </cell>
          <cell r="P151">
            <v>49561.091270000004</v>
          </cell>
          <cell r="Q151">
            <v>0</v>
          </cell>
        </row>
        <row r="153">
          <cell r="C153" t="str">
            <v>ENCOFRADO</v>
          </cell>
        </row>
        <row r="154">
          <cell r="C154" t="str">
            <v>Equipo encofrado</v>
          </cell>
          <cell r="D154" t="str">
            <v>m2</v>
          </cell>
          <cell r="G154">
            <v>0</v>
          </cell>
          <cell r="O154">
            <v>0</v>
          </cell>
          <cell r="P154">
            <v>0</v>
          </cell>
          <cell r="Q154">
            <v>4494.6099999999997</v>
          </cell>
        </row>
        <row r="155">
          <cell r="D155" t="str">
            <v>S/</v>
          </cell>
          <cell r="E155">
            <v>0</v>
          </cell>
          <cell r="G155">
            <v>0</v>
          </cell>
          <cell r="H155">
            <v>0</v>
          </cell>
          <cell r="I155">
            <v>0</v>
          </cell>
          <cell r="O155">
            <v>0</v>
          </cell>
          <cell r="P155">
            <v>0</v>
          </cell>
          <cell r="Q155">
            <v>1561.427516247305</v>
          </cell>
        </row>
        <row r="157">
          <cell r="C157" t="str">
            <v>Encofrado metálico</v>
          </cell>
          <cell r="D157" t="str">
            <v>m2</v>
          </cell>
          <cell r="G157">
            <v>2647.6011396011395</v>
          </cell>
          <cell r="O157">
            <v>2647.6011396011395</v>
          </cell>
          <cell r="P157">
            <v>2647.6011396011395</v>
          </cell>
          <cell r="Q157">
            <v>531.09</v>
          </cell>
        </row>
        <row r="158">
          <cell r="D158" t="str">
            <v>S/</v>
          </cell>
          <cell r="E158">
            <v>0</v>
          </cell>
          <cell r="G158">
            <v>38325.586640000001</v>
          </cell>
          <cell r="H158">
            <v>0</v>
          </cell>
          <cell r="I158">
            <v>0</v>
          </cell>
          <cell r="O158">
            <v>38325.586640000001</v>
          </cell>
          <cell r="P158">
            <v>38325.586640000001</v>
          </cell>
          <cell r="Q158">
            <v>5535.0199879663505</v>
          </cell>
        </row>
        <row r="160">
          <cell r="C160" t="str">
            <v>Camión Grua Hiab 6 ton, carroc. Plataforma (Cosapi)</v>
          </cell>
          <cell r="D160" t="str">
            <v>H-M</v>
          </cell>
          <cell r="G160">
            <v>55.6</v>
          </cell>
          <cell r="O160">
            <v>55.6</v>
          </cell>
          <cell r="P160">
            <v>55.6</v>
          </cell>
        </row>
        <row r="161">
          <cell r="D161" t="str">
            <v>S/</v>
          </cell>
          <cell r="E161">
            <v>0</v>
          </cell>
          <cell r="G161">
            <v>4138.05</v>
          </cell>
          <cell r="H161">
            <v>0</v>
          </cell>
          <cell r="O161">
            <v>4138.05</v>
          </cell>
          <cell r="P161">
            <v>4138.05</v>
          </cell>
        </row>
        <row r="162">
          <cell r="E162">
            <v>0</v>
          </cell>
          <cell r="F162">
            <v>0</v>
          </cell>
          <cell r="G162">
            <v>42463.636639999997</v>
          </cell>
          <cell r="H162">
            <v>0</v>
          </cell>
          <cell r="I162">
            <v>0</v>
          </cell>
          <cell r="J162">
            <v>0</v>
          </cell>
          <cell r="K162">
            <v>0</v>
          </cell>
          <cell r="L162">
            <v>0</v>
          </cell>
          <cell r="M162">
            <v>0</v>
          </cell>
          <cell r="N162">
            <v>0</v>
          </cell>
          <cell r="O162">
            <v>42463.636639999997</v>
          </cell>
          <cell r="P162">
            <v>42463.636639999997</v>
          </cell>
          <cell r="Q162">
            <v>7096.4475042136555</v>
          </cell>
        </row>
        <row r="164">
          <cell r="C164" t="str">
            <v>ENCOFRADO CARAVISTA LOSAS Y VIGAS</v>
          </cell>
        </row>
        <row r="165">
          <cell r="C165" t="str">
            <v>Equipo encofrado</v>
          </cell>
          <cell r="D165" t="str">
            <v>m2</v>
          </cell>
          <cell r="F165">
            <v>0</v>
          </cell>
          <cell r="G165">
            <v>0</v>
          </cell>
          <cell r="O165">
            <v>0</v>
          </cell>
          <cell r="P165">
            <v>0</v>
          </cell>
          <cell r="Q165">
            <v>13357.5</v>
          </cell>
        </row>
        <row r="166">
          <cell r="D166" t="str">
            <v>S/</v>
          </cell>
          <cell r="E166">
            <v>0</v>
          </cell>
          <cell r="F166">
            <v>0</v>
          </cell>
          <cell r="G166">
            <v>0</v>
          </cell>
          <cell r="H166">
            <v>0</v>
          </cell>
          <cell r="I166">
            <v>0</v>
          </cell>
          <cell r="J166">
            <v>0</v>
          </cell>
          <cell r="K166">
            <v>0</v>
          </cell>
          <cell r="L166">
            <v>0</v>
          </cell>
          <cell r="M166">
            <v>0</v>
          </cell>
          <cell r="N166">
            <v>0</v>
          </cell>
          <cell r="O166">
            <v>0</v>
          </cell>
          <cell r="P166">
            <v>0</v>
          </cell>
          <cell r="Q166">
            <v>4640.3955066787494</v>
          </cell>
        </row>
        <row r="168">
          <cell r="C168" t="str">
            <v>Apuntalamiento y encofrado metálico</v>
          </cell>
          <cell r="D168" t="str">
            <v>m2</v>
          </cell>
          <cell r="G168">
            <v>19509.677419112115</v>
          </cell>
          <cell r="O168">
            <v>19509.677419112115</v>
          </cell>
          <cell r="P168">
            <v>19509.677419112115</v>
          </cell>
          <cell r="Q168">
            <v>6167.431111111111</v>
          </cell>
        </row>
        <row r="169">
          <cell r="D169" t="str">
            <v>S/</v>
          </cell>
          <cell r="E169">
            <v>30000</v>
          </cell>
          <cell r="F169">
            <v>35672</v>
          </cell>
          <cell r="G169">
            <v>214248.37966999999</v>
          </cell>
          <cell r="J169">
            <v>0</v>
          </cell>
          <cell r="K169">
            <v>0</v>
          </cell>
          <cell r="L169">
            <v>0</v>
          </cell>
          <cell r="M169">
            <v>0</v>
          </cell>
          <cell r="N169">
            <v>0</v>
          </cell>
          <cell r="O169">
            <v>214248.37966999999</v>
          </cell>
          <cell r="P169">
            <v>208576.37966999999</v>
          </cell>
          <cell r="Q169">
            <v>96415.450698767192</v>
          </cell>
        </row>
        <row r="171">
          <cell r="C171" t="str">
            <v>Camión Grua Hiab 6 ton, carroc. Plataforma (Cosapi)</v>
          </cell>
          <cell r="D171" t="str">
            <v>H-M</v>
          </cell>
          <cell r="G171">
            <v>81</v>
          </cell>
          <cell r="O171">
            <v>81</v>
          </cell>
          <cell r="P171">
            <v>81</v>
          </cell>
        </row>
        <row r="172">
          <cell r="D172" t="str">
            <v>S/</v>
          </cell>
          <cell r="E172">
            <v>0</v>
          </cell>
          <cell r="G172">
            <v>4797.8100000000004</v>
          </cell>
          <cell r="H172">
            <v>0</v>
          </cell>
          <cell r="I172">
            <v>0</v>
          </cell>
          <cell r="J172">
            <v>0</v>
          </cell>
          <cell r="K172">
            <v>0</v>
          </cell>
          <cell r="L172">
            <v>0</v>
          </cell>
          <cell r="M172">
            <v>0</v>
          </cell>
          <cell r="N172">
            <v>0</v>
          </cell>
          <cell r="O172">
            <v>4797.8100000000004</v>
          </cell>
          <cell r="P172">
            <v>4797.8100000000004</v>
          </cell>
        </row>
        <row r="174">
          <cell r="C174" t="str">
            <v>Montaje y Desmontaje de Grua Torre</v>
          </cell>
          <cell r="D174" t="str">
            <v>GLB</v>
          </cell>
          <cell r="G174">
            <v>0</v>
          </cell>
          <cell r="O174">
            <v>0</v>
          </cell>
          <cell r="P174">
            <v>0</v>
          </cell>
        </row>
        <row r="175">
          <cell r="D175" t="str">
            <v>S/</v>
          </cell>
          <cell r="G175">
            <v>2053.7350000000001</v>
          </cell>
          <cell r="O175">
            <v>2053.7350000000001</v>
          </cell>
          <cell r="P175">
            <v>2053.7350000000001</v>
          </cell>
        </row>
        <row r="177">
          <cell r="C177" t="str">
            <v>Grua Torre Potain MC80</v>
          </cell>
          <cell r="D177" t="str">
            <v>D-M</v>
          </cell>
          <cell r="G177">
            <v>20</v>
          </cell>
          <cell r="O177">
            <v>20</v>
          </cell>
          <cell r="P177">
            <v>20</v>
          </cell>
        </row>
        <row r="178">
          <cell r="D178" t="str">
            <v>S/</v>
          </cell>
          <cell r="E178">
            <v>0</v>
          </cell>
          <cell r="F178">
            <v>0</v>
          </cell>
          <cell r="G178">
            <v>11073.584000000001</v>
          </cell>
          <cell r="H178">
            <v>0</v>
          </cell>
          <cell r="I178">
            <v>0</v>
          </cell>
          <cell r="J178">
            <v>0</v>
          </cell>
          <cell r="O178">
            <v>11073.584000000001</v>
          </cell>
          <cell r="P178">
            <v>11073.584000000001</v>
          </cell>
        </row>
        <row r="180">
          <cell r="C180" t="str">
            <v>Balde para concreto de 500 lts x 3</v>
          </cell>
          <cell r="D180" t="str">
            <v>D-M</v>
          </cell>
          <cell r="G180">
            <v>374</v>
          </cell>
          <cell r="O180">
            <v>374</v>
          </cell>
          <cell r="P180">
            <v>374</v>
          </cell>
        </row>
        <row r="181">
          <cell r="D181" t="str">
            <v>S/</v>
          </cell>
          <cell r="E181">
            <v>0</v>
          </cell>
          <cell r="F181">
            <v>0</v>
          </cell>
          <cell r="G181">
            <v>3951</v>
          </cell>
          <cell r="H181">
            <v>0</v>
          </cell>
          <cell r="I181">
            <v>0</v>
          </cell>
          <cell r="J181">
            <v>0</v>
          </cell>
          <cell r="O181">
            <v>3951</v>
          </cell>
          <cell r="P181">
            <v>3951</v>
          </cell>
        </row>
        <row r="183">
          <cell r="C183" t="str">
            <v>Dinamometro (Cosapi)</v>
          </cell>
          <cell r="D183" t="str">
            <v>D-M</v>
          </cell>
          <cell r="G183">
            <v>2</v>
          </cell>
          <cell r="O183">
            <v>2</v>
          </cell>
          <cell r="P183">
            <v>2</v>
          </cell>
        </row>
        <row r="184">
          <cell r="D184" t="str">
            <v>S/</v>
          </cell>
          <cell r="F184">
            <v>0</v>
          </cell>
          <cell r="G184">
            <v>2.6081300000000005</v>
          </cell>
          <cell r="O184">
            <v>2.6081300000000005</v>
          </cell>
          <cell r="P184">
            <v>2.6081300000000005</v>
          </cell>
        </row>
        <row r="186">
          <cell r="C186" t="str">
            <v>Tecle Rachet Vital (Cosapi)</v>
          </cell>
          <cell r="D186" t="str">
            <v>D-M</v>
          </cell>
          <cell r="G186">
            <v>2</v>
          </cell>
          <cell r="O186">
            <v>2</v>
          </cell>
          <cell r="P186">
            <v>2</v>
          </cell>
        </row>
        <row r="187">
          <cell r="D187" t="str">
            <v>S/</v>
          </cell>
          <cell r="F187">
            <v>0</v>
          </cell>
          <cell r="G187">
            <v>2.9713466666666668</v>
          </cell>
          <cell r="O187">
            <v>2.9713466666666668</v>
          </cell>
          <cell r="P187">
            <v>2.9713466666666668</v>
          </cell>
        </row>
        <row r="189">
          <cell r="C189" t="str">
            <v>Tirfor (Cosapi)</v>
          </cell>
          <cell r="D189" t="str">
            <v>D-M</v>
          </cell>
          <cell r="G189">
            <v>166</v>
          </cell>
          <cell r="O189">
            <v>166</v>
          </cell>
          <cell r="P189">
            <v>166</v>
          </cell>
        </row>
        <row r="190">
          <cell r="D190" t="str">
            <v>S/</v>
          </cell>
          <cell r="E190">
            <v>0</v>
          </cell>
          <cell r="G190">
            <v>347.61854833333337</v>
          </cell>
          <cell r="H190">
            <v>0</v>
          </cell>
          <cell r="I190">
            <v>0</v>
          </cell>
          <cell r="O190">
            <v>347.61854833333337</v>
          </cell>
          <cell r="P190">
            <v>347.61854833333337</v>
          </cell>
        </row>
        <row r="192">
          <cell r="C192" t="str">
            <v>Grupo Electrogeno (Cosapi)</v>
          </cell>
          <cell r="D192" t="str">
            <v>D-M</v>
          </cell>
          <cell r="G192">
            <v>22</v>
          </cell>
          <cell r="O192">
            <v>22</v>
          </cell>
          <cell r="P192">
            <v>22</v>
          </cell>
        </row>
        <row r="193">
          <cell r="D193" t="str">
            <v>S/</v>
          </cell>
          <cell r="E193">
            <v>0</v>
          </cell>
          <cell r="G193">
            <v>2366.9029420000002</v>
          </cell>
          <cell r="H193">
            <v>0</v>
          </cell>
          <cell r="I193">
            <v>0</v>
          </cell>
          <cell r="J193">
            <v>0</v>
          </cell>
          <cell r="O193">
            <v>2366.9029420000002</v>
          </cell>
          <cell r="P193">
            <v>2366.9029420000002</v>
          </cell>
        </row>
        <row r="195">
          <cell r="C195" t="str">
            <v>Vibrador electrico (Alquiler)</v>
          </cell>
          <cell r="D195" t="str">
            <v>GLB</v>
          </cell>
          <cell r="G195">
            <v>0</v>
          </cell>
          <cell r="O195">
            <v>0</v>
          </cell>
          <cell r="P195">
            <v>0</v>
          </cell>
        </row>
        <row r="196">
          <cell r="D196" t="str">
            <v>S/</v>
          </cell>
          <cell r="G196">
            <v>271.5</v>
          </cell>
          <cell r="O196">
            <v>271.5</v>
          </cell>
          <cell r="P196">
            <v>271.5</v>
          </cell>
        </row>
        <row r="198">
          <cell r="C198" t="str">
            <v>Gata Hidraulica (Cosapi)</v>
          </cell>
          <cell r="D198" t="str">
            <v>D-M</v>
          </cell>
          <cell r="G198">
            <v>9</v>
          </cell>
          <cell r="O198">
            <v>9</v>
          </cell>
          <cell r="P198">
            <v>9</v>
          </cell>
        </row>
        <row r="199">
          <cell r="D199" t="str">
            <v>S/</v>
          </cell>
          <cell r="E199">
            <v>0</v>
          </cell>
          <cell r="F199">
            <v>0</v>
          </cell>
          <cell r="G199">
            <v>825.58079999999995</v>
          </cell>
          <cell r="H199">
            <v>0</v>
          </cell>
          <cell r="O199">
            <v>825.58079999999995</v>
          </cell>
          <cell r="P199">
            <v>825.58079999999995</v>
          </cell>
        </row>
        <row r="200">
          <cell r="E200">
            <v>30000</v>
          </cell>
          <cell r="F200">
            <v>35672</v>
          </cell>
          <cell r="G200">
            <v>239941.69043699998</v>
          </cell>
          <cell r="H200">
            <v>0</v>
          </cell>
          <cell r="I200">
            <v>0</v>
          </cell>
          <cell r="J200">
            <v>0</v>
          </cell>
          <cell r="K200">
            <v>0</v>
          </cell>
          <cell r="L200">
            <v>0</v>
          </cell>
          <cell r="M200">
            <v>0</v>
          </cell>
          <cell r="N200">
            <v>0</v>
          </cell>
          <cell r="O200">
            <v>239941.69043699998</v>
          </cell>
          <cell r="P200">
            <v>234269.69043699998</v>
          </cell>
          <cell r="Q200">
            <v>101055.84620544594</v>
          </cell>
        </row>
        <row r="202">
          <cell r="C202" t="str">
            <v>ENCOFRADO NORMAL MURO DE CONTENCION</v>
          </cell>
        </row>
        <row r="203">
          <cell r="C203" t="str">
            <v>Equipo encofrado</v>
          </cell>
          <cell r="D203" t="str">
            <v>m2</v>
          </cell>
          <cell r="G203">
            <v>0</v>
          </cell>
          <cell r="O203">
            <v>0</v>
          </cell>
          <cell r="P203">
            <v>0</v>
          </cell>
          <cell r="Q203">
            <v>2814.1</v>
          </cell>
        </row>
        <row r="204">
          <cell r="D204" t="str">
            <v>S/</v>
          </cell>
          <cell r="E204">
            <v>0</v>
          </cell>
          <cell r="G204">
            <v>0</v>
          </cell>
          <cell r="H204">
            <v>0</v>
          </cell>
          <cell r="I204">
            <v>0</v>
          </cell>
          <cell r="J204">
            <v>0</v>
          </cell>
          <cell r="K204">
            <v>0</v>
          </cell>
          <cell r="L204">
            <v>0</v>
          </cell>
          <cell r="M204">
            <v>0</v>
          </cell>
          <cell r="N204">
            <v>0</v>
          </cell>
          <cell r="O204">
            <v>0</v>
          </cell>
          <cell r="P204">
            <v>0</v>
          </cell>
          <cell r="Q204">
            <v>977.61834140705002</v>
          </cell>
        </row>
        <row r="206">
          <cell r="C206" t="str">
            <v>Encofrado metálico</v>
          </cell>
          <cell r="D206" t="str">
            <v>m2</v>
          </cell>
          <cell r="G206">
            <v>0</v>
          </cell>
          <cell r="O206">
            <v>0</v>
          </cell>
          <cell r="P206">
            <v>0</v>
          </cell>
          <cell r="Q206">
            <v>2791.73</v>
          </cell>
        </row>
        <row r="207">
          <cell r="D207" t="str">
            <v>S/</v>
          </cell>
          <cell r="E207">
            <v>0</v>
          </cell>
          <cell r="G207">
            <v>428.17</v>
          </cell>
          <cell r="H207">
            <v>0</v>
          </cell>
          <cell r="I207">
            <v>0</v>
          </cell>
          <cell r="J207">
            <v>0</v>
          </cell>
          <cell r="K207">
            <v>0</v>
          </cell>
          <cell r="L207">
            <v>0</v>
          </cell>
          <cell r="M207">
            <v>0</v>
          </cell>
          <cell r="N207">
            <v>0</v>
          </cell>
          <cell r="O207">
            <v>428.17</v>
          </cell>
          <cell r="P207">
            <v>428.17</v>
          </cell>
          <cell r="Q207">
            <v>29095.41010187595</v>
          </cell>
        </row>
        <row r="209">
          <cell r="C209" t="str">
            <v>Camión Grua Hiab 6 ton, carroc. Plataforma (Cosapi)</v>
          </cell>
          <cell r="D209" t="str">
            <v>H-M</v>
          </cell>
          <cell r="G209">
            <v>0</v>
          </cell>
          <cell r="O209">
            <v>0</v>
          </cell>
          <cell r="P209">
            <v>0</v>
          </cell>
        </row>
        <row r="210">
          <cell r="D210" t="str">
            <v>S/</v>
          </cell>
          <cell r="E210">
            <v>0</v>
          </cell>
          <cell r="G210">
            <v>615.41</v>
          </cell>
          <cell r="H210">
            <v>0</v>
          </cell>
          <cell r="I210">
            <v>0</v>
          </cell>
          <cell r="J210">
            <v>0</v>
          </cell>
          <cell r="K210">
            <v>0</v>
          </cell>
          <cell r="L210">
            <v>0</v>
          </cell>
          <cell r="M210">
            <v>0</v>
          </cell>
          <cell r="N210">
            <v>0</v>
          </cell>
          <cell r="O210">
            <v>615.41</v>
          </cell>
          <cell r="P210">
            <v>615.41</v>
          </cell>
        </row>
        <row r="211">
          <cell r="E211">
            <v>0</v>
          </cell>
          <cell r="F211">
            <v>0</v>
          </cell>
          <cell r="G211">
            <v>1043.58</v>
          </cell>
          <cell r="H211">
            <v>0</v>
          </cell>
          <cell r="I211">
            <v>0</v>
          </cell>
          <cell r="J211">
            <v>0</v>
          </cell>
          <cell r="K211">
            <v>0</v>
          </cell>
          <cell r="L211">
            <v>0</v>
          </cell>
          <cell r="M211">
            <v>0</v>
          </cell>
          <cell r="N211">
            <v>0</v>
          </cell>
          <cell r="O211">
            <v>1043.58</v>
          </cell>
          <cell r="P211">
            <v>1043.58</v>
          </cell>
          <cell r="Q211">
            <v>30073.028443283001</v>
          </cell>
        </row>
        <row r="213">
          <cell r="C213" t="str">
            <v>ENCOFRADO CARAVISTA COLUMNAS</v>
          </cell>
        </row>
        <row r="214">
          <cell r="C214" t="str">
            <v>Equipo encofrado</v>
          </cell>
          <cell r="D214" t="str">
            <v>m2</v>
          </cell>
          <cell r="G214">
            <v>0</v>
          </cell>
          <cell r="O214">
            <v>0</v>
          </cell>
          <cell r="P214">
            <v>0</v>
          </cell>
          <cell r="Q214">
            <v>2431.9</v>
          </cell>
        </row>
        <row r="215">
          <cell r="D215" t="str">
            <v>S/</v>
          </cell>
          <cell r="E215">
            <v>0</v>
          </cell>
          <cell r="G215">
            <v>0</v>
          </cell>
          <cell r="H215">
            <v>0</v>
          </cell>
          <cell r="I215">
            <v>0</v>
          </cell>
          <cell r="J215">
            <v>0</v>
          </cell>
          <cell r="K215">
            <v>0</v>
          </cell>
          <cell r="L215">
            <v>0</v>
          </cell>
          <cell r="M215">
            <v>0</v>
          </cell>
          <cell r="N215">
            <v>0</v>
          </cell>
          <cell r="O215">
            <v>0</v>
          </cell>
          <cell r="P215">
            <v>0</v>
          </cell>
          <cell r="Q215">
            <v>844.84206121595003</v>
          </cell>
        </row>
        <row r="217">
          <cell r="C217" t="str">
            <v>Encofrado metálico</v>
          </cell>
          <cell r="D217" t="str">
            <v>m2</v>
          </cell>
          <cell r="G217">
            <v>2403.2390352504635</v>
          </cell>
          <cell r="O217">
            <v>2403.2390352504635</v>
          </cell>
          <cell r="P217">
            <v>2403.2390352504635</v>
          </cell>
          <cell r="Q217">
            <v>2412.56</v>
          </cell>
        </row>
        <row r="218">
          <cell r="D218" t="str">
            <v>S/</v>
          </cell>
          <cell r="E218">
            <v>0</v>
          </cell>
          <cell r="G218">
            <v>23984.364419999998</v>
          </cell>
          <cell r="H218">
            <v>0</v>
          </cell>
          <cell r="I218">
            <v>0</v>
          </cell>
          <cell r="J218">
            <v>0</v>
          </cell>
          <cell r="K218">
            <v>0</v>
          </cell>
          <cell r="L218">
            <v>0</v>
          </cell>
          <cell r="M218">
            <v>0</v>
          </cell>
          <cell r="N218">
            <v>0</v>
          </cell>
          <cell r="O218">
            <v>23984.364419999998</v>
          </cell>
          <cell r="P218">
            <v>23984.364419999998</v>
          </cell>
          <cell r="Q218">
            <v>25143.700356188401</v>
          </cell>
        </row>
        <row r="220">
          <cell r="C220" t="str">
            <v>Camión Grua Hiab 6 ton, carroc. Plataforma (Cosapi)</v>
          </cell>
          <cell r="D220" t="str">
            <v>H-M</v>
          </cell>
          <cell r="G220">
            <v>11.6</v>
          </cell>
          <cell r="O220">
            <v>11.6</v>
          </cell>
          <cell r="P220">
            <v>11.6</v>
          </cell>
          <cell r="Q220">
            <v>0</v>
          </cell>
        </row>
        <row r="221">
          <cell r="D221" t="str">
            <v>S/</v>
          </cell>
          <cell r="E221">
            <v>0</v>
          </cell>
          <cell r="G221">
            <v>1617.81</v>
          </cell>
          <cell r="H221">
            <v>0</v>
          </cell>
          <cell r="I221">
            <v>0</v>
          </cell>
          <cell r="J221">
            <v>0</v>
          </cell>
          <cell r="K221">
            <v>0</v>
          </cell>
          <cell r="L221">
            <v>0</v>
          </cell>
          <cell r="M221">
            <v>0</v>
          </cell>
          <cell r="N221">
            <v>0</v>
          </cell>
          <cell r="O221">
            <v>1617.81</v>
          </cell>
          <cell r="P221">
            <v>1617.81</v>
          </cell>
          <cell r="Q221">
            <v>0</v>
          </cell>
        </row>
        <row r="223">
          <cell r="C223" t="str">
            <v>Montaje y Desmontaje de Grua Torre</v>
          </cell>
          <cell r="D223" t="str">
            <v>GLB</v>
          </cell>
          <cell r="G223">
            <v>0</v>
          </cell>
          <cell r="O223">
            <v>0</v>
          </cell>
          <cell r="P223">
            <v>0</v>
          </cell>
        </row>
        <row r="224">
          <cell r="D224" t="str">
            <v>S/</v>
          </cell>
          <cell r="G224">
            <v>2053.7350000000001</v>
          </cell>
          <cell r="O224">
            <v>2053.7350000000001</v>
          </cell>
          <cell r="P224">
            <v>2053.7350000000001</v>
          </cell>
        </row>
        <row r="226">
          <cell r="C226" t="str">
            <v>Grua Torre Potain MC80</v>
          </cell>
          <cell r="D226" t="str">
            <v>D-M</v>
          </cell>
          <cell r="G226">
            <v>20</v>
          </cell>
          <cell r="O226">
            <v>20</v>
          </cell>
          <cell r="P226">
            <v>20</v>
          </cell>
          <cell r="Q226">
            <v>0</v>
          </cell>
        </row>
        <row r="227">
          <cell r="D227" t="str">
            <v>S/</v>
          </cell>
          <cell r="E227">
            <v>0</v>
          </cell>
          <cell r="F227">
            <v>0</v>
          </cell>
          <cell r="G227">
            <v>11076.567000000001</v>
          </cell>
          <cell r="H227">
            <v>0</v>
          </cell>
          <cell r="I227">
            <v>0</v>
          </cell>
          <cell r="J227">
            <v>0</v>
          </cell>
          <cell r="K227">
            <v>0</v>
          </cell>
          <cell r="L227">
            <v>0</v>
          </cell>
          <cell r="M227">
            <v>0</v>
          </cell>
          <cell r="N227">
            <v>0</v>
          </cell>
          <cell r="O227">
            <v>11076.567000000001</v>
          </cell>
          <cell r="P227">
            <v>11076.567000000001</v>
          </cell>
          <cell r="Q227">
            <v>0</v>
          </cell>
        </row>
        <row r="229">
          <cell r="C229" t="str">
            <v>Dinamometro (Cosapi)</v>
          </cell>
          <cell r="D229" t="str">
            <v>D-M</v>
          </cell>
          <cell r="G229">
            <v>2</v>
          </cell>
          <cell r="O229">
            <v>2</v>
          </cell>
          <cell r="P229">
            <v>2</v>
          </cell>
        </row>
        <row r="230">
          <cell r="D230" t="str">
            <v>S/</v>
          </cell>
          <cell r="F230">
            <v>0</v>
          </cell>
          <cell r="G230">
            <v>2.6081300000000005</v>
          </cell>
          <cell r="O230">
            <v>2.6081300000000005</v>
          </cell>
          <cell r="P230">
            <v>2.6081300000000005</v>
          </cell>
        </row>
        <row r="232">
          <cell r="C232" t="str">
            <v>Tecle Rachet Vital (Cosapi)</v>
          </cell>
          <cell r="D232" t="str">
            <v>D-M</v>
          </cell>
          <cell r="G232">
            <v>2</v>
          </cell>
          <cell r="O232">
            <v>2</v>
          </cell>
          <cell r="P232">
            <v>2</v>
          </cell>
        </row>
        <row r="233">
          <cell r="D233" t="str">
            <v>S/</v>
          </cell>
          <cell r="G233">
            <v>2.9713466666666668</v>
          </cell>
          <cell r="O233">
            <v>2.9713466666666668</v>
          </cell>
          <cell r="P233">
            <v>2.9713466666666668</v>
          </cell>
        </row>
        <row r="235">
          <cell r="C235" t="str">
            <v>Tirfor (Cosapi)</v>
          </cell>
          <cell r="D235" t="str">
            <v>D-M</v>
          </cell>
          <cell r="G235">
            <v>152</v>
          </cell>
          <cell r="O235">
            <v>152</v>
          </cell>
          <cell r="P235">
            <v>152</v>
          </cell>
        </row>
        <row r="236">
          <cell r="D236" t="str">
            <v>S/</v>
          </cell>
          <cell r="E236">
            <v>0</v>
          </cell>
          <cell r="G236">
            <v>318.32109833333334</v>
          </cell>
          <cell r="H236">
            <v>0</v>
          </cell>
          <cell r="I236">
            <v>0</v>
          </cell>
          <cell r="O236">
            <v>318.32109833333334</v>
          </cell>
          <cell r="P236">
            <v>318.32109833333334</v>
          </cell>
        </row>
        <row r="238">
          <cell r="C238" t="str">
            <v>Grupo Electrogeno (Cosapi)</v>
          </cell>
          <cell r="D238" t="str">
            <v>D-M</v>
          </cell>
          <cell r="G238">
            <v>26</v>
          </cell>
          <cell r="O238">
            <v>26</v>
          </cell>
          <cell r="P238">
            <v>26</v>
          </cell>
        </row>
        <row r="239">
          <cell r="D239" t="str">
            <v>S/</v>
          </cell>
          <cell r="E239">
            <v>0</v>
          </cell>
          <cell r="F239">
            <v>0</v>
          </cell>
          <cell r="G239">
            <v>2576.2778170000001</v>
          </cell>
          <cell r="H239">
            <v>0</v>
          </cell>
          <cell r="I239">
            <v>0</v>
          </cell>
          <cell r="J239">
            <v>0</v>
          </cell>
          <cell r="O239">
            <v>2576.2778170000001</v>
          </cell>
          <cell r="P239">
            <v>2576.2778170000001</v>
          </cell>
        </row>
        <row r="241">
          <cell r="C241" t="str">
            <v>Gata Hidraulica</v>
          </cell>
          <cell r="D241" t="str">
            <v>D-M</v>
          </cell>
          <cell r="G241">
            <v>4</v>
          </cell>
          <cell r="O241">
            <v>4</v>
          </cell>
          <cell r="P241">
            <v>4</v>
          </cell>
        </row>
        <row r="242">
          <cell r="D242" t="str">
            <v>S/</v>
          </cell>
          <cell r="G242">
            <v>1602.6035999999999</v>
          </cell>
          <cell r="O242">
            <v>1602.6035999999999</v>
          </cell>
          <cell r="P242">
            <v>1602.6035999999999</v>
          </cell>
        </row>
        <row r="244">
          <cell r="C244" t="str">
            <v>Esmeril Elect Ang de 7" Bosch</v>
          </cell>
          <cell r="D244" t="str">
            <v>D-M</v>
          </cell>
          <cell r="G244">
            <v>104</v>
          </cell>
          <cell r="O244">
            <v>104</v>
          </cell>
          <cell r="P244">
            <v>104</v>
          </cell>
        </row>
        <row r="245">
          <cell r="D245" t="str">
            <v>S/</v>
          </cell>
          <cell r="E245">
            <v>0</v>
          </cell>
          <cell r="G245">
            <v>189.54020000000003</v>
          </cell>
          <cell r="H245">
            <v>0</v>
          </cell>
          <cell r="O245">
            <v>189.54020000000003</v>
          </cell>
          <cell r="P245">
            <v>189.54020000000003</v>
          </cell>
        </row>
        <row r="247">
          <cell r="C247" t="str">
            <v>Esmeril Elect Ang Fien 4.1</v>
          </cell>
          <cell r="D247" t="str">
            <v>D-M</v>
          </cell>
          <cell r="G247">
            <v>69</v>
          </cell>
          <cell r="O247">
            <v>69</v>
          </cell>
          <cell r="P247">
            <v>69</v>
          </cell>
        </row>
        <row r="248">
          <cell r="D248" t="str">
            <v>S/</v>
          </cell>
          <cell r="E248">
            <v>0</v>
          </cell>
          <cell r="G248">
            <v>125.71430000000001</v>
          </cell>
          <cell r="H248">
            <v>0</v>
          </cell>
          <cell r="O248">
            <v>125.71430000000001</v>
          </cell>
          <cell r="P248">
            <v>125.71430000000001</v>
          </cell>
        </row>
        <row r="250">
          <cell r="C250" t="str">
            <v>Esmeril Elect Ang de 7" Bosch</v>
          </cell>
          <cell r="D250" t="str">
            <v>D-M</v>
          </cell>
          <cell r="G250">
            <v>74</v>
          </cell>
          <cell r="O250">
            <v>74</v>
          </cell>
          <cell r="P250">
            <v>74</v>
          </cell>
        </row>
        <row r="251">
          <cell r="D251" t="str">
            <v>S/</v>
          </cell>
          <cell r="E251">
            <v>0</v>
          </cell>
          <cell r="G251">
            <v>134.84896666666668</v>
          </cell>
          <cell r="H251">
            <v>0</v>
          </cell>
          <cell r="O251">
            <v>134.84896666666668</v>
          </cell>
          <cell r="P251">
            <v>134.84896666666668</v>
          </cell>
        </row>
        <row r="253">
          <cell r="C253" t="str">
            <v>Esmeril Elect Recto Bosch</v>
          </cell>
          <cell r="D253" t="str">
            <v>D-M</v>
          </cell>
          <cell r="G253">
            <v>20</v>
          </cell>
          <cell r="O253">
            <v>20</v>
          </cell>
          <cell r="P253">
            <v>20</v>
          </cell>
        </row>
        <row r="254">
          <cell r="D254" t="str">
            <v>S/</v>
          </cell>
          <cell r="E254">
            <v>0</v>
          </cell>
          <cell r="F254">
            <v>0</v>
          </cell>
          <cell r="G254">
            <v>36.487000000000009</v>
          </cell>
          <cell r="H254">
            <v>0</v>
          </cell>
          <cell r="O254">
            <v>36.487000000000009</v>
          </cell>
          <cell r="P254">
            <v>36.487000000000009</v>
          </cell>
        </row>
        <row r="255">
          <cell r="E255">
            <v>0</v>
          </cell>
          <cell r="F255">
            <v>0</v>
          </cell>
          <cell r="G255">
            <v>43721.848878666671</v>
          </cell>
          <cell r="H255">
            <v>0</v>
          </cell>
          <cell r="I255">
            <v>0</v>
          </cell>
          <cell r="J255">
            <v>0</v>
          </cell>
          <cell r="K255">
            <v>0</v>
          </cell>
          <cell r="L255">
            <v>0</v>
          </cell>
          <cell r="M255">
            <v>0</v>
          </cell>
          <cell r="N255">
            <v>0</v>
          </cell>
          <cell r="O255">
            <v>43721.848878666671</v>
          </cell>
          <cell r="P255">
            <v>43721.848878666671</v>
          </cell>
          <cell r="Q255">
            <v>25988.542417404351</v>
          </cell>
        </row>
        <row r="257">
          <cell r="C257" t="str">
            <v>ENCOFRADO CARAVISTA PLACAS Y MUROS</v>
          </cell>
        </row>
        <row r="258">
          <cell r="C258" t="str">
            <v>Encofrado met lico</v>
          </cell>
          <cell r="D258" t="str">
            <v>m2</v>
          </cell>
          <cell r="G258">
            <v>11573.799356060606</v>
          </cell>
          <cell r="O258">
            <v>11573.799356060606</v>
          </cell>
          <cell r="P258">
            <v>11573.799356060606</v>
          </cell>
          <cell r="Q258">
            <v>7640.91</v>
          </cell>
        </row>
        <row r="259">
          <cell r="D259" t="str">
            <v>S/</v>
          </cell>
          <cell r="E259">
            <v>0</v>
          </cell>
          <cell r="G259">
            <v>127141.37554000001</v>
          </cell>
          <cell r="H259">
            <v>0</v>
          </cell>
          <cell r="I259">
            <v>0</v>
          </cell>
          <cell r="J259">
            <v>0</v>
          </cell>
          <cell r="K259">
            <v>0</v>
          </cell>
          <cell r="L259">
            <v>0</v>
          </cell>
          <cell r="M259">
            <v>0</v>
          </cell>
          <cell r="N259">
            <v>0</v>
          </cell>
          <cell r="O259">
            <v>127141.37554000001</v>
          </cell>
          <cell r="P259">
            <v>127141.37554000001</v>
          </cell>
          <cell r="Q259">
            <v>79633.564134613654</v>
          </cell>
        </row>
        <row r="261">
          <cell r="C261" t="str">
            <v>Equipo encofrado</v>
          </cell>
          <cell r="D261" t="str">
            <v>m2</v>
          </cell>
          <cell r="G261">
            <v>0</v>
          </cell>
          <cell r="O261">
            <v>0</v>
          </cell>
          <cell r="P261">
            <v>0</v>
          </cell>
          <cell r="Q261">
            <v>7702.1</v>
          </cell>
        </row>
        <row r="262">
          <cell r="D262" t="str">
            <v>S/</v>
          </cell>
          <cell r="E262">
            <v>0</v>
          </cell>
          <cell r="G262">
            <v>4000</v>
          </cell>
          <cell r="H262">
            <v>0</v>
          </cell>
          <cell r="I262">
            <v>0</v>
          </cell>
          <cell r="J262">
            <v>0</v>
          </cell>
          <cell r="K262">
            <v>0</v>
          </cell>
          <cell r="L262">
            <v>0</v>
          </cell>
          <cell r="M262">
            <v>0</v>
          </cell>
          <cell r="N262">
            <v>0</v>
          </cell>
          <cell r="O262">
            <v>4000</v>
          </cell>
          <cell r="P262">
            <v>4000</v>
          </cell>
          <cell r="Q262">
            <v>2675.7095438510501</v>
          </cell>
        </row>
        <row r="264">
          <cell r="C264" t="str">
            <v>Camión Grua Hiab 6 ton, carroc. Plataforma (Cosapi)</v>
          </cell>
          <cell r="D264" t="str">
            <v>H-M</v>
          </cell>
          <cell r="G264">
            <v>18.5</v>
          </cell>
          <cell r="O264">
            <v>18.5</v>
          </cell>
          <cell r="P264">
            <v>18.5</v>
          </cell>
        </row>
        <row r="265">
          <cell r="D265" t="str">
            <v>S/</v>
          </cell>
          <cell r="E265">
            <v>0</v>
          </cell>
          <cell r="G265">
            <v>3528.42</v>
          </cell>
          <cell r="H265">
            <v>0</v>
          </cell>
          <cell r="I265">
            <v>0</v>
          </cell>
          <cell r="J265">
            <v>0</v>
          </cell>
          <cell r="K265">
            <v>0</v>
          </cell>
          <cell r="L265">
            <v>0</v>
          </cell>
          <cell r="M265">
            <v>0</v>
          </cell>
          <cell r="N265">
            <v>0</v>
          </cell>
          <cell r="O265">
            <v>3528.42</v>
          </cell>
          <cell r="P265">
            <v>3528.42</v>
          </cell>
        </row>
        <row r="267">
          <cell r="C267" t="str">
            <v>Montaje y Desmontaje de Grua Torre</v>
          </cell>
          <cell r="D267" t="str">
            <v>GLB</v>
          </cell>
          <cell r="G267">
            <v>0</v>
          </cell>
          <cell r="O267">
            <v>0</v>
          </cell>
          <cell r="P267">
            <v>0</v>
          </cell>
        </row>
        <row r="268">
          <cell r="D268" t="str">
            <v>S/</v>
          </cell>
          <cell r="G268">
            <v>2053.7350000000001</v>
          </cell>
          <cell r="O268">
            <v>2053.7350000000001</v>
          </cell>
          <cell r="P268">
            <v>2053.7350000000001</v>
          </cell>
        </row>
        <row r="270">
          <cell r="C270" t="str">
            <v>Grua Torre Potain MC80</v>
          </cell>
          <cell r="D270" t="str">
            <v>D-M</v>
          </cell>
          <cell r="G270">
            <v>22</v>
          </cell>
          <cell r="O270">
            <v>22</v>
          </cell>
          <cell r="P270">
            <v>22</v>
          </cell>
          <cell r="Q270">
            <v>0</v>
          </cell>
        </row>
        <row r="271">
          <cell r="D271" t="str">
            <v>S/</v>
          </cell>
          <cell r="E271">
            <v>0</v>
          </cell>
          <cell r="F271">
            <v>0</v>
          </cell>
          <cell r="G271">
            <v>12187.656000000001</v>
          </cell>
          <cell r="H271">
            <v>0</v>
          </cell>
          <cell r="I271">
            <v>0</v>
          </cell>
          <cell r="J271">
            <v>0</v>
          </cell>
          <cell r="K271">
            <v>0</v>
          </cell>
          <cell r="L271">
            <v>0</v>
          </cell>
          <cell r="M271">
            <v>0</v>
          </cell>
          <cell r="N271">
            <v>0</v>
          </cell>
          <cell r="O271">
            <v>12187.656000000001</v>
          </cell>
          <cell r="P271">
            <v>12187.656000000001</v>
          </cell>
          <cell r="Q271">
            <v>0</v>
          </cell>
        </row>
        <row r="273">
          <cell r="C273" t="str">
            <v>Dinamometro (Cosapi)</v>
          </cell>
          <cell r="D273" t="str">
            <v>D-M</v>
          </cell>
          <cell r="G273">
            <v>2</v>
          </cell>
          <cell r="O273">
            <v>2</v>
          </cell>
          <cell r="P273">
            <v>2</v>
          </cell>
        </row>
        <row r="274">
          <cell r="D274" t="str">
            <v>S/</v>
          </cell>
          <cell r="F274">
            <v>0</v>
          </cell>
          <cell r="G274">
            <v>2.6081300000000005</v>
          </cell>
          <cell r="O274">
            <v>2.6081300000000005</v>
          </cell>
          <cell r="P274">
            <v>2.6081300000000005</v>
          </cell>
        </row>
        <row r="276">
          <cell r="C276" t="str">
            <v>Tecle Rachet Vital (Cosapi)</v>
          </cell>
          <cell r="D276" t="str">
            <v>D-M</v>
          </cell>
          <cell r="G276">
            <v>2</v>
          </cell>
          <cell r="O276">
            <v>2</v>
          </cell>
          <cell r="P276">
            <v>2</v>
          </cell>
        </row>
        <row r="277">
          <cell r="D277" t="str">
            <v>S/</v>
          </cell>
          <cell r="F277">
            <v>0</v>
          </cell>
          <cell r="G277">
            <v>2.9713466666666668</v>
          </cell>
          <cell r="O277">
            <v>2.9713466666666668</v>
          </cell>
          <cell r="P277">
            <v>2.9713466666666668</v>
          </cell>
        </row>
        <row r="279">
          <cell r="C279" t="str">
            <v>Tirfor (Cosapi) x 2</v>
          </cell>
          <cell r="D279" t="str">
            <v>D-M</v>
          </cell>
          <cell r="G279">
            <v>16</v>
          </cell>
          <cell r="O279">
            <v>16</v>
          </cell>
          <cell r="P279">
            <v>16</v>
          </cell>
        </row>
        <row r="280">
          <cell r="D280" t="str">
            <v>S/</v>
          </cell>
          <cell r="E280">
            <v>0</v>
          </cell>
          <cell r="F280">
            <v>0</v>
          </cell>
          <cell r="G280">
            <v>33.387813333333334</v>
          </cell>
          <cell r="H280">
            <v>0</v>
          </cell>
          <cell r="I280">
            <v>0</v>
          </cell>
          <cell r="J280">
            <v>0</v>
          </cell>
          <cell r="O280">
            <v>33.387813333333334</v>
          </cell>
          <cell r="P280">
            <v>33.387813333333334</v>
          </cell>
        </row>
        <row r="282">
          <cell r="C282" t="str">
            <v>Grupo Electrogeno (Cosapi)</v>
          </cell>
          <cell r="D282" t="str">
            <v>D-M</v>
          </cell>
          <cell r="G282">
            <v>26</v>
          </cell>
          <cell r="O282">
            <v>26</v>
          </cell>
          <cell r="P282">
            <v>26</v>
          </cell>
        </row>
        <row r="283">
          <cell r="D283" t="str">
            <v>S/</v>
          </cell>
          <cell r="E283">
            <v>0</v>
          </cell>
          <cell r="F283">
            <v>0</v>
          </cell>
          <cell r="G283">
            <v>2576.4112239999999</v>
          </cell>
          <cell r="H283">
            <v>0</v>
          </cell>
          <cell r="I283">
            <v>0</v>
          </cell>
          <cell r="J283">
            <v>0</v>
          </cell>
          <cell r="O283">
            <v>2576.4112239999999</v>
          </cell>
          <cell r="P283">
            <v>2576.4112239999999</v>
          </cell>
        </row>
        <row r="285">
          <cell r="C285" t="str">
            <v>Esmeril Ang de 7" Bosch</v>
          </cell>
          <cell r="D285" t="str">
            <v>D-M</v>
          </cell>
          <cell r="G285">
            <v>99</v>
          </cell>
          <cell r="O285">
            <v>99</v>
          </cell>
          <cell r="P285">
            <v>99</v>
          </cell>
        </row>
        <row r="286">
          <cell r="D286" t="str">
            <v>S/</v>
          </cell>
          <cell r="E286">
            <v>0</v>
          </cell>
          <cell r="G286">
            <v>180.47579999999999</v>
          </cell>
          <cell r="H286">
            <v>0</v>
          </cell>
          <cell r="O286">
            <v>180.47579999999999</v>
          </cell>
          <cell r="P286">
            <v>180.47579999999999</v>
          </cell>
        </row>
        <row r="288">
          <cell r="C288" t="str">
            <v>Esmeril Angular Bosch 7</v>
          </cell>
          <cell r="D288" t="str">
            <v>D-M</v>
          </cell>
          <cell r="G288">
            <v>119</v>
          </cell>
          <cell r="O288">
            <v>119</v>
          </cell>
          <cell r="P288">
            <v>119</v>
          </cell>
        </row>
        <row r="289">
          <cell r="D289" t="str">
            <v>S/</v>
          </cell>
          <cell r="E289">
            <v>0</v>
          </cell>
          <cell r="G289">
            <v>216.96280000000002</v>
          </cell>
          <cell r="H289">
            <v>0</v>
          </cell>
          <cell r="O289">
            <v>216.96280000000002</v>
          </cell>
          <cell r="P289">
            <v>216.96280000000002</v>
          </cell>
        </row>
        <row r="291">
          <cell r="C291" t="str">
            <v>Gata Hidraulica</v>
          </cell>
          <cell r="D291" t="str">
            <v>D-M</v>
          </cell>
          <cell r="G291">
            <v>4</v>
          </cell>
          <cell r="O291">
            <v>4</v>
          </cell>
          <cell r="P291">
            <v>4</v>
          </cell>
        </row>
        <row r="292">
          <cell r="D292" t="str">
            <v>S/</v>
          </cell>
          <cell r="F292">
            <v>0</v>
          </cell>
          <cell r="G292">
            <v>366.40359999999998</v>
          </cell>
          <cell r="O292">
            <v>366.40359999999998</v>
          </cell>
          <cell r="P292">
            <v>366.40359999999998</v>
          </cell>
        </row>
        <row r="293">
          <cell r="E293">
            <v>0</v>
          </cell>
          <cell r="F293">
            <v>0</v>
          </cell>
          <cell r="G293">
            <v>152290.40725399999</v>
          </cell>
          <cell r="H293">
            <v>0</v>
          </cell>
          <cell r="I293">
            <v>0</v>
          </cell>
          <cell r="J293">
            <v>0</v>
          </cell>
          <cell r="K293">
            <v>0</v>
          </cell>
          <cell r="L293">
            <v>0</v>
          </cell>
          <cell r="M293">
            <v>0</v>
          </cell>
          <cell r="N293">
            <v>0</v>
          </cell>
          <cell r="O293">
            <v>152290.40725399999</v>
          </cell>
          <cell r="P293">
            <v>152290.40725399999</v>
          </cell>
          <cell r="Q293">
            <v>82309.273678464699</v>
          </cell>
        </row>
        <row r="295">
          <cell r="C295" t="str">
            <v>ACERO DE REFUERZO</v>
          </cell>
        </row>
        <row r="296">
          <cell r="C296" t="str">
            <v>Taladro Eléctrico 5/8" A 1 1/4"</v>
          </cell>
          <cell r="D296" t="str">
            <v>H-M</v>
          </cell>
          <cell r="G296">
            <v>0</v>
          </cell>
          <cell r="O296">
            <v>0</v>
          </cell>
          <cell r="P296">
            <v>0</v>
          </cell>
          <cell r="Q296">
            <v>932.67</v>
          </cell>
        </row>
        <row r="297">
          <cell r="D297" t="str">
            <v>S/</v>
          </cell>
          <cell r="E297">
            <v>0</v>
          </cell>
          <cell r="G297">
            <v>0</v>
          </cell>
          <cell r="H297">
            <v>0</v>
          </cell>
          <cell r="I297">
            <v>0</v>
          </cell>
          <cell r="J297">
            <v>0</v>
          </cell>
          <cell r="K297">
            <v>0</v>
          </cell>
          <cell r="L297">
            <v>0</v>
          </cell>
          <cell r="M297">
            <v>0</v>
          </cell>
          <cell r="N297">
            <v>0</v>
          </cell>
          <cell r="O297">
            <v>0</v>
          </cell>
          <cell r="P297">
            <v>0</v>
          </cell>
          <cell r="Q297">
            <v>1555.2458806384079</v>
          </cell>
        </row>
        <row r="299">
          <cell r="C299" t="str">
            <v>Sierra Circular Electrica (Cosapi)</v>
          </cell>
          <cell r="D299" t="str">
            <v>D-M</v>
          </cell>
          <cell r="G299">
            <v>179</v>
          </cell>
          <cell r="O299">
            <v>179</v>
          </cell>
          <cell r="P299">
            <v>179</v>
          </cell>
        </row>
        <row r="300">
          <cell r="D300" t="str">
            <v>S/</v>
          </cell>
          <cell r="E300">
            <v>0</v>
          </cell>
          <cell r="F300">
            <v>0</v>
          </cell>
          <cell r="G300">
            <v>1892.385</v>
          </cell>
          <cell r="H300">
            <v>0</v>
          </cell>
          <cell r="I300">
            <v>0</v>
          </cell>
          <cell r="J300">
            <v>0</v>
          </cell>
          <cell r="K300">
            <v>0</v>
          </cell>
          <cell r="L300">
            <v>0</v>
          </cell>
          <cell r="M300">
            <v>0</v>
          </cell>
          <cell r="N300">
            <v>0</v>
          </cell>
          <cell r="O300">
            <v>1892.385</v>
          </cell>
          <cell r="P300">
            <v>1892.385</v>
          </cell>
        </row>
        <row r="302">
          <cell r="C302" t="str">
            <v>Compresora elect. 175 psi - 5HP</v>
          </cell>
          <cell r="D302" t="str">
            <v>H-M</v>
          </cell>
          <cell r="G302">
            <v>0</v>
          </cell>
          <cell r="O302">
            <v>0</v>
          </cell>
          <cell r="P302">
            <v>0</v>
          </cell>
          <cell r="Q302">
            <v>932.67</v>
          </cell>
        </row>
        <row r="303">
          <cell r="D303" t="str">
            <v>S/</v>
          </cell>
          <cell r="E303">
            <v>0</v>
          </cell>
          <cell r="G303">
            <v>0</v>
          </cell>
          <cell r="H303">
            <v>0</v>
          </cell>
          <cell r="I303">
            <v>0</v>
          </cell>
          <cell r="J303">
            <v>0</v>
          </cell>
          <cell r="K303">
            <v>0</v>
          </cell>
          <cell r="L303">
            <v>0</v>
          </cell>
          <cell r="M303">
            <v>0</v>
          </cell>
          <cell r="N303">
            <v>0</v>
          </cell>
          <cell r="O303">
            <v>0</v>
          </cell>
          <cell r="P303">
            <v>0</v>
          </cell>
          <cell r="Q303">
            <v>3240.0955846633501</v>
          </cell>
        </row>
        <row r="305">
          <cell r="C305" t="str">
            <v>Equipo de tensado</v>
          </cell>
          <cell r="D305" t="str">
            <v>T-M</v>
          </cell>
          <cell r="G305">
            <v>0</v>
          </cell>
          <cell r="O305">
            <v>0</v>
          </cell>
          <cell r="P305">
            <v>0</v>
          </cell>
          <cell r="Q305">
            <v>37.584293948126799</v>
          </cell>
        </row>
        <row r="306">
          <cell r="D306" t="str">
            <v>S/</v>
          </cell>
          <cell r="E306">
            <v>0</v>
          </cell>
          <cell r="G306">
            <v>0</v>
          </cell>
          <cell r="H306">
            <v>0</v>
          </cell>
          <cell r="I306">
            <v>0</v>
          </cell>
          <cell r="J306">
            <v>0</v>
          </cell>
          <cell r="K306">
            <v>0</v>
          </cell>
          <cell r="L306">
            <v>0</v>
          </cell>
          <cell r="M306">
            <v>0</v>
          </cell>
          <cell r="N306">
            <v>0</v>
          </cell>
          <cell r="O306">
            <v>0</v>
          </cell>
          <cell r="P306">
            <v>0</v>
          </cell>
          <cell r="Q306">
            <v>1812.2815826083502</v>
          </cell>
        </row>
        <row r="308">
          <cell r="C308" t="str">
            <v>Andamios (04) cuerpos</v>
          </cell>
          <cell r="D308" t="str">
            <v>DIA</v>
          </cell>
          <cell r="G308">
            <v>0</v>
          </cell>
          <cell r="O308">
            <v>0</v>
          </cell>
          <cell r="P308">
            <v>0</v>
          </cell>
          <cell r="Q308">
            <v>23.776811594202897</v>
          </cell>
        </row>
        <row r="309">
          <cell r="D309" t="str">
            <v>S/</v>
          </cell>
          <cell r="E309">
            <v>0</v>
          </cell>
          <cell r="G309">
            <v>0</v>
          </cell>
          <cell r="H309">
            <v>0</v>
          </cell>
          <cell r="I309">
            <v>0</v>
          </cell>
          <cell r="J309">
            <v>0</v>
          </cell>
          <cell r="K309">
            <v>0</v>
          </cell>
          <cell r="L309">
            <v>0</v>
          </cell>
          <cell r="M309">
            <v>0</v>
          </cell>
          <cell r="N309">
            <v>0</v>
          </cell>
          <cell r="O309">
            <v>0</v>
          </cell>
          <cell r="P309">
            <v>0</v>
          </cell>
          <cell r="Q309">
            <v>284.97222041015004</v>
          </cell>
        </row>
        <row r="311">
          <cell r="C311" t="str">
            <v>Equipo para fierro (Dobladotra y Cortadora)</v>
          </cell>
          <cell r="D311" t="str">
            <v>kg</v>
          </cell>
          <cell r="G311">
            <v>0</v>
          </cell>
          <cell r="O311">
            <v>0</v>
          </cell>
          <cell r="P311">
            <v>0</v>
          </cell>
          <cell r="Q311">
            <v>502830</v>
          </cell>
        </row>
        <row r="312">
          <cell r="D312" t="str">
            <v>S/</v>
          </cell>
          <cell r="E312">
            <v>0</v>
          </cell>
          <cell r="G312">
            <v>0</v>
          </cell>
          <cell r="H312">
            <v>0</v>
          </cell>
          <cell r="I312">
            <v>0</v>
          </cell>
          <cell r="J312">
            <v>0</v>
          </cell>
          <cell r="K312">
            <v>0</v>
          </cell>
          <cell r="L312">
            <v>0</v>
          </cell>
          <cell r="M312">
            <v>0</v>
          </cell>
          <cell r="N312">
            <v>0</v>
          </cell>
          <cell r="O312">
            <v>0</v>
          </cell>
          <cell r="P312">
            <v>0</v>
          </cell>
          <cell r="Q312">
            <v>17468</v>
          </cell>
        </row>
        <row r="314">
          <cell r="C314" t="str">
            <v>Dobladora de Fierro (Cosapi)</v>
          </cell>
          <cell r="D314" t="str">
            <v>D-M</v>
          </cell>
          <cell r="G314">
            <v>180</v>
          </cell>
          <cell r="O314">
            <v>180</v>
          </cell>
          <cell r="P314">
            <v>180</v>
          </cell>
        </row>
        <row r="315">
          <cell r="D315" t="str">
            <v>S/</v>
          </cell>
          <cell r="E315">
            <v>0</v>
          </cell>
          <cell r="G315">
            <v>16332.455217000001</v>
          </cell>
          <cell r="H315">
            <v>0</v>
          </cell>
          <cell r="I315">
            <v>0</v>
          </cell>
          <cell r="J315">
            <v>0</v>
          </cell>
          <cell r="K315">
            <v>0</v>
          </cell>
          <cell r="L315">
            <v>0</v>
          </cell>
          <cell r="M315">
            <v>0</v>
          </cell>
          <cell r="N315">
            <v>0</v>
          </cell>
          <cell r="O315">
            <v>16332.455217000001</v>
          </cell>
          <cell r="P315">
            <v>16332.455217000001</v>
          </cell>
        </row>
        <row r="317">
          <cell r="C317" t="str">
            <v>Cortadora de Fierro (Cosapi)</v>
          </cell>
          <cell r="D317" t="str">
            <v>D-M</v>
          </cell>
          <cell r="G317">
            <v>188</v>
          </cell>
          <cell r="O317">
            <v>188</v>
          </cell>
          <cell r="P317">
            <v>188</v>
          </cell>
        </row>
        <row r="318">
          <cell r="D318" t="str">
            <v>S/</v>
          </cell>
          <cell r="E318">
            <v>0</v>
          </cell>
          <cell r="F318">
            <v>0</v>
          </cell>
          <cell r="G318">
            <v>7443.1620545999995</v>
          </cell>
          <cell r="H318">
            <v>0</v>
          </cell>
          <cell r="I318">
            <v>0</v>
          </cell>
          <cell r="J318">
            <v>0</v>
          </cell>
          <cell r="K318">
            <v>0</v>
          </cell>
          <cell r="L318">
            <v>0</v>
          </cell>
          <cell r="M318">
            <v>0</v>
          </cell>
          <cell r="N318">
            <v>0</v>
          </cell>
          <cell r="O318">
            <v>7443.1620545999995</v>
          </cell>
          <cell r="P318">
            <v>7443.1620545999995</v>
          </cell>
        </row>
        <row r="320">
          <cell r="C320" t="str">
            <v>Camión Grua Hiab 6 ton, carroc. Plataforma (Cosapi)</v>
          </cell>
          <cell r="D320" t="str">
            <v>H-M</v>
          </cell>
          <cell r="G320">
            <v>28.7</v>
          </cell>
          <cell r="O320">
            <v>28.7</v>
          </cell>
          <cell r="P320">
            <v>28.7</v>
          </cell>
        </row>
        <row r="321">
          <cell r="D321" t="str">
            <v>S/</v>
          </cell>
          <cell r="G321">
            <v>2379.31</v>
          </cell>
          <cell r="O321">
            <v>2379.31</v>
          </cell>
          <cell r="P321">
            <v>2379.31</v>
          </cell>
        </row>
        <row r="323">
          <cell r="C323" t="str">
            <v>Montaje y Desmontaje de Grua Torre</v>
          </cell>
          <cell r="D323" t="str">
            <v>GLB</v>
          </cell>
          <cell r="G323">
            <v>0</v>
          </cell>
          <cell r="O323">
            <v>0</v>
          </cell>
          <cell r="P323">
            <v>0</v>
          </cell>
        </row>
        <row r="324">
          <cell r="D324" t="str">
            <v>S/</v>
          </cell>
          <cell r="G324">
            <v>2053.7350000000001</v>
          </cell>
          <cell r="O324">
            <v>2053.7350000000001</v>
          </cell>
          <cell r="P324">
            <v>2053.7350000000001</v>
          </cell>
        </row>
        <row r="326">
          <cell r="C326" t="str">
            <v>Grua Torre Potain MC80</v>
          </cell>
          <cell r="D326" t="str">
            <v>D-M</v>
          </cell>
          <cell r="G326">
            <v>18</v>
          </cell>
          <cell r="O326">
            <v>18</v>
          </cell>
          <cell r="P326">
            <v>18</v>
          </cell>
          <cell r="Q326">
            <v>0</v>
          </cell>
        </row>
        <row r="327">
          <cell r="D327" t="str">
            <v>S/</v>
          </cell>
          <cell r="E327">
            <v>0</v>
          </cell>
          <cell r="F327">
            <v>0</v>
          </cell>
          <cell r="G327">
            <v>9967.0480000000007</v>
          </cell>
          <cell r="H327">
            <v>0</v>
          </cell>
          <cell r="I327">
            <v>0</v>
          </cell>
          <cell r="J327">
            <v>0</v>
          </cell>
          <cell r="K327">
            <v>0</v>
          </cell>
          <cell r="L327">
            <v>0</v>
          </cell>
          <cell r="M327">
            <v>0</v>
          </cell>
          <cell r="N327">
            <v>0</v>
          </cell>
          <cell r="O327">
            <v>9967.0480000000007</v>
          </cell>
          <cell r="P327">
            <v>9967.0480000000007</v>
          </cell>
          <cell r="Q327">
            <v>0</v>
          </cell>
        </row>
        <row r="329">
          <cell r="C329" t="str">
            <v>Dinamometro (Cosapi)</v>
          </cell>
          <cell r="D329" t="str">
            <v>D-M</v>
          </cell>
          <cell r="G329">
            <v>2</v>
          </cell>
          <cell r="O329">
            <v>2</v>
          </cell>
          <cell r="P329">
            <v>2</v>
          </cell>
        </row>
        <row r="330">
          <cell r="D330" t="str">
            <v>S/</v>
          </cell>
          <cell r="F330">
            <v>0</v>
          </cell>
          <cell r="G330">
            <v>2.6081300000000005</v>
          </cell>
          <cell r="O330">
            <v>2.6081300000000005</v>
          </cell>
          <cell r="P330">
            <v>2.6081300000000005</v>
          </cell>
        </row>
        <row r="332">
          <cell r="C332" t="str">
            <v>Tecle Rachet Vital (Cosapi)</v>
          </cell>
          <cell r="D332" t="str">
            <v>D-M</v>
          </cell>
          <cell r="G332">
            <v>2</v>
          </cell>
          <cell r="O332">
            <v>2</v>
          </cell>
          <cell r="P332">
            <v>2</v>
          </cell>
        </row>
        <row r="333">
          <cell r="D333" t="str">
            <v>S/</v>
          </cell>
          <cell r="F333">
            <v>0</v>
          </cell>
          <cell r="G333">
            <v>2.9713466666666668</v>
          </cell>
          <cell r="O333">
            <v>2.9713466666666668</v>
          </cell>
          <cell r="P333">
            <v>2.9713466666666668</v>
          </cell>
        </row>
        <row r="335">
          <cell r="C335" t="str">
            <v>Tirfor (Cosapi)</v>
          </cell>
          <cell r="D335" t="str">
            <v>D-M</v>
          </cell>
          <cell r="G335">
            <v>17</v>
          </cell>
          <cell r="O335">
            <v>17</v>
          </cell>
          <cell r="P335">
            <v>17</v>
          </cell>
        </row>
        <row r="336">
          <cell r="D336" t="str">
            <v>S/</v>
          </cell>
          <cell r="E336">
            <v>0</v>
          </cell>
          <cell r="F336">
            <v>0</v>
          </cell>
          <cell r="G336">
            <v>35.47455166666667</v>
          </cell>
          <cell r="H336">
            <v>0</v>
          </cell>
          <cell r="I336">
            <v>0</v>
          </cell>
          <cell r="J336">
            <v>0</v>
          </cell>
          <cell r="O336">
            <v>35.47455166666667</v>
          </cell>
          <cell r="P336">
            <v>35.47455166666667</v>
          </cell>
        </row>
        <row r="338">
          <cell r="C338" t="str">
            <v>Grupo Electrogeno (Cosapi)</v>
          </cell>
          <cell r="D338" t="str">
            <v>D-M</v>
          </cell>
          <cell r="G338">
            <v>22</v>
          </cell>
          <cell r="O338">
            <v>22</v>
          </cell>
          <cell r="P338">
            <v>22</v>
          </cell>
        </row>
        <row r="339">
          <cell r="D339" t="str">
            <v>S/</v>
          </cell>
          <cell r="E339">
            <v>0</v>
          </cell>
          <cell r="G339">
            <v>2366.8671439235068</v>
          </cell>
          <cell r="H339">
            <v>0</v>
          </cell>
          <cell r="I339">
            <v>0</v>
          </cell>
          <cell r="J339">
            <v>0</v>
          </cell>
          <cell r="O339">
            <v>2366.8671439235068</v>
          </cell>
          <cell r="P339">
            <v>2366.8671439235068</v>
          </cell>
        </row>
        <row r="341">
          <cell r="C341" t="str">
            <v>Gata Hidraulica</v>
          </cell>
          <cell r="D341" t="str">
            <v>D-M</v>
          </cell>
          <cell r="G341">
            <v>4</v>
          </cell>
          <cell r="O341">
            <v>4</v>
          </cell>
          <cell r="P341">
            <v>4</v>
          </cell>
        </row>
        <row r="342">
          <cell r="D342" t="str">
            <v>S/</v>
          </cell>
          <cell r="F342">
            <v>0</v>
          </cell>
          <cell r="G342">
            <v>366.40359999999998</v>
          </cell>
          <cell r="O342">
            <v>366.40359999999998</v>
          </cell>
          <cell r="P342">
            <v>366.40359999999998</v>
          </cell>
        </row>
        <row r="343">
          <cell r="E343">
            <v>0</v>
          </cell>
          <cell r="F343">
            <v>0</v>
          </cell>
          <cell r="G343">
            <v>42842.420043856844</v>
          </cell>
          <cell r="H343">
            <v>0</v>
          </cell>
          <cell r="I343">
            <v>0</v>
          </cell>
          <cell r="J343">
            <v>0</v>
          </cell>
          <cell r="K343">
            <v>0</v>
          </cell>
          <cell r="L343">
            <v>0</v>
          </cell>
          <cell r="M343">
            <v>0</v>
          </cell>
          <cell r="N343">
            <v>0</v>
          </cell>
          <cell r="O343">
            <v>42842.420043856844</v>
          </cell>
          <cell r="P343">
            <v>42842.420043856844</v>
          </cell>
          <cell r="Q343">
            <v>24360.595268320259</v>
          </cell>
        </row>
        <row r="345">
          <cell r="C345" t="str">
            <v>VARIOS</v>
          </cell>
        </row>
        <row r="346">
          <cell r="C346" t="str">
            <v>Andamios (04) cuerpos</v>
          </cell>
          <cell r="D346" t="str">
            <v>dia</v>
          </cell>
          <cell r="G346">
            <v>0</v>
          </cell>
          <cell r="O346">
            <v>0</v>
          </cell>
          <cell r="P346">
            <v>0</v>
          </cell>
          <cell r="Q346">
            <v>12.64</v>
          </cell>
        </row>
        <row r="347">
          <cell r="D347" t="str">
            <v>S/</v>
          </cell>
          <cell r="E347">
            <v>0</v>
          </cell>
          <cell r="G347">
            <v>0</v>
          </cell>
          <cell r="H347">
            <v>0</v>
          </cell>
          <cell r="I347">
            <v>0</v>
          </cell>
          <cell r="J347">
            <v>0</v>
          </cell>
          <cell r="K347">
            <v>0</v>
          </cell>
          <cell r="L347">
            <v>0</v>
          </cell>
          <cell r="M347">
            <v>0</v>
          </cell>
          <cell r="N347">
            <v>0</v>
          </cell>
          <cell r="O347">
            <v>0</v>
          </cell>
          <cell r="P347">
            <v>0</v>
          </cell>
          <cell r="Q347">
            <v>151.49419221804001</v>
          </cell>
        </row>
        <row r="349">
          <cell r="C349" t="str">
            <v>Mezcladora 12 P3 Tipo Tolva</v>
          </cell>
          <cell r="D349" t="str">
            <v>H-M</v>
          </cell>
          <cell r="G349">
            <v>16</v>
          </cell>
          <cell r="O349">
            <v>16</v>
          </cell>
          <cell r="P349">
            <v>16</v>
          </cell>
          <cell r="Q349">
            <v>5.67</v>
          </cell>
        </row>
        <row r="350">
          <cell r="D350" t="str">
            <v>S/</v>
          </cell>
          <cell r="E350">
            <v>0</v>
          </cell>
          <cell r="F350">
            <v>0</v>
          </cell>
          <cell r="G350">
            <v>390.32319999999999</v>
          </cell>
          <cell r="H350">
            <v>0</v>
          </cell>
          <cell r="I350">
            <v>0</v>
          </cell>
          <cell r="J350">
            <v>0</v>
          </cell>
          <cell r="K350">
            <v>0</v>
          </cell>
          <cell r="L350">
            <v>0</v>
          </cell>
          <cell r="M350">
            <v>0</v>
          </cell>
          <cell r="N350">
            <v>0</v>
          </cell>
          <cell r="O350">
            <v>390.32319999999999</v>
          </cell>
          <cell r="P350">
            <v>390.32319999999999</v>
          </cell>
          <cell r="Q350">
            <v>92.184674532677988</v>
          </cell>
        </row>
        <row r="351">
          <cell r="E351">
            <v>0</v>
          </cell>
          <cell r="F351">
            <v>0</v>
          </cell>
          <cell r="G351">
            <v>390.32319999999999</v>
          </cell>
          <cell r="H351">
            <v>0</v>
          </cell>
          <cell r="I351">
            <v>0</v>
          </cell>
          <cell r="J351">
            <v>0</v>
          </cell>
          <cell r="K351">
            <v>0</v>
          </cell>
          <cell r="L351">
            <v>0</v>
          </cell>
          <cell r="M351">
            <v>0</v>
          </cell>
          <cell r="N351">
            <v>0</v>
          </cell>
          <cell r="O351">
            <v>390.32319999999999</v>
          </cell>
          <cell r="P351">
            <v>390.32319999999999</v>
          </cell>
          <cell r="Q351">
            <v>243.67886675071799</v>
          </cell>
        </row>
        <row r="353">
          <cell r="C353" t="str">
            <v>CONCRETO</v>
          </cell>
        </row>
        <row r="354">
          <cell r="C354" t="str">
            <v>Mezcladora 12 P3 Tipo Tolva (Cosapi)</v>
          </cell>
          <cell r="D354" t="str">
            <v>D-M</v>
          </cell>
          <cell r="G354">
            <v>107</v>
          </cell>
          <cell r="O354">
            <v>107</v>
          </cell>
          <cell r="P354">
            <v>107</v>
          </cell>
          <cell r="Q354">
            <v>281.85000000000002</v>
          </cell>
        </row>
        <row r="355">
          <cell r="D355" t="str">
            <v>S/</v>
          </cell>
          <cell r="E355">
            <v>0</v>
          </cell>
          <cell r="F355">
            <v>0</v>
          </cell>
          <cell r="G355">
            <v>9051.1975199999997</v>
          </cell>
          <cell r="H355">
            <v>0</v>
          </cell>
          <cell r="I355">
            <v>0</v>
          </cell>
          <cell r="J355">
            <v>0</v>
          </cell>
          <cell r="K355">
            <v>0</v>
          </cell>
          <cell r="L355">
            <v>0</v>
          </cell>
          <cell r="M355">
            <v>0</v>
          </cell>
          <cell r="N355">
            <v>0</v>
          </cell>
          <cell r="O355">
            <v>9051.1975199999997</v>
          </cell>
          <cell r="P355">
            <v>9051.1975199999997</v>
          </cell>
          <cell r="Q355">
            <v>4582.4074985952902</v>
          </cell>
        </row>
        <row r="357">
          <cell r="C357" t="str">
            <v>Vibradora De Concreto P Gasolina (Cosapi)</v>
          </cell>
          <cell r="D357" t="str">
            <v>D-M</v>
          </cell>
          <cell r="F357">
            <v>0</v>
          </cell>
          <cell r="G357">
            <v>82</v>
          </cell>
          <cell r="O357">
            <v>82</v>
          </cell>
          <cell r="P357">
            <v>82</v>
          </cell>
          <cell r="Q357">
            <v>105.88</v>
          </cell>
        </row>
        <row r="358">
          <cell r="D358" t="str">
            <v>S/</v>
          </cell>
          <cell r="E358">
            <v>0</v>
          </cell>
          <cell r="F358">
            <v>0</v>
          </cell>
          <cell r="G358">
            <v>3323.9105499999996</v>
          </cell>
          <cell r="H358">
            <v>0</v>
          </cell>
          <cell r="I358">
            <v>0</v>
          </cell>
          <cell r="J358">
            <v>0</v>
          </cell>
          <cell r="K358">
            <v>0</v>
          </cell>
          <cell r="L358">
            <v>0</v>
          </cell>
          <cell r="M358">
            <v>0</v>
          </cell>
          <cell r="N358">
            <v>0</v>
          </cell>
          <cell r="O358">
            <v>3323.9105499999996</v>
          </cell>
          <cell r="P358">
            <v>3323.9105499999996</v>
          </cell>
          <cell r="Q358">
            <v>628.98437610527401</v>
          </cell>
        </row>
        <row r="360">
          <cell r="C360" t="str">
            <v>Vibratorio Eléctrico (Alquiler)</v>
          </cell>
          <cell r="D360" t="str">
            <v>GLB</v>
          </cell>
          <cell r="G360">
            <v>0</v>
          </cell>
          <cell r="O360">
            <v>0</v>
          </cell>
          <cell r="P360">
            <v>0</v>
          </cell>
        </row>
        <row r="361">
          <cell r="D361" t="str">
            <v>S/</v>
          </cell>
          <cell r="G361">
            <v>1542.73</v>
          </cell>
          <cell r="O361">
            <v>1542.73</v>
          </cell>
          <cell r="P361">
            <v>1542.73</v>
          </cell>
        </row>
        <row r="363">
          <cell r="C363" t="str">
            <v>Apisonadora Gasolinera Dynapac Co</v>
          </cell>
          <cell r="D363" t="str">
            <v>H-M</v>
          </cell>
          <cell r="G363">
            <v>0</v>
          </cell>
          <cell r="O363">
            <v>0</v>
          </cell>
          <cell r="P363">
            <v>0</v>
          </cell>
          <cell r="Q363">
            <v>17.239999999999998</v>
          </cell>
        </row>
        <row r="364">
          <cell r="D364" t="str">
            <v>S/</v>
          </cell>
          <cell r="E364">
            <v>0</v>
          </cell>
          <cell r="G364">
            <v>0</v>
          </cell>
          <cell r="H364">
            <v>0</v>
          </cell>
          <cell r="I364">
            <v>0</v>
          </cell>
          <cell r="J364">
            <v>0</v>
          </cell>
          <cell r="K364">
            <v>0</v>
          </cell>
          <cell r="L364">
            <v>0</v>
          </cell>
          <cell r="M364">
            <v>0</v>
          </cell>
          <cell r="N364">
            <v>0</v>
          </cell>
          <cell r="O364">
            <v>0</v>
          </cell>
          <cell r="P364">
            <v>0</v>
          </cell>
          <cell r="Q364">
            <v>95.826816137920005</v>
          </cell>
        </row>
        <row r="365">
          <cell r="E365">
            <v>0</v>
          </cell>
          <cell r="F365">
            <v>0</v>
          </cell>
          <cell r="G365">
            <v>13917.83807</v>
          </cell>
          <cell r="H365">
            <v>0</v>
          </cell>
          <cell r="I365">
            <v>0</v>
          </cell>
          <cell r="J365">
            <v>0</v>
          </cell>
          <cell r="K365">
            <v>0</v>
          </cell>
          <cell r="L365">
            <v>0</v>
          </cell>
          <cell r="M365">
            <v>0</v>
          </cell>
          <cell r="N365">
            <v>0</v>
          </cell>
          <cell r="O365">
            <v>13917.83807</v>
          </cell>
          <cell r="P365">
            <v>13917.83807</v>
          </cell>
          <cell r="Q365">
            <v>5307.2186908384847</v>
          </cell>
        </row>
        <row r="367">
          <cell r="C367" t="str">
            <v>CONCRETO ZAPATAS</v>
          </cell>
        </row>
        <row r="368">
          <cell r="C368" t="str">
            <v>Vibradora Eléctrico de 2" (Cosapi)</v>
          </cell>
          <cell r="D368" t="str">
            <v>D-M</v>
          </cell>
          <cell r="G368">
            <v>18</v>
          </cell>
          <cell r="O368">
            <v>18</v>
          </cell>
          <cell r="P368">
            <v>18</v>
          </cell>
          <cell r="Q368">
            <v>145.90643274853801</v>
          </cell>
        </row>
        <row r="369">
          <cell r="D369" t="str">
            <v>S/</v>
          </cell>
          <cell r="E369">
            <v>0</v>
          </cell>
          <cell r="F369">
            <v>0</v>
          </cell>
          <cell r="G369">
            <v>782.83089999999993</v>
          </cell>
          <cell r="H369">
            <v>0</v>
          </cell>
          <cell r="I369">
            <v>0</v>
          </cell>
          <cell r="J369">
            <v>0</v>
          </cell>
          <cell r="K369">
            <v>0</v>
          </cell>
          <cell r="L369">
            <v>0</v>
          </cell>
          <cell r="M369">
            <v>0</v>
          </cell>
          <cell r="N369">
            <v>0</v>
          </cell>
          <cell r="O369">
            <v>782.83089999999993</v>
          </cell>
          <cell r="P369">
            <v>782.83089999999993</v>
          </cell>
          <cell r="Q369">
            <v>866.76300124750003</v>
          </cell>
        </row>
        <row r="371">
          <cell r="C371" t="str">
            <v>Alisadora de Concreto Wacker C (Cosapi)</v>
          </cell>
          <cell r="D371" t="str">
            <v>D-M</v>
          </cell>
          <cell r="G371">
            <v>15</v>
          </cell>
          <cell r="O371">
            <v>15</v>
          </cell>
          <cell r="P371">
            <v>15</v>
          </cell>
          <cell r="Q371">
            <v>0</v>
          </cell>
        </row>
        <row r="372">
          <cell r="D372" t="str">
            <v>S/</v>
          </cell>
          <cell r="E372">
            <v>0</v>
          </cell>
          <cell r="F372">
            <v>0</v>
          </cell>
          <cell r="G372">
            <v>328.32450000000006</v>
          </cell>
          <cell r="H372">
            <v>0</v>
          </cell>
          <cell r="I372">
            <v>0</v>
          </cell>
          <cell r="J372">
            <v>0</v>
          </cell>
          <cell r="K372">
            <v>0</v>
          </cell>
          <cell r="L372">
            <v>0</v>
          </cell>
          <cell r="M372">
            <v>0</v>
          </cell>
          <cell r="N372">
            <v>0</v>
          </cell>
          <cell r="O372">
            <v>328.32450000000006</v>
          </cell>
          <cell r="P372">
            <v>328.32450000000006</v>
          </cell>
          <cell r="Q372">
            <v>0</v>
          </cell>
        </row>
        <row r="373">
          <cell r="E373">
            <v>0</v>
          </cell>
          <cell r="F373">
            <v>0</v>
          </cell>
          <cell r="G373">
            <v>1111.1554000000001</v>
          </cell>
          <cell r="H373">
            <v>0</v>
          </cell>
          <cell r="I373">
            <v>0</v>
          </cell>
          <cell r="J373">
            <v>0</v>
          </cell>
          <cell r="K373">
            <v>0</v>
          </cell>
          <cell r="L373">
            <v>0</v>
          </cell>
          <cell r="M373">
            <v>0</v>
          </cell>
          <cell r="N373">
            <v>0</v>
          </cell>
          <cell r="O373">
            <v>1111.1554000000001</v>
          </cell>
          <cell r="P373">
            <v>1111.1554000000001</v>
          </cell>
          <cell r="Q373">
            <v>866.76300124750003</v>
          </cell>
        </row>
        <row r="375">
          <cell r="C375" t="str">
            <v>COCRETO LOSAS Y VIGAS</v>
          </cell>
        </row>
        <row r="376">
          <cell r="C376" t="str">
            <v>Vibradora Eléctrco de 2" (Cosapi)</v>
          </cell>
          <cell r="D376" t="str">
            <v>D-M</v>
          </cell>
          <cell r="O376">
            <v>0</v>
          </cell>
          <cell r="P376">
            <v>0</v>
          </cell>
          <cell r="Q376">
            <v>336.78</v>
          </cell>
        </row>
        <row r="377">
          <cell r="D377" t="str">
            <v>S/</v>
          </cell>
          <cell r="E377">
            <v>0</v>
          </cell>
          <cell r="F377">
            <v>0</v>
          </cell>
          <cell r="G377">
            <v>817.69529999999986</v>
          </cell>
          <cell r="H377">
            <v>0</v>
          </cell>
          <cell r="I377">
            <v>0</v>
          </cell>
          <cell r="J377">
            <v>0</v>
          </cell>
          <cell r="K377">
            <v>0</v>
          </cell>
          <cell r="L377">
            <v>0</v>
          </cell>
          <cell r="M377">
            <v>0</v>
          </cell>
          <cell r="N377">
            <v>0</v>
          </cell>
          <cell r="O377">
            <v>817.69529999999986</v>
          </cell>
          <cell r="P377">
            <v>817.69529999999986</v>
          </cell>
          <cell r="Q377">
            <v>2000.6550640794687</v>
          </cell>
        </row>
        <row r="379">
          <cell r="C379" t="str">
            <v>Vibrador Eléctrico Wyco 3 HP de 2" (Cosapi)</v>
          </cell>
          <cell r="D379" t="str">
            <v>D-M</v>
          </cell>
          <cell r="G379">
            <v>18</v>
          </cell>
          <cell r="O379">
            <v>18</v>
          </cell>
          <cell r="P379">
            <v>18</v>
          </cell>
          <cell r="Q379">
            <v>0</v>
          </cell>
        </row>
        <row r="380">
          <cell r="D380" t="str">
            <v>S/</v>
          </cell>
          <cell r="E380">
            <v>0</v>
          </cell>
          <cell r="F380">
            <v>0</v>
          </cell>
          <cell r="G380">
            <v>782.9052999999999</v>
          </cell>
          <cell r="H380">
            <v>0</v>
          </cell>
          <cell r="I380">
            <v>0</v>
          </cell>
          <cell r="J380">
            <v>0</v>
          </cell>
          <cell r="K380">
            <v>0</v>
          </cell>
          <cell r="L380">
            <v>0</v>
          </cell>
          <cell r="M380">
            <v>0</v>
          </cell>
          <cell r="N380">
            <v>0</v>
          </cell>
          <cell r="O380">
            <v>782.9052999999999</v>
          </cell>
          <cell r="P380">
            <v>782.9052999999999</v>
          </cell>
          <cell r="Q380">
            <v>0</v>
          </cell>
        </row>
        <row r="382">
          <cell r="C382" t="str">
            <v>Vibrador Eléctrico M, Wacker 3 (Cosapi)</v>
          </cell>
          <cell r="D382" t="str">
            <v>D-M</v>
          </cell>
          <cell r="G382">
            <v>89</v>
          </cell>
          <cell r="O382">
            <v>89</v>
          </cell>
          <cell r="P382">
            <v>89</v>
          </cell>
        </row>
        <row r="383">
          <cell r="D383" t="str">
            <v>S/</v>
          </cell>
          <cell r="E383">
            <v>0</v>
          </cell>
          <cell r="F383">
            <v>0</v>
          </cell>
          <cell r="G383">
            <v>3122.6509999999994</v>
          </cell>
          <cell r="H383">
            <v>0</v>
          </cell>
          <cell r="O383">
            <v>3122.6509999999994</v>
          </cell>
          <cell r="P383">
            <v>3122.6509999999994</v>
          </cell>
        </row>
        <row r="385">
          <cell r="C385" t="str">
            <v>Vibrador Eléctrico M, Wacker (Cosapi)</v>
          </cell>
          <cell r="D385" t="str">
            <v>D-M</v>
          </cell>
          <cell r="G385">
            <v>120</v>
          </cell>
          <cell r="O385">
            <v>120</v>
          </cell>
          <cell r="P385">
            <v>120</v>
          </cell>
        </row>
        <row r="386">
          <cell r="D386" t="str">
            <v>S/</v>
          </cell>
          <cell r="E386">
            <v>0</v>
          </cell>
          <cell r="G386">
            <v>4208.3474999999999</v>
          </cell>
          <cell r="H386">
            <v>0</v>
          </cell>
          <cell r="O386">
            <v>4208.3474999999999</v>
          </cell>
          <cell r="P386">
            <v>4208.3474999999999</v>
          </cell>
        </row>
        <row r="388">
          <cell r="C388" t="str">
            <v>Vibrador Eléctrico Wyco 3 HP de 2" (Cosapi)</v>
          </cell>
          <cell r="D388" t="str">
            <v>D-M</v>
          </cell>
          <cell r="G388">
            <v>31</v>
          </cell>
          <cell r="O388">
            <v>31</v>
          </cell>
          <cell r="P388">
            <v>31</v>
          </cell>
        </row>
        <row r="389">
          <cell r="D389" t="str">
            <v>S/</v>
          </cell>
          <cell r="E389">
            <v>0</v>
          </cell>
          <cell r="F389">
            <v>0</v>
          </cell>
          <cell r="G389">
            <v>1088.0025799999999</v>
          </cell>
          <cell r="H389">
            <v>0</v>
          </cell>
          <cell r="O389">
            <v>1088.0025799999999</v>
          </cell>
          <cell r="P389">
            <v>1088.0025799999999</v>
          </cell>
        </row>
        <row r="391">
          <cell r="C391" t="str">
            <v>Alisadora de Concreto Wacker C (Cosapi)</v>
          </cell>
          <cell r="D391" t="str">
            <v>D-M</v>
          </cell>
          <cell r="G391">
            <v>19</v>
          </cell>
          <cell r="O391">
            <v>19</v>
          </cell>
          <cell r="P391">
            <v>19</v>
          </cell>
          <cell r="Q391">
            <v>0</v>
          </cell>
        </row>
        <row r="392">
          <cell r="D392" t="str">
            <v>S/</v>
          </cell>
          <cell r="E392">
            <v>0</v>
          </cell>
          <cell r="F392">
            <v>0</v>
          </cell>
          <cell r="G392">
            <v>328.32450000000006</v>
          </cell>
          <cell r="H392">
            <v>0</v>
          </cell>
          <cell r="I392">
            <v>0</v>
          </cell>
          <cell r="J392">
            <v>0</v>
          </cell>
          <cell r="K392">
            <v>0</v>
          </cell>
          <cell r="L392">
            <v>0</v>
          </cell>
          <cell r="M392">
            <v>0</v>
          </cell>
          <cell r="N392">
            <v>0</v>
          </cell>
          <cell r="O392">
            <v>328.32450000000006</v>
          </cell>
          <cell r="P392">
            <v>328.32450000000006</v>
          </cell>
          <cell r="Q392">
            <v>0</v>
          </cell>
        </row>
        <row r="393">
          <cell r="E393">
            <v>0</v>
          </cell>
          <cell r="F393">
            <v>0</v>
          </cell>
          <cell r="G393">
            <v>10347.92618</v>
          </cell>
          <cell r="H393">
            <v>0</v>
          </cell>
          <cell r="I393">
            <v>0</v>
          </cell>
          <cell r="J393">
            <v>0</v>
          </cell>
          <cell r="K393">
            <v>0</v>
          </cell>
          <cell r="L393">
            <v>0</v>
          </cell>
          <cell r="M393">
            <v>0</v>
          </cell>
          <cell r="N393">
            <v>0</v>
          </cell>
          <cell r="O393">
            <v>10347.92618</v>
          </cell>
          <cell r="P393">
            <v>10347.92618</v>
          </cell>
          <cell r="Q393">
            <v>2000.6550640794687</v>
          </cell>
        </row>
        <row r="395">
          <cell r="C395" t="str">
            <v>CONCRETO COLUMNAS</v>
          </cell>
        </row>
        <row r="396">
          <cell r="C396" t="str">
            <v>Vibrador Eléctrico de 1/2 (Cosapi)</v>
          </cell>
          <cell r="D396" t="str">
            <v>D-M</v>
          </cell>
          <cell r="G396">
            <v>60</v>
          </cell>
          <cell r="O396">
            <v>60</v>
          </cell>
          <cell r="P396">
            <v>60</v>
          </cell>
          <cell r="Q396">
            <v>114.23976608187134</v>
          </cell>
        </row>
        <row r="397">
          <cell r="D397" t="str">
            <v>S/</v>
          </cell>
          <cell r="E397">
            <v>0</v>
          </cell>
          <cell r="F397">
            <v>0</v>
          </cell>
          <cell r="G397">
            <v>1209.625</v>
          </cell>
          <cell r="H397">
            <v>0</v>
          </cell>
          <cell r="I397">
            <v>0</v>
          </cell>
          <cell r="J397">
            <v>0</v>
          </cell>
          <cell r="K397">
            <v>0</v>
          </cell>
          <cell r="L397">
            <v>0</v>
          </cell>
          <cell r="M397">
            <v>0</v>
          </cell>
          <cell r="N397">
            <v>0</v>
          </cell>
          <cell r="O397">
            <v>1209.625</v>
          </cell>
          <cell r="P397">
            <v>1209.625</v>
          </cell>
          <cell r="Q397">
            <v>678.64590097675</v>
          </cell>
        </row>
        <row r="399">
          <cell r="C399" t="str">
            <v>Vibradora Elect. Wyco 3 HP 1.3/8 (Cosapi)</v>
          </cell>
          <cell r="D399" t="str">
            <v>D-M</v>
          </cell>
          <cell r="G399">
            <v>33</v>
          </cell>
          <cell r="O399">
            <v>33</v>
          </cell>
          <cell r="P399">
            <v>33</v>
          </cell>
          <cell r="Q399">
            <v>0</v>
          </cell>
        </row>
        <row r="400">
          <cell r="D400" t="str">
            <v>S/</v>
          </cell>
          <cell r="E400">
            <v>0</v>
          </cell>
          <cell r="F400">
            <v>0</v>
          </cell>
          <cell r="G400">
            <v>735.53</v>
          </cell>
          <cell r="H400">
            <v>0</v>
          </cell>
          <cell r="I400">
            <v>0</v>
          </cell>
          <cell r="J400">
            <v>0</v>
          </cell>
          <cell r="K400">
            <v>0</v>
          </cell>
          <cell r="L400">
            <v>0</v>
          </cell>
          <cell r="M400">
            <v>0</v>
          </cell>
          <cell r="N400">
            <v>0</v>
          </cell>
          <cell r="O400">
            <v>735.53</v>
          </cell>
          <cell r="P400">
            <v>735.53</v>
          </cell>
          <cell r="Q400">
            <v>0</v>
          </cell>
        </row>
        <row r="401">
          <cell r="E401">
            <v>0</v>
          </cell>
          <cell r="F401">
            <v>0</v>
          </cell>
          <cell r="G401">
            <v>1945.155</v>
          </cell>
          <cell r="H401">
            <v>0</v>
          </cell>
          <cell r="I401">
            <v>0</v>
          </cell>
          <cell r="J401">
            <v>0</v>
          </cell>
          <cell r="K401">
            <v>0</v>
          </cell>
          <cell r="L401">
            <v>0</v>
          </cell>
          <cell r="M401">
            <v>0</v>
          </cell>
          <cell r="N401">
            <v>0</v>
          </cell>
          <cell r="O401">
            <v>1945.155</v>
          </cell>
          <cell r="P401">
            <v>1945.155</v>
          </cell>
          <cell r="Q401">
            <v>678.64590097675</v>
          </cell>
        </row>
        <row r="403">
          <cell r="C403" t="str">
            <v>CONCRETO DE PLACAS Y MUROS</v>
          </cell>
        </row>
        <row r="404">
          <cell r="C404" t="str">
            <v>Vibradora Eléctrco de 2" (Cosapi)</v>
          </cell>
          <cell r="D404" t="str">
            <v>D-M</v>
          </cell>
          <cell r="G404">
            <v>18</v>
          </cell>
          <cell r="O404">
            <v>18</v>
          </cell>
          <cell r="P404">
            <v>18</v>
          </cell>
          <cell r="Q404">
            <v>194.64327485380116</v>
          </cell>
        </row>
        <row r="405">
          <cell r="D405" t="str">
            <v>S/</v>
          </cell>
          <cell r="E405">
            <v>0</v>
          </cell>
          <cell r="F405">
            <v>0</v>
          </cell>
          <cell r="G405">
            <v>914.85590000000002</v>
          </cell>
          <cell r="H405">
            <v>0</v>
          </cell>
          <cell r="I405">
            <v>0</v>
          </cell>
          <cell r="J405">
            <v>0</v>
          </cell>
          <cell r="K405">
            <v>0</v>
          </cell>
          <cell r="L405">
            <v>0</v>
          </cell>
          <cell r="M405">
            <v>0</v>
          </cell>
          <cell r="N405">
            <v>0</v>
          </cell>
          <cell r="O405">
            <v>914.85590000000002</v>
          </cell>
          <cell r="P405">
            <v>914.85590000000002</v>
          </cell>
          <cell r="Q405">
            <v>1156.2861616642001</v>
          </cell>
        </row>
        <row r="407">
          <cell r="C407" t="str">
            <v>Vibradora Eléctrco de 2" (Cosapi)</v>
          </cell>
          <cell r="D407" t="str">
            <v>D-M</v>
          </cell>
          <cell r="G407">
            <v>6</v>
          </cell>
          <cell r="O407">
            <v>6</v>
          </cell>
          <cell r="P407">
            <v>6</v>
          </cell>
          <cell r="Q407">
            <v>226.49122807017545</v>
          </cell>
        </row>
        <row r="408">
          <cell r="D408" t="str">
            <v>S/</v>
          </cell>
          <cell r="E408">
            <v>0</v>
          </cell>
          <cell r="F408">
            <v>0</v>
          </cell>
          <cell r="G408">
            <v>231.53639999999996</v>
          </cell>
          <cell r="H408">
            <v>0</v>
          </cell>
          <cell r="I408">
            <v>0</v>
          </cell>
          <cell r="J408">
            <v>0</v>
          </cell>
          <cell r="K408">
            <v>0</v>
          </cell>
          <cell r="L408">
            <v>0</v>
          </cell>
          <cell r="M408">
            <v>0</v>
          </cell>
          <cell r="N408">
            <v>0</v>
          </cell>
          <cell r="O408">
            <v>231.53639999999996</v>
          </cell>
          <cell r="P408">
            <v>231.53639999999996</v>
          </cell>
          <cell r="Q408">
            <v>1345.4802019365</v>
          </cell>
        </row>
        <row r="410">
          <cell r="C410" t="str">
            <v>Vibradora Eléctrco Wyco de 1.1/2" (Cosapi)</v>
          </cell>
          <cell r="D410" t="str">
            <v>D-M</v>
          </cell>
          <cell r="G410">
            <v>13</v>
          </cell>
          <cell r="O410">
            <v>13</v>
          </cell>
          <cell r="P410">
            <v>13</v>
          </cell>
        </row>
        <row r="411">
          <cell r="D411" t="str">
            <v>S/</v>
          </cell>
          <cell r="E411">
            <v>0</v>
          </cell>
          <cell r="F411">
            <v>0</v>
          </cell>
          <cell r="G411">
            <v>456.27582000000001</v>
          </cell>
          <cell r="H411">
            <v>0</v>
          </cell>
          <cell r="O411">
            <v>456.27582000000001</v>
          </cell>
          <cell r="P411">
            <v>456.27582000000001</v>
          </cell>
        </row>
        <row r="413">
          <cell r="C413" t="str">
            <v>Motovibradora Dynapac AG-11K8 (Cosapi)</v>
          </cell>
          <cell r="D413" t="str">
            <v>D-M</v>
          </cell>
          <cell r="G413">
            <v>95</v>
          </cell>
          <cell r="O413">
            <v>95</v>
          </cell>
          <cell r="P413">
            <v>95</v>
          </cell>
        </row>
        <row r="414">
          <cell r="D414" t="str">
            <v>S/</v>
          </cell>
          <cell r="E414">
            <v>0</v>
          </cell>
          <cell r="F414">
            <v>0</v>
          </cell>
          <cell r="G414">
            <v>4022.3626213333328</v>
          </cell>
          <cell r="H414">
            <v>0</v>
          </cell>
          <cell r="O414">
            <v>4022.3626213333328</v>
          </cell>
          <cell r="P414">
            <v>4022.3626213333328</v>
          </cell>
        </row>
        <row r="416">
          <cell r="C416" t="str">
            <v>Vibradora Eléctrco Wacker (Cosapi)</v>
          </cell>
          <cell r="D416" t="str">
            <v>D-M</v>
          </cell>
          <cell r="G416">
            <v>89</v>
          </cell>
          <cell r="O416">
            <v>89</v>
          </cell>
          <cell r="P416">
            <v>89</v>
          </cell>
        </row>
        <row r="417">
          <cell r="D417" t="str">
            <v>S/</v>
          </cell>
          <cell r="E417">
            <v>0</v>
          </cell>
          <cell r="F417">
            <v>0</v>
          </cell>
          <cell r="G417">
            <v>3122.6509999999994</v>
          </cell>
          <cell r="H417">
            <v>0</v>
          </cell>
          <cell r="O417">
            <v>3122.6509999999994</v>
          </cell>
          <cell r="P417">
            <v>3122.6509999999994</v>
          </cell>
        </row>
        <row r="418">
          <cell r="E418">
            <v>0</v>
          </cell>
          <cell r="F418">
            <v>0</v>
          </cell>
          <cell r="G418">
            <v>8747.6817413333338</v>
          </cell>
          <cell r="H418">
            <v>0</v>
          </cell>
          <cell r="I418">
            <v>0</v>
          </cell>
          <cell r="J418">
            <v>0</v>
          </cell>
          <cell r="K418">
            <v>0</v>
          </cell>
          <cell r="L418">
            <v>0</v>
          </cell>
          <cell r="M418">
            <v>0</v>
          </cell>
          <cell r="N418">
            <v>0</v>
          </cell>
          <cell r="O418">
            <v>8747.6817413333338</v>
          </cell>
          <cell r="P418">
            <v>8747.6817413333338</v>
          </cell>
          <cell r="Q418">
            <v>2501.7663636007001</v>
          </cell>
        </row>
        <row r="420">
          <cell r="C420" t="str">
            <v>PAVIMENTO ASFALTICO</v>
          </cell>
        </row>
        <row r="421">
          <cell r="C421" t="str">
            <v>Plancha Compactadora Imetsa 19 (Cosapi)</v>
          </cell>
          <cell r="D421" t="str">
            <v>D-M</v>
          </cell>
          <cell r="G421">
            <v>48</v>
          </cell>
          <cell r="O421">
            <v>48</v>
          </cell>
          <cell r="P421">
            <v>48</v>
          </cell>
        </row>
        <row r="422">
          <cell r="D422" t="str">
            <v>S/</v>
          </cell>
          <cell r="E422">
            <v>0</v>
          </cell>
          <cell r="G422">
            <v>1753.2860000000001</v>
          </cell>
          <cell r="H422">
            <v>0</v>
          </cell>
          <cell r="I422">
            <v>0</v>
          </cell>
          <cell r="J422">
            <v>0</v>
          </cell>
          <cell r="K422">
            <v>0</v>
          </cell>
          <cell r="L422">
            <v>0</v>
          </cell>
          <cell r="M422">
            <v>0</v>
          </cell>
          <cell r="N422">
            <v>0</v>
          </cell>
          <cell r="O422">
            <v>1753.2860000000001</v>
          </cell>
          <cell r="P422">
            <v>1753.2860000000001</v>
          </cell>
        </row>
        <row r="424">
          <cell r="E424">
            <v>30000</v>
          </cell>
          <cell r="F424">
            <v>35672</v>
          </cell>
          <cell r="G424">
            <v>731841.21725119033</v>
          </cell>
          <cell r="H424">
            <v>0</v>
          </cell>
          <cell r="I424">
            <v>0</v>
          </cell>
          <cell r="J424">
            <v>0</v>
          </cell>
          <cell r="K424">
            <v>0</v>
          </cell>
          <cell r="L424">
            <v>0</v>
          </cell>
          <cell r="M424">
            <v>0</v>
          </cell>
          <cell r="N424">
            <v>0</v>
          </cell>
          <cell r="O424">
            <v>731841.21725119033</v>
          </cell>
          <cell r="P424">
            <v>726169.21725119033</v>
          </cell>
          <cell r="Q424">
            <v>287004.18507113343</v>
          </cell>
        </row>
        <row r="426">
          <cell r="C426" t="str">
            <v>TARRAJEO</v>
          </cell>
        </row>
        <row r="427">
          <cell r="C427" t="str">
            <v>Andamios (04) cuerpos</v>
          </cell>
          <cell r="D427" t="str">
            <v>DIA</v>
          </cell>
          <cell r="O427">
            <v>0</v>
          </cell>
          <cell r="P427">
            <v>0</v>
          </cell>
          <cell r="Q427">
            <v>37.94</v>
          </cell>
        </row>
        <row r="428">
          <cell r="D428" t="str">
            <v>S/</v>
          </cell>
          <cell r="E428">
            <v>0</v>
          </cell>
          <cell r="G428">
            <v>0</v>
          </cell>
          <cell r="H428">
            <v>0</v>
          </cell>
          <cell r="I428">
            <v>0</v>
          </cell>
          <cell r="J428">
            <v>0</v>
          </cell>
          <cell r="K428">
            <v>0</v>
          </cell>
          <cell r="L428">
            <v>0</v>
          </cell>
          <cell r="M428">
            <v>0</v>
          </cell>
          <cell r="N428">
            <v>0</v>
          </cell>
          <cell r="O428">
            <v>0</v>
          </cell>
          <cell r="P428">
            <v>0</v>
          </cell>
          <cell r="Q428">
            <v>454.722282654465</v>
          </cell>
        </row>
        <row r="430">
          <cell r="C430" t="str">
            <v>Ventilador Electrico Axial Mod</v>
          </cell>
          <cell r="D430" t="str">
            <v>DIA</v>
          </cell>
          <cell r="G430">
            <v>67</v>
          </cell>
          <cell r="O430">
            <v>67</v>
          </cell>
          <cell r="P430">
            <v>67</v>
          </cell>
        </row>
        <row r="431">
          <cell r="D431" t="str">
            <v>S/</v>
          </cell>
          <cell r="E431">
            <v>0</v>
          </cell>
          <cell r="F431">
            <v>0</v>
          </cell>
          <cell r="G431">
            <v>456.29144700000001</v>
          </cell>
          <cell r="H431">
            <v>0</v>
          </cell>
          <cell r="O431">
            <v>456.29144700000001</v>
          </cell>
          <cell r="P431">
            <v>456.29144700000001</v>
          </cell>
        </row>
        <row r="433">
          <cell r="C433" t="str">
            <v>Ventilador Electrico Axial</v>
          </cell>
          <cell r="D433" t="str">
            <v>DIA</v>
          </cell>
          <cell r="G433">
            <v>18</v>
          </cell>
          <cell r="O433">
            <v>18</v>
          </cell>
          <cell r="P433">
            <v>18</v>
          </cell>
        </row>
        <row r="434">
          <cell r="D434" t="str">
            <v>S/</v>
          </cell>
          <cell r="E434">
            <v>0</v>
          </cell>
          <cell r="F434">
            <v>0</v>
          </cell>
          <cell r="G434">
            <v>122.55129900000001</v>
          </cell>
          <cell r="H434">
            <v>0</v>
          </cell>
          <cell r="O434">
            <v>122.55129900000001</v>
          </cell>
          <cell r="P434">
            <v>122.55129900000001</v>
          </cell>
        </row>
        <row r="435">
          <cell r="E435">
            <v>0</v>
          </cell>
          <cell r="F435">
            <v>0</v>
          </cell>
          <cell r="G435">
            <v>578.84274600000003</v>
          </cell>
          <cell r="H435">
            <v>0</v>
          </cell>
          <cell r="I435">
            <v>0</v>
          </cell>
          <cell r="J435">
            <v>0</v>
          </cell>
          <cell r="K435">
            <v>0</v>
          </cell>
          <cell r="L435">
            <v>0</v>
          </cell>
          <cell r="M435">
            <v>0</v>
          </cell>
          <cell r="N435">
            <v>0</v>
          </cell>
          <cell r="O435">
            <v>578.84274600000003</v>
          </cell>
          <cell r="P435">
            <v>578.84274600000003</v>
          </cell>
          <cell r="Q435">
            <v>454.722282654465</v>
          </cell>
        </row>
        <row r="437">
          <cell r="C437" t="str">
            <v>PISOS</v>
          </cell>
        </row>
        <row r="438">
          <cell r="C438" t="str">
            <v>Pulidora y Compactadora</v>
          </cell>
          <cell r="D438" t="str">
            <v>GLB</v>
          </cell>
          <cell r="O438">
            <v>0</v>
          </cell>
          <cell r="P438">
            <v>0</v>
          </cell>
          <cell r="Q438">
            <v>1</v>
          </cell>
        </row>
        <row r="439">
          <cell r="D439" t="str">
            <v>S/</v>
          </cell>
          <cell r="G439">
            <v>0</v>
          </cell>
          <cell r="J439">
            <v>0</v>
          </cell>
          <cell r="K439">
            <v>0</v>
          </cell>
          <cell r="L439">
            <v>0</v>
          </cell>
          <cell r="M439">
            <v>0</v>
          </cell>
          <cell r="N439">
            <v>0</v>
          </cell>
          <cell r="O439">
            <v>0</v>
          </cell>
          <cell r="P439">
            <v>0</v>
          </cell>
          <cell r="Q439">
            <v>939.02220135150003</v>
          </cell>
        </row>
        <row r="441">
          <cell r="C441" t="str">
            <v>Eq. Adicional 2</v>
          </cell>
          <cell r="D441" t="str">
            <v>GLB</v>
          </cell>
          <cell r="O441">
            <v>0</v>
          </cell>
          <cell r="P441">
            <v>0</v>
          </cell>
        </row>
        <row r="442">
          <cell r="D442" t="str">
            <v>S/</v>
          </cell>
          <cell r="G442">
            <v>0</v>
          </cell>
          <cell r="O442">
            <v>0</v>
          </cell>
          <cell r="P442">
            <v>0</v>
          </cell>
        </row>
        <row r="443">
          <cell r="E443">
            <v>0</v>
          </cell>
          <cell r="F443">
            <v>0</v>
          </cell>
          <cell r="G443">
            <v>0</v>
          </cell>
          <cell r="H443">
            <v>0</v>
          </cell>
          <cell r="I443">
            <v>0</v>
          </cell>
          <cell r="J443">
            <v>0</v>
          </cell>
          <cell r="K443">
            <v>0</v>
          </cell>
          <cell r="L443">
            <v>0</v>
          </cell>
          <cell r="M443">
            <v>0</v>
          </cell>
          <cell r="N443">
            <v>0</v>
          </cell>
          <cell r="O443">
            <v>0</v>
          </cell>
          <cell r="P443">
            <v>0</v>
          </cell>
          <cell r="Q443">
            <v>939.02220135150003</v>
          </cell>
        </row>
        <row r="445">
          <cell r="C445" t="str">
            <v>CONTRAPISOS</v>
          </cell>
        </row>
        <row r="446">
          <cell r="C446" t="str">
            <v>Mezcladora 12 P3 Tipo Tolva</v>
          </cell>
          <cell r="D446" t="str">
            <v>D-M</v>
          </cell>
          <cell r="G446">
            <v>0</v>
          </cell>
          <cell r="O446">
            <v>0</v>
          </cell>
          <cell r="P446">
            <v>0</v>
          </cell>
          <cell r="Q446">
            <v>141.35</v>
          </cell>
        </row>
        <row r="447">
          <cell r="D447" t="str">
            <v>S/</v>
          </cell>
          <cell r="E447">
            <v>0</v>
          </cell>
          <cell r="G447">
            <v>0</v>
          </cell>
          <cell r="H447">
            <v>0</v>
          </cell>
          <cell r="I447">
            <v>0</v>
          </cell>
          <cell r="J447">
            <v>0</v>
          </cell>
          <cell r="K447">
            <v>0</v>
          </cell>
          <cell r="L447">
            <v>0</v>
          </cell>
          <cell r="M447">
            <v>0</v>
          </cell>
          <cell r="N447">
            <v>0</v>
          </cell>
          <cell r="O447">
            <v>0</v>
          </cell>
          <cell r="P447">
            <v>0</v>
          </cell>
          <cell r="Q447">
            <v>2298.1135353075897</v>
          </cell>
        </row>
        <row r="449">
          <cell r="C449" t="str">
            <v>Mezcladora 12 P3 Tipo Tolva (Adicional N° 1)</v>
          </cell>
          <cell r="D449" t="str">
            <v>D-M</v>
          </cell>
          <cell r="G449">
            <v>0</v>
          </cell>
          <cell r="O449">
            <v>0</v>
          </cell>
          <cell r="P449">
            <v>0</v>
          </cell>
          <cell r="Q449">
            <v>0</v>
          </cell>
        </row>
        <row r="450">
          <cell r="D450" t="str">
            <v>S/</v>
          </cell>
          <cell r="E450">
            <v>0</v>
          </cell>
          <cell r="G450">
            <v>0</v>
          </cell>
          <cell r="H450">
            <v>0</v>
          </cell>
          <cell r="O450">
            <v>0</v>
          </cell>
          <cell r="P450">
            <v>0</v>
          </cell>
          <cell r="Q450">
            <v>0</v>
          </cell>
        </row>
        <row r="451">
          <cell r="E451">
            <v>0</v>
          </cell>
          <cell r="F451">
            <v>0</v>
          </cell>
          <cell r="G451">
            <v>0</v>
          </cell>
          <cell r="H451">
            <v>0</v>
          </cell>
          <cell r="I451">
            <v>0</v>
          </cell>
          <cell r="J451">
            <v>0</v>
          </cell>
          <cell r="K451">
            <v>0</v>
          </cell>
          <cell r="L451">
            <v>0</v>
          </cell>
          <cell r="M451">
            <v>0</v>
          </cell>
          <cell r="N451">
            <v>0</v>
          </cell>
          <cell r="O451">
            <v>0</v>
          </cell>
          <cell r="P451">
            <v>0</v>
          </cell>
          <cell r="Q451">
            <v>2298.1135353075897</v>
          </cell>
        </row>
        <row r="453">
          <cell r="C453" t="str">
            <v>ZOCALOS Y REVESTIMIENTOS</v>
          </cell>
        </row>
        <row r="454">
          <cell r="C454" t="str">
            <v>Eq. Adicional 2</v>
          </cell>
          <cell r="D454" t="str">
            <v>GLB</v>
          </cell>
          <cell r="O454">
            <v>0</v>
          </cell>
          <cell r="P454">
            <v>0</v>
          </cell>
        </row>
        <row r="455">
          <cell r="D455" t="str">
            <v>S/</v>
          </cell>
          <cell r="G455">
            <v>0</v>
          </cell>
          <cell r="O455">
            <v>0</v>
          </cell>
          <cell r="P455">
            <v>0</v>
          </cell>
        </row>
        <row r="457">
          <cell r="C457" t="str">
            <v>CONTRAZOCALOS</v>
          </cell>
        </row>
        <row r="458">
          <cell r="C458" t="str">
            <v>Eq. Adicional 2</v>
          </cell>
          <cell r="D458" t="str">
            <v>GLB</v>
          </cell>
          <cell r="O458">
            <v>0</v>
          </cell>
          <cell r="P458">
            <v>0</v>
          </cell>
        </row>
        <row r="459">
          <cell r="D459" t="str">
            <v>S/</v>
          </cell>
          <cell r="G459">
            <v>0</v>
          </cell>
          <cell r="O459">
            <v>0</v>
          </cell>
          <cell r="P459">
            <v>0</v>
          </cell>
        </row>
        <row r="461">
          <cell r="C461" t="str">
            <v>PINTURAS</v>
          </cell>
        </row>
        <row r="462">
          <cell r="C462" t="str">
            <v>Eq. Adicional 2</v>
          </cell>
          <cell r="D462" t="str">
            <v>GLB</v>
          </cell>
          <cell r="O462">
            <v>0</v>
          </cell>
          <cell r="P462">
            <v>0</v>
          </cell>
        </row>
        <row r="463">
          <cell r="D463" t="str">
            <v>S/</v>
          </cell>
          <cell r="G463">
            <v>0</v>
          </cell>
          <cell r="O463">
            <v>0</v>
          </cell>
          <cell r="P463">
            <v>0</v>
          </cell>
        </row>
        <row r="465">
          <cell r="C465" t="str">
            <v>APARATOS Y ACCESORIOS SANITARIOS</v>
          </cell>
        </row>
        <row r="466">
          <cell r="C466" t="str">
            <v>Eq. Adicional 2</v>
          </cell>
          <cell r="D466" t="str">
            <v>GLB</v>
          </cell>
          <cell r="O466">
            <v>0</v>
          </cell>
          <cell r="P466">
            <v>0</v>
          </cell>
        </row>
        <row r="467">
          <cell r="D467" t="str">
            <v>S/</v>
          </cell>
          <cell r="G467">
            <v>0</v>
          </cell>
          <cell r="O467">
            <v>0</v>
          </cell>
          <cell r="P467">
            <v>0</v>
          </cell>
        </row>
        <row r="469">
          <cell r="C469" t="str">
            <v>INSTALACIONES ELECTRICAS</v>
          </cell>
        </row>
        <row r="470">
          <cell r="C470" t="str">
            <v>Eq. Adicional 2</v>
          </cell>
          <cell r="D470" t="str">
            <v>GLB</v>
          </cell>
          <cell r="O470">
            <v>0</v>
          </cell>
          <cell r="P470">
            <v>0</v>
          </cell>
        </row>
        <row r="471">
          <cell r="D471" t="str">
            <v>S/</v>
          </cell>
          <cell r="G471">
            <v>0</v>
          </cell>
          <cell r="O471">
            <v>0</v>
          </cell>
          <cell r="P471">
            <v>0</v>
          </cell>
        </row>
        <row r="473">
          <cell r="C473" t="str">
            <v>ESTRUCTURAS METALICAS</v>
          </cell>
        </row>
        <row r="474">
          <cell r="C474" t="str">
            <v>Grua Torre Potain MC80</v>
          </cell>
          <cell r="D474" t="str">
            <v>D-M</v>
          </cell>
          <cell r="G474">
            <v>16</v>
          </cell>
          <cell r="O474">
            <v>16</v>
          </cell>
          <cell r="P474">
            <v>16</v>
          </cell>
          <cell r="Q474">
            <v>0</v>
          </cell>
        </row>
        <row r="475">
          <cell r="D475" t="str">
            <v>S/</v>
          </cell>
          <cell r="F475">
            <v>0</v>
          </cell>
          <cell r="G475">
            <v>8874.8960000000006</v>
          </cell>
          <cell r="O475">
            <v>8874.8960000000006</v>
          </cell>
          <cell r="P475">
            <v>8874.8960000000006</v>
          </cell>
          <cell r="Q475">
            <v>0</v>
          </cell>
        </row>
        <row r="477">
          <cell r="C477" t="str">
            <v>Grupo Electrogeno (Cosapi)</v>
          </cell>
          <cell r="D477" t="str">
            <v>D-M</v>
          </cell>
          <cell r="G477">
            <v>16</v>
          </cell>
          <cell r="O477">
            <v>16</v>
          </cell>
          <cell r="P477">
            <v>16</v>
          </cell>
          <cell r="Q477">
            <v>0</v>
          </cell>
        </row>
        <row r="478">
          <cell r="D478" t="str">
            <v>S/</v>
          </cell>
          <cell r="F478">
            <v>0</v>
          </cell>
          <cell r="G478">
            <v>837.91454400000009</v>
          </cell>
          <cell r="O478">
            <v>837.91454400000009</v>
          </cell>
          <cell r="P478">
            <v>837.91454400000009</v>
          </cell>
          <cell r="Q478">
            <v>0</v>
          </cell>
        </row>
        <row r="480">
          <cell r="C480" t="str">
            <v>Desmontaje de Grua</v>
          </cell>
          <cell r="D480" t="str">
            <v>GLB</v>
          </cell>
          <cell r="G480">
            <v>1</v>
          </cell>
          <cell r="O480">
            <v>1</v>
          </cell>
          <cell r="P480">
            <v>1</v>
          </cell>
          <cell r="Q480">
            <v>0</v>
          </cell>
        </row>
        <row r="481">
          <cell r="D481" t="str">
            <v>S/</v>
          </cell>
          <cell r="G481">
            <v>2643</v>
          </cell>
          <cell r="O481">
            <v>2643</v>
          </cell>
          <cell r="P481">
            <v>2643</v>
          </cell>
          <cell r="Q481">
            <v>0</v>
          </cell>
        </row>
        <row r="483">
          <cell r="C483" t="str">
            <v>Grua Grove (Equipos Leasing)</v>
          </cell>
          <cell r="D483" t="str">
            <v>Glb</v>
          </cell>
          <cell r="G483">
            <v>0</v>
          </cell>
          <cell r="O483">
            <v>0</v>
          </cell>
          <cell r="P483">
            <v>0</v>
          </cell>
          <cell r="Q483">
            <v>0</v>
          </cell>
        </row>
        <row r="484">
          <cell r="D484" t="str">
            <v>S/</v>
          </cell>
          <cell r="G484">
            <v>4885.72</v>
          </cell>
          <cell r="O484">
            <v>4885.72</v>
          </cell>
          <cell r="P484">
            <v>4885.72</v>
          </cell>
          <cell r="Q484">
            <v>0</v>
          </cell>
        </row>
        <row r="485">
          <cell r="E485">
            <v>0</v>
          </cell>
          <cell r="F485">
            <v>0</v>
          </cell>
          <cell r="G485">
            <v>17241.530544000001</v>
          </cell>
          <cell r="H485">
            <v>0</v>
          </cell>
          <cell r="I485">
            <v>0</v>
          </cell>
          <cell r="J485">
            <v>0</v>
          </cell>
          <cell r="K485">
            <v>0</v>
          </cell>
          <cell r="L485">
            <v>0</v>
          </cell>
          <cell r="M485">
            <v>0</v>
          </cell>
          <cell r="N485">
            <v>0</v>
          </cell>
          <cell r="O485">
            <v>17241.530544000001</v>
          </cell>
          <cell r="P485">
            <v>17241.530544000001</v>
          </cell>
          <cell r="Q485">
            <v>0</v>
          </cell>
        </row>
        <row r="487">
          <cell r="C487" t="str">
            <v>DRYWALL</v>
          </cell>
        </row>
        <row r="488">
          <cell r="C488" t="str">
            <v>Grua Torre Potain MC80</v>
          </cell>
          <cell r="D488" t="str">
            <v>D-M</v>
          </cell>
          <cell r="G488">
            <v>16</v>
          </cell>
          <cell r="O488">
            <v>16</v>
          </cell>
          <cell r="P488">
            <v>16</v>
          </cell>
        </row>
        <row r="489">
          <cell r="D489" t="str">
            <v>S/</v>
          </cell>
          <cell r="F489">
            <v>0</v>
          </cell>
          <cell r="G489">
            <v>8874.8960000000006</v>
          </cell>
          <cell r="O489">
            <v>8874.8960000000006</v>
          </cell>
          <cell r="P489">
            <v>8874.8960000000006</v>
          </cell>
        </row>
        <row r="491">
          <cell r="C491" t="str">
            <v>Grupo Electrogeno (Cosapi)</v>
          </cell>
          <cell r="D491" t="str">
            <v>D-M</v>
          </cell>
          <cell r="G491">
            <v>16</v>
          </cell>
          <cell r="O491">
            <v>16</v>
          </cell>
          <cell r="P491">
            <v>16</v>
          </cell>
        </row>
        <row r="492">
          <cell r="D492" t="str">
            <v>S/</v>
          </cell>
          <cell r="F492">
            <v>0</v>
          </cell>
          <cell r="G492">
            <v>837.91454400000009</v>
          </cell>
          <cell r="O492">
            <v>837.91454400000009</v>
          </cell>
          <cell r="P492">
            <v>837.91454400000009</v>
          </cell>
        </row>
        <row r="494">
          <cell r="C494" t="str">
            <v>Set Hidraulico, Tirfor,</v>
          </cell>
          <cell r="D494" t="str">
            <v>GLB</v>
          </cell>
          <cell r="G494">
            <v>1</v>
          </cell>
          <cell r="O494">
            <v>1</v>
          </cell>
          <cell r="P494">
            <v>1</v>
          </cell>
        </row>
        <row r="495">
          <cell r="D495" t="str">
            <v>S/</v>
          </cell>
          <cell r="G495">
            <v>1000</v>
          </cell>
          <cell r="O495">
            <v>1000</v>
          </cell>
          <cell r="P495">
            <v>1000</v>
          </cell>
        </row>
        <row r="497">
          <cell r="C497" t="str">
            <v>Desmonataje de Grua</v>
          </cell>
          <cell r="D497" t="str">
            <v>GLB</v>
          </cell>
          <cell r="G497">
            <v>1</v>
          </cell>
          <cell r="O497">
            <v>1</v>
          </cell>
          <cell r="P497">
            <v>1</v>
          </cell>
        </row>
        <row r="498">
          <cell r="D498" t="str">
            <v>S/</v>
          </cell>
          <cell r="G498">
            <v>2643</v>
          </cell>
          <cell r="O498">
            <v>2643</v>
          </cell>
          <cell r="P498">
            <v>2643</v>
          </cell>
        </row>
        <row r="500">
          <cell r="C500" t="str">
            <v>Mantenimiento de Grua</v>
          </cell>
          <cell r="D500" t="str">
            <v>GLB</v>
          </cell>
          <cell r="G500">
            <v>0</v>
          </cell>
          <cell r="O500">
            <v>0</v>
          </cell>
          <cell r="P500">
            <v>0</v>
          </cell>
        </row>
        <row r="501">
          <cell r="D501" t="str">
            <v>S/</v>
          </cell>
          <cell r="G501">
            <v>6703.83</v>
          </cell>
          <cell r="O501">
            <v>6703.83</v>
          </cell>
          <cell r="P501">
            <v>6703.83</v>
          </cell>
        </row>
        <row r="502">
          <cell r="E502">
            <v>0</v>
          </cell>
          <cell r="F502">
            <v>0</v>
          </cell>
          <cell r="G502">
            <v>20059.640544000002</v>
          </cell>
          <cell r="H502">
            <v>0</v>
          </cell>
          <cell r="I502">
            <v>0</v>
          </cell>
          <cell r="J502">
            <v>0</v>
          </cell>
          <cell r="K502">
            <v>0</v>
          </cell>
          <cell r="L502">
            <v>0</v>
          </cell>
          <cell r="M502">
            <v>0</v>
          </cell>
          <cell r="N502">
            <v>0</v>
          </cell>
          <cell r="O502">
            <v>20059.640544000002</v>
          </cell>
          <cell r="P502">
            <v>20059.640544000002</v>
          </cell>
          <cell r="Q502">
            <v>0</v>
          </cell>
        </row>
        <row r="504">
          <cell r="D504" t="str">
            <v>S/</v>
          </cell>
          <cell r="E504">
            <v>0</v>
          </cell>
          <cell r="F504">
            <v>0</v>
          </cell>
          <cell r="G504">
            <v>37880.013833999998</v>
          </cell>
          <cell r="H504">
            <v>0</v>
          </cell>
          <cell r="I504">
            <v>0</v>
          </cell>
          <cell r="J504">
            <v>0</v>
          </cell>
          <cell r="K504">
            <v>0</v>
          </cell>
          <cell r="L504">
            <v>0</v>
          </cell>
          <cell r="M504">
            <v>0</v>
          </cell>
          <cell r="N504">
            <v>0</v>
          </cell>
          <cell r="O504">
            <v>37880.013833999998</v>
          </cell>
          <cell r="P504">
            <v>37880.013833999998</v>
          </cell>
          <cell r="Q504">
            <v>3691.8580193135549</v>
          </cell>
        </row>
        <row r="506">
          <cell r="E506">
            <v>30000</v>
          </cell>
          <cell r="F506">
            <v>35672</v>
          </cell>
          <cell r="G506">
            <v>769721.23108519043</v>
          </cell>
          <cell r="H506">
            <v>0</v>
          </cell>
          <cell r="I506">
            <v>0</v>
          </cell>
          <cell r="J506">
            <v>0</v>
          </cell>
          <cell r="K506">
            <v>0</v>
          </cell>
          <cell r="L506">
            <v>0</v>
          </cell>
          <cell r="M506">
            <v>0</v>
          </cell>
          <cell r="N506">
            <v>0</v>
          </cell>
          <cell r="O506">
            <v>769721.23108519043</v>
          </cell>
          <cell r="P506">
            <v>764049.23108519043</v>
          </cell>
          <cell r="Q506">
            <v>290696.04309044697</v>
          </cell>
        </row>
        <row r="509">
          <cell r="C509" t="str">
            <v>ADMINISTRACION</v>
          </cell>
        </row>
        <row r="510">
          <cell r="C510" t="str">
            <v>Computadoras (Cosapi)</v>
          </cell>
          <cell r="D510" t="str">
            <v>UND</v>
          </cell>
          <cell r="F510">
            <v>10</v>
          </cell>
          <cell r="G510">
            <v>77</v>
          </cell>
          <cell r="O510">
            <v>77</v>
          </cell>
          <cell r="P510">
            <v>67</v>
          </cell>
          <cell r="Q510">
            <v>30</v>
          </cell>
        </row>
        <row r="511">
          <cell r="D511" t="str">
            <v>S/</v>
          </cell>
          <cell r="E511">
            <v>0</v>
          </cell>
          <cell r="F511">
            <v>3173</v>
          </cell>
          <cell r="G511">
            <v>24397.25</v>
          </cell>
          <cell r="H511">
            <v>0</v>
          </cell>
          <cell r="I511">
            <v>0</v>
          </cell>
          <cell r="J511">
            <v>0</v>
          </cell>
          <cell r="K511">
            <v>0</v>
          </cell>
          <cell r="L511">
            <v>0</v>
          </cell>
          <cell r="M511">
            <v>0</v>
          </cell>
          <cell r="N511">
            <v>0</v>
          </cell>
          <cell r="O511">
            <v>24397.25</v>
          </cell>
          <cell r="P511">
            <v>21224.25</v>
          </cell>
          <cell r="Q511">
            <v>20844.000029999999</v>
          </cell>
        </row>
        <row r="513">
          <cell r="C513" t="str">
            <v>Computadoras (Alquiler)</v>
          </cell>
          <cell r="D513" t="str">
            <v>UND</v>
          </cell>
          <cell r="G513">
            <v>18</v>
          </cell>
          <cell r="O513">
            <v>18</v>
          </cell>
          <cell r="P513">
            <v>18</v>
          </cell>
        </row>
        <row r="514">
          <cell r="D514" t="str">
            <v>S/</v>
          </cell>
          <cell r="E514">
            <v>0</v>
          </cell>
          <cell r="G514">
            <v>7926.4890000000005</v>
          </cell>
          <cell r="H514">
            <v>0</v>
          </cell>
          <cell r="I514">
            <v>0</v>
          </cell>
          <cell r="J514">
            <v>0</v>
          </cell>
          <cell r="K514">
            <v>0</v>
          </cell>
          <cell r="L514">
            <v>0</v>
          </cell>
          <cell r="M514">
            <v>0</v>
          </cell>
          <cell r="N514">
            <v>0</v>
          </cell>
          <cell r="O514">
            <v>7926.4890000000005</v>
          </cell>
          <cell r="P514">
            <v>7926.4890000000005</v>
          </cell>
        </row>
        <row r="516">
          <cell r="C516" t="str">
            <v>Impresoras (Cosapi)</v>
          </cell>
          <cell r="D516" t="str">
            <v>UND</v>
          </cell>
          <cell r="F516">
            <v>4</v>
          </cell>
          <cell r="G516">
            <v>22</v>
          </cell>
          <cell r="O516">
            <v>22</v>
          </cell>
          <cell r="P516">
            <v>18</v>
          </cell>
          <cell r="Q516">
            <v>20</v>
          </cell>
        </row>
        <row r="517">
          <cell r="D517" t="str">
            <v>S/</v>
          </cell>
          <cell r="E517">
            <v>0</v>
          </cell>
          <cell r="F517">
            <v>846</v>
          </cell>
          <cell r="G517">
            <v>3378.1707000000001</v>
          </cell>
          <cell r="H517">
            <v>0</v>
          </cell>
          <cell r="I517">
            <v>0</v>
          </cell>
          <cell r="J517">
            <v>0</v>
          </cell>
          <cell r="K517">
            <v>0</v>
          </cell>
          <cell r="L517">
            <v>0</v>
          </cell>
          <cell r="M517">
            <v>0</v>
          </cell>
          <cell r="N517">
            <v>0</v>
          </cell>
          <cell r="O517">
            <v>3378.1707000000001</v>
          </cell>
          <cell r="P517">
            <v>2532.1707000000001</v>
          </cell>
          <cell r="Q517">
            <v>3474.0000050000003</v>
          </cell>
        </row>
        <row r="519">
          <cell r="C519" t="str">
            <v>Plotter</v>
          </cell>
          <cell r="D519" t="str">
            <v>UND</v>
          </cell>
          <cell r="G519">
            <v>0</v>
          </cell>
          <cell r="O519">
            <v>0</v>
          </cell>
          <cell r="P519">
            <v>0</v>
          </cell>
          <cell r="Q519">
            <v>5</v>
          </cell>
        </row>
        <row r="520">
          <cell r="D520" t="str">
            <v>S/</v>
          </cell>
          <cell r="G520">
            <v>0</v>
          </cell>
          <cell r="O520">
            <v>0</v>
          </cell>
          <cell r="P520">
            <v>0</v>
          </cell>
          <cell r="Q520">
            <v>6948.0000100000007</v>
          </cell>
        </row>
        <row r="522">
          <cell r="C522" t="str">
            <v>Otros (Hardw, copia, ventilador y refrig, fax - Cosapi)</v>
          </cell>
          <cell r="D522" t="str">
            <v>GLB</v>
          </cell>
          <cell r="O522">
            <v>0</v>
          </cell>
          <cell r="P522">
            <v>0</v>
          </cell>
        </row>
        <row r="523">
          <cell r="D523" t="str">
            <v>S/</v>
          </cell>
          <cell r="E523">
            <v>655.48275000000001</v>
          </cell>
          <cell r="F523">
            <v>655</v>
          </cell>
          <cell r="G523">
            <v>6550.3526499999998</v>
          </cell>
          <cell r="O523">
            <v>6550.3526499999998</v>
          </cell>
          <cell r="P523">
            <v>6550.8353999999999</v>
          </cell>
        </row>
        <row r="525">
          <cell r="C525" t="str">
            <v>Escritorios, Sillas y Mesa de Reunión (Cosapi)</v>
          </cell>
          <cell r="D525" t="str">
            <v>GLB</v>
          </cell>
          <cell r="G525">
            <v>0</v>
          </cell>
          <cell r="O525">
            <v>0</v>
          </cell>
          <cell r="P525">
            <v>0</v>
          </cell>
          <cell r="Q525">
            <v>5</v>
          </cell>
        </row>
        <row r="526">
          <cell r="D526" t="str">
            <v>S/</v>
          </cell>
          <cell r="F526">
            <v>500</v>
          </cell>
          <cell r="G526">
            <v>3769</v>
          </cell>
          <cell r="O526">
            <v>3769</v>
          </cell>
          <cell r="P526">
            <v>3269</v>
          </cell>
          <cell r="Q526">
            <v>2952.9000042500002</v>
          </cell>
        </row>
        <row r="528">
          <cell r="C528" t="str">
            <v>Contenedor Metálico (Cosapi)</v>
          </cell>
          <cell r="D528" t="str">
            <v>GLB</v>
          </cell>
          <cell r="G528">
            <v>31</v>
          </cell>
          <cell r="O528">
            <v>31</v>
          </cell>
          <cell r="P528">
            <v>31</v>
          </cell>
        </row>
        <row r="529">
          <cell r="D529" t="str">
            <v>S/</v>
          </cell>
          <cell r="F529">
            <v>100</v>
          </cell>
          <cell r="G529">
            <v>1602.459936</v>
          </cell>
          <cell r="O529">
            <v>1602.459936</v>
          </cell>
          <cell r="P529">
            <v>1502.459936</v>
          </cell>
        </row>
        <row r="530">
          <cell r="E530">
            <v>655.48275000000001</v>
          </cell>
          <cell r="F530">
            <v>5274</v>
          </cell>
          <cell r="G530">
            <v>47623.722286000004</v>
          </cell>
          <cell r="H530">
            <v>0</v>
          </cell>
          <cell r="I530">
            <v>0</v>
          </cell>
          <cell r="J530">
            <v>0</v>
          </cell>
          <cell r="K530">
            <v>0</v>
          </cell>
          <cell r="L530">
            <v>0</v>
          </cell>
          <cell r="M530">
            <v>0</v>
          </cell>
          <cell r="N530">
            <v>0</v>
          </cell>
          <cell r="O530">
            <v>47623.722286000004</v>
          </cell>
          <cell r="P530">
            <v>43005.205036000007</v>
          </cell>
          <cell r="Q530">
            <v>34218.900049249998</v>
          </cell>
        </row>
        <row r="532">
          <cell r="C532" t="str">
            <v>SEGURIDAD</v>
          </cell>
        </row>
        <row r="533">
          <cell r="C533" t="str">
            <v>Equipos de Radio (Cosapi)</v>
          </cell>
          <cell r="D533" t="str">
            <v>UND</v>
          </cell>
          <cell r="F533">
            <v>3</v>
          </cell>
          <cell r="G533">
            <v>175.5</v>
          </cell>
          <cell r="O533">
            <v>3</v>
          </cell>
          <cell r="P533">
            <v>28</v>
          </cell>
          <cell r="Q533">
            <v>10</v>
          </cell>
        </row>
        <row r="534">
          <cell r="D534" t="str">
            <v>S/</v>
          </cell>
          <cell r="E534">
            <v>0</v>
          </cell>
          <cell r="F534">
            <v>210</v>
          </cell>
          <cell r="G534">
            <v>14468.531835</v>
          </cell>
          <cell r="H534">
            <v>0</v>
          </cell>
          <cell r="I534">
            <v>0</v>
          </cell>
          <cell r="J534">
            <v>0</v>
          </cell>
          <cell r="K534">
            <v>0</v>
          </cell>
          <cell r="L534">
            <v>0</v>
          </cell>
          <cell r="M534">
            <v>0</v>
          </cell>
          <cell r="N534">
            <v>0</v>
          </cell>
          <cell r="O534">
            <v>14468.531835</v>
          </cell>
          <cell r="P534">
            <v>14258.531835</v>
          </cell>
          <cell r="Q534">
            <v>521.10000075000005</v>
          </cell>
        </row>
        <row r="536">
          <cell r="E536">
            <v>655.48275000000001</v>
          </cell>
          <cell r="F536">
            <v>5484</v>
          </cell>
          <cell r="G536">
            <v>62092.254120999998</v>
          </cell>
          <cell r="H536">
            <v>0</v>
          </cell>
          <cell r="I536">
            <v>0</v>
          </cell>
          <cell r="J536">
            <v>0</v>
          </cell>
          <cell r="K536">
            <v>0</v>
          </cell>
          <cell r="L536">
            <v>0</v>
          </cell>
          <cell r="M536">
            <v>0</v>
          </cell>
          <cell r="N536">
            <v>0</v>
          </cell>
          <cell r="O536">
            <v>62092.254120999998</v>
          </cell>
          <cell r="P536">
            <v>57263.736871000001</v>
          </cell>
          <cell r="Q536">
            <v>34740.000049999995</v>
          </cell>
        </row>
        <row r="538">
          <cell r="E538">
            <v>30655.482749999999</v>
          </cell>
          <cell r="F538">
            <v>41156</v>
          </cell>
          <cell r="G538">
            <v>831813.48520619038</v>
          </cell>
          <cell r="H538">
            <v>0</v>
          </cell>
          <cell r="I538">
            <v>0</v>
          </cell>
          <cell r="J538">
            <v>0</v>
          </cell>
          <cell r="K538">
            <v>0</v>
          </cell>
          <cell r="L538">
            <v>0</v>
          </cell>
          <cell r="M538">
            <v>0</v>
          </cell>
          <cell r="N538">
            <v>0</v>
          </cell>
          <cell r="O538">
            <v>831813.48520619038</v>
          </cell>
          <cell r="P538">
            <v>821312.96795619035</v>
          </cell>
          <cell r="Q538">
            <v>325436.04314044694</v>
          </cell>
        </row>
      </sheetData>
      <sheetData sheetId="8">
        <row r="26">
          <cell r="O26">
            <v>0</v>
          </cell>
        </row>
      </sheetData>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 val="Unit-op-cartel"/>
      <sheetName val="Uni-Arm"/>
      <sheetName val="Unit-ret"/>
      <sheetName val="Unit-conduct"/>
      <sheetName val="Unit-patoral"/>
      <sheetName val="Unit-tierra"/>
      <sheetName val="Unit-acom"/>
      <sheetName val="Unt-prueb"/>
      <sheetName val="Da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__REF"/>
      <sheetName val="A"/>
      <sheetName val="Complementario"/>
      <sheetName val="Resumen-tipo &quot;B&quot;"/>
      <sheetName val="Montaje"/>
      <sheetName val="Principal"/>
      <sheetName val="Transporte"/>
      <sheetName val="DATOS DE CAMPO"/>
      <sheetName val="PLANILLAS FORMATEADAS"/>
      <sheetName val="CONFIGURACIÓN"/>
      <sheetName val="CONTEO DE DATOS"/>
      <sheetName val="RESUMEN DE PARTIDAS"/>
      <sheetName val="Base"/>
      <sheetName val="Hoja1"/>
      <sheetName val="Hoja2"/>
      <sheetName val="Hoja3"/>
      <sheetName val="Identificación Cargas _Anexo 4_"/>
      <sheetName val="STRUCT"/>
      <sheetName val="CIVIL"/>
      <sheetName val="Sum POM"/>
      <sheetName val="Sum LT"/>
      <sheetName val="Sum HUARI"/>
      <sheetName val="ING. DATOS"/>
      <sheetName val="Fundacion"/>
      <sheetName val="cantidades"/>
      <sheetName val="Datos"/>
      <sheetName val="E-4 P"/>
      <sheetName val="ARMADOS"/>
      <sheetName val="FORMA-LM1"/>
      <sheetName val="FORMA-(SE1)"/>
      <sheetName val="FORMA-LM3"/>
      <sheetName val="FORMA-LS1-LS2"/>
      <sheetName val="FORMA-LS3"/>
      <sheetName val="FORMA- RE1"/>
      <sheetName val="FORMA-SE2"/>
      <sheetName val="FORMA-ST1"/>
      <sheetName val="RP-RE_x0011_UMEN"/>
      <sheetName val="RP-mon4"/>
      <sheetName val="ARMADOSBT"/>
      <sheetName val="CANT.UNITARIAS"/>
      <sheetName val="Mont 02"/>
      <sheetName val="OC 02."/>
      <sheetName val="CAP_120mm2"/>
      <sheetName val="CENSO93"/>
      <sheetName val="RESUMEN OOCC"/>
      <sheetName val="ANALISIS VENTAS"/>
      <sheetName val="2 TUCARI"/>
      <sheetName val="8  VOTORANTIN 501"/>
      <sheetName val="Datos de Entrada"/>
      <sheetName val="Metrado Armados"/>
      <sheetName val="LP-RESUMEN"/>
      <sheetName val="LP-SUM-DEP"/>
      <sheetName val="LP-SUM-CONTR"/>
      <sheetName val="LP-MONT"/>
      <sheetName val="TRANSP"/>
      <sheetName val="LP-POLIN"/>
      <sheetName val="APU-LP RP"/>
      <sheetName val="LP APU-TRANSP"/>
      <sheetName val="P. U. de Suministros"/>
      <sheetName val="Base de Datos APU"/>
      <sheetName val="LP-MON&lt;"/>
      <sheetName val="Tipo de Cambio"/>
      <sheetName val="HAMAR"/>
      <sheetName val="POLILINEA"/>
      <sheetName val="RES"/>
      <sheetName val="RP"/>
      <sheetName val="Analisis_RP"/>
      <sheetName val="RS"/>
      <sheetName val="Analisis_RS"/>
      <sheetName val="PU"/>
      <sheetName val="Gg Util"/>
      <sheetName val="Crono RP"/>
      <sheetName val="Crono RS"/>
      <sheetName val="Calendario Valorizado"/>
      <sheetName val="Resumen General"/>
      <sheetName val="M &amp; P MT"/>
      <sheetName val="M &amp; P BT"/>
      <sheetName val="MT_S"/>
      <sheetName val="MT_MO"/>
      <sheetName val="BT_S"/>
      <sheetName val="BT_MO"/>
      <sheetName val="Crono Valorizado"/>
      <sheetName val="DATOS DE CAMPO  LP"/>
      <sheetName val="DATOS DE CAMPO  RS"/>
      <sheetName val="DATOS DE CAMPO  RP"/>
      <sheetName val="OBRAS CIVILES"/>
      <sheetName val="CALCULO"/>
      <sheetName val="Sum.LP"/>
      <sheetName val="Aux. Disgregados"/>
      <sheetName val="PLANILLAS_FORMATEADAS"/>
      <sheetName val="CONTEO_DE_DATOS"/>
      <sheetName val="RESUMEN_DE_PARTIDAS"/>
      <sheetName val="Resumen-tipo_&quot;B&quot;"/>
      <sheetName val="DATOS_DE_CAMPO"/>
      <sheetName val="Identificación_Cargas__Anexo_4_"/>
      <sheetName val="Sum_POM"/>
      <sheetName val="Sum_LT"/>
      <sheetName val="Sum_HUARI"/>
      <sheetName val="ING__DATOS"/>
      <sheetName val="E-4_P"/>
      <sheetName val="FORMA-_RE1"/>
      <sheetName val="RP-REUMEN"/>
      <sheetName val="CANT_UNITARIAS"/>
      <sheetName val="Mont_02"/>
      <sheetName val="OC_02_"/>
      <sheetName val="RESUMEN_OOCC"/>
      <sheetName val="ANALISIS_VENTAS"/>
      <sheetName val="2_TUCARI"/>
      <sheetName val="8__VOTORANTIN_501"/>
      <sheetName val="Datos_de_Entrada"/>
      <sheetName val="Metrado_Armados"/>
      <sheetName val="APU-LP_RP"/>
      <sheetName val="LP_APU-TRANSP"/>
      <sheetName val="P__U__de_Suministros"/>
      <sheetName val="Base_de_Datos_APU"/>
      <sheetName val="Tipo_de_Cambio"/>
      <sheetName val="Gg_Util"/>
      <sheetName val="Crono_RP"/>
      <sheetName val="Crono_RS"/>
      <sheetName val="Calendario_Valorizado"/>
      <sheetName val="Resumen_General"/>
      <sheetName val="M_&amp;_P_MT"/>
      <sheetName val="M_&amp;_P_BT"/>
      <sheetName val="Crono_Valorizado"/>
      <sheetName val="DATOS_DE_CAMPO__LP"/>
      <sheetName val="DATOS_DE_CAMPO__RS"/>
      <sheetName val="DATOS_DE_CAMPO__RP"/>
      <sheetName val="OBRAS_CIVILES"/>
      <sheetName val="Sum_LP"/>
      <sheetName val="Aux__Disgregados"/>
    </sheetNames>
    <sheetDataSet>
      <sheetData sheetId="0" refreshError="1"/>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m1"/>
      <sheetName val="formm2"/>
      <sheetName val="formm3"/>
      <sheetName val="formm4"/>
      <sheetName val="formm5"/>
      <sheetName val="formm6"/>
      <sheetName val="formm7"/>
      <sheetName val="viajes"/>
      <sheetName val="MAY-98"/>
      <sheetName val="fordand1"/>
      <sheetName val="fordand2"/>
      <sheetName val="fordand3"/>
      <sheetName val="Carta EDP (2)"/>
      <sheetName val="Carta EDP"/>
      <sheetName val="Fact_1"/>
      <sheetName val="Fact_2"/>
      <sheetName val="Fact_3"/>
      <sheetName val="MEMO"/>
      <sheetName val="Hoja1"/>
      <sheetName val="Hoja1 (2)"/>
      <sheetName val="#¡REF"/>
    </sheetNames>
    <sheetDataSet>
      <sheetData sheetId="0"/>
      <sheetData sheetId="1"/>
      <sheetData sheetId="2"/>
      <sheetData sheetId="3"/>
      <sheetData sheetId="4"/>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SECCIONES"/>
      <sheetName val="BD"/>
      <sheetName val="SECCIONES (2)"/>
      <sheetName val="Rendimiento Scoop"/>
      <sheetName val="VIZ4"/>
      <sheetName val="VIZ7"/>
    </sheetNames>
    <sheetDataSet>
      <sheetData sheetId="0"/>
      <sheetData sheetId="1"/>
      <sheetData sheetId="2"/>
      <sheetData sheetId="3"/>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raje Mix"/>
      <sheetName val="itemizado"/>
      <sheetName val="Tiraje_Mix"/>
      <sheetName val="puni"/>
      <sheetName val="Tiraje_Mix1"/>
      <sheetName val="Hoja3"/>
      <sheetName val="VENTA"/>
      <sheetName val="Hoja1"/>
      <sheetName val="Hoja2"/>
      <sheetName val="INDIRECTOS"/>
      <sheetName val="RESUMEN_DE_COTIZACION"/>
      <sheetName val="Avance_financiero"/>
      <sheetName val="BASES"/>
      <sheetName val="N°1"/>
      <sheetName val="N°10"/>
      <sheetName val="N°2"/>
      <sheetName val="N°3"/>
      <sheetName val="N°4"/>
      <sheetName val="N°5"/>
      <sheetName val="N°6"/>
      <sheetName val="N°7"/>
      <sheetName val="N°8"/>
      <sheetName val="N°9"/>
      <sheetName val="PRECIOS_MATERIALES"/>
      <sheetName val="OBRA_CIVIL"/>
      <sheetName val="ESTRUCTURA_DE_HORMIGON"/>
      <sheetName val="INFRAESTRUCTURA"/>
      <sheetName val="INSTALACION_ELECTRICA"/>
      <sheetName val="AREAS - Chile"/>
      <sheetName val="Áreas"/>
      <sheetName val="#¡REF"/>
      <sheetName val="Joe_Materiales"/>
      <sheetName val="Lista Desplegable"/>
      <sheetName val="TCO"/>
      <sheetName val="CCC-VvsM"/>
      <sheetName val="CCC-VENTA"/>
      <sheetName val="CCC-META"/>
      <sheetName val="Utilidad"/>
      <sheetName val="EEPP"/>
      <sheetName val="OOEE"/>
      <sheetName val="DISGREGADO OBRA"/>
      <sheetName val="DISG. Presup. Meta"/>
      <sheetName val="Partidas"/>
      <sheetName val="Datos"/>
      <sheetName val="Tiraje_Mix6"/>
      <sheetName val="AREAS_-_Chile4"/>
      <sheetName val="Tiraje_Mix2"/>
      <sheetName val="AREAS_-_Chile"/>
      <sheetName val="Tiraje_Mix3"/>
      <sheetName val="AREAS_-_Chile1"/>
      <sheetName val="Tiraje_Mix4"/>
      <sheetName val="AREAS_-_Chile2"/>
      <sheetName val="Tiraje_Mix5"/>
      <sheetName val="AREAS_-_Chile3"/>
      <sheetName val="Tiraje_Mix10"/>
      <sheetName val="AREAS_-_Chile8"/>
      <sheetName val="Tiraje_Mix7"/>
      <sheetName val="AREAS_-_Chile5"/>
      <sheetName val="Tiraje_Mix8"/>
      <sheetName val="AREAS_-_Chile6"/>
      <sheetName val="Tiraje_Mix9"/>
      <sheetName val="AREAS_-_Chile7"/>
      <sheetName val="Tiraje_Mix11"/>
      <sheetName val="AREAS_-_Chile9"/>
      <sheetName val="DISGREGADO_OBRA"/>
      <sheetName val="DISG__Presup__Meta"/>
      <sheetName val="Alerton"/>
      <sheetName val="Des"/>
      <sheetName val="FLUJO DE PROVISIONES PEN"/>
      <sheetName val="RESUMEN"/>
      <sheetName val="LISTA DE CAUSAS"/>
      <sheetName val="Familias"/>
      <sheetName val="Claves"/>
      <sheetName val="Factores"/>
      <sheetName val="Terminaciones"/>
      <sheetName val="DATA"/>
      <sheetName val="CI"/>
      <sheetName val="Materiales"/>
      <sheetName val="Precio de Venta"/>
      <sheetName val="ADDxFam"/>
      <sheetName val="Tiraje_Mix12"/>
      <sheetName val="AREAS_-_Chile10"/>
      <sheetName val="Lista_Desplegable"/>
      <sheetName val="Info Ayuda"/>
      <sheetName val="METRADOS ESTRUCTURAS B-1"/>
      <sheetName val="RESUMEN DE COTIZACION"/>
      <sheetName val="OBRA CIVIL"/>
      <sheetName val="ESTRUCTURA DE HORMIGON"/>
      <sheetName val="INSTALACION ELECTRICA"/>
      <sheetName val="DISGREGADO_OBRA1"/>
      <sheetName val="DISG__Presup__Meta1"/>
      <sheetName val="FLUJO_DE_PROVISIONES_PEN"/>
      <sheetName val="LISTA_DE_CAUSAS"/>
      <sheetName val="Tiraje_Mix13"/>
      <sheetName val="AREAS_-_Chile11"/>
      <sheetName val="DISGREGADO_OBRA2"/>
      <sheetName val="DISG__Presup__Meta2"/>
      <sheetName val="Lista_Desplegable1"/>
      <sheetName val="FLUJO_DE_PROVISIONES_PEN1"/>
      <sheetName val="LISTA_DE_CAUSAS1"/>
      <sheetName val="LOSA ALIGERADA FIRTH+10.5"/>
      <sheetName val="PAVIMENTOS"/>
      <sheetName val="BD"/>
      <sheetName val="Analisis"/>
      <sheetName val="A"/>
      <sheetName val="SC"/>
      <sheetName val="EQ"/>
      <sheetName val="MAT"/>
      <sheetName val="MO"/>
      <sheetName val="Sheet1"/>
      <sheetName val="Limit_ACC_A"/>
      <sheetName val="Informacion"/>
      <sheetName val="G"/>
      <sheetName val="ANÁLISIS GG"/>
      <sheetName val="Damper"/>
      <sheetName val="Tuberia"/>
      <sheetName val="Sol.Val"/>
      <sheetName val="Res.Val"/>
      <sheetName val="OBRAS PROV. Y PRELIM."/>
      <sheetName val="EST ESCALERAS"/>
      <sheetName val="PC-19053 RP PURUCHUCO"/>
      <sheetName val="DAT3125 - 1"/>
      <sheetName val="DATA2"/>
      <sheetName val="DAT3635 - 1"/>
      <sheetName val="CUADRO RESUMEN"/>
      <sheetName val="PRELIMINARES"/>
      <sheetName val="OBRA GRUESA"/>
      <sheetName val="ARQUIT"/>
      <sheetName val="3. ITEM IISS"/>
      <sheetName val="4. ITEM IIEE"/>
      <sheetName val="5.ITEM INST MECAN"/>
      <sheetName val="RAMPA"/>
      <sheetName val="VG "/>
      <sheetName val="CIMIENTOS"/>
      <sheetName val="LA"/>
      <sheetName val="PLACAS"/>
      <sheetName val="CISTERNA"/>
      <sheetName val="CL"/>
      <sheetName val="ESC 1"/>
      <sheetName val="4. FC"/>
      <sheetName val="MAT - CI"/>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
      <sheetName val="RESUMEN"/>
      <sheetName val="Fab. 15"/>
      <sheetName val="#¡REF"/>
      <sheetName val="FORMA-LS3"/>
      <sheetName val="FORMA-LS1-LS2"/>
      <sheetName val="FORMA- RE1"/>
      <sheetName val="FORMA-RL1"/>
      <sheetName val="FORMA-SE2"/>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ORMA-ST1"/>
      <sheetName val="Tiraje Mix"/>
      <sheetName val="Coating"/>
      <sheetName val="STATUS"/>
      <sheetName val="FORMA-LM1"/>
      <sheetName val="FORMA-(SE1)"/>
      <sheetName val="FORMA-LM3"/>
      <sheetName val="APU"/>
      <sheetName val="7422CW00"/>
      <sheetName val="LEYENDA"/>
      <sheetName val="Tiraje_Mix"/>
      <sheetName val="Fab__15"/>
      <sheetName val="FORMA-_RE1"/>
      <sheetName val="대비표"/>
      <sheetName val="Tiraje_Mix1"/>
      <sheetName val="Fab__151"/>
      <sheetName val="FORMA-_RE11"/>
      <sheetName val="Catalogo"/>
      <sheetName val="수입"/>
      <sheetName val="BASE DE DATOS"/>
      <sheetName val="DATOS"/>
      <sheetName val="Validar"/>
      <sheetName val="Configurator"/>
      <sheetName val="float&amp;bear"/>
      <sheetName val="Hoja1"/>
      <sheetName val="CD OBRAS ELECTRICAS"/>
      <sheetName val="Limit_ACC_A"/>
      <sheetName val="pu Estructuras"/>
      <sheetName val="BASES"/>
      <sheetName val="#REF"/>
      <sheetName val="Avance financiero"/>
      <sheetName val="N°1"/>
      <sheetName val="N°10"/>
      <sheetName val="N°2"/>
      <sheetName val="N°3"/>
      <sheetName val="N°4"/>
      <sheetName val="N°5"/>
      <sheetName val="N°6"/>
      <sheetName val="N°7"/>
      <sheetName val="N°8"/>
      <sheetName val="N°9"/>
      <sheetName val="Encofrado BVR Unispan"/>
      <sheetName val="Direct_Lbr"/>
      <sheetName val="Listado"/>
      <sheetName val="CUADRO RESUMEN"/>
      <sheetName val="PRELIMINARES"/>
      <sheetName val="OBRA GRUESA"/>
      <sheetName val="ARQUIT"/>
      <sheetName val="3. ITEM IISS"/>
      <sheetName val="4. ITEM IIEE"/>
      <sheetName val="5.ITEM INST MECAN"/>
      <sheetName val="RAMPA"/>
      <sheetName val="VG "/>
      <sheetName val="CIMIENTOS"/>
      <sheetName val="LA"/>
      <sheetName val="PLACAS"/>
      <sheetName val="CISTERNA"/>
      <sheetName val="CL"/>
      <sheetName val="ESC 1"/>
      <sheetName val="Tiraje_Mix2"/>
      <sheetName val="Fab__152"/>
      <sheetName val="FORMA-_RE12"/>
      <sheetName val="BASE_DE_DATOS"/>
      <sheetName val="CD_OBRAS_ELECTRICAS"/>
      <sheetName val="FASES"/>
      <sheetName val="EQUIPO"/>
      <sheetName val="FASE"/>
      <sheetName val="DATA"/>
      <sheetName val="Horometro"/>
      <sheetName val="Stb x Subfase "/>
      <sheetName val="Rev- Mes"/>
      <sheetName val="Hoja2"/>
      <sheetName val="HMin-Mes"/>
      <sheetName val="Check-Hor"/>
      <sheetName val="Expediente"/>
      <sheetName val="Hoja de Recursos"/>
      <sheetName val="Provisionales "/>
      <sheetName val="Estructuras"/>
      <sheetName val="Arquitectura"/>
      <sheetName val="Fab__153"/>
      <sheetName val="Tiraje_Mix3"/>
      <sheetName val="FORMA-_RE13"/>
      <sheetName val="Fab__154"/>
      <sheetName val="Tiraje_Mix4"/>
      <sheetName val="FORMA-_RE14"/>
      <sheetName val="Fab__155"/>
      <sheetName val="Tiraje_Mix5"/>
      <sheetName val="FORMA-_RE15"/>
      <sheetName val="Fab__156"/>
      <sheetName val="Tiraje_Mix6"/>
      <sheetName val="FORMA-_RE16"/>
      <sheetName val="Portada"/>
      <sheetName val="RESUMEN."/>
      <sheetName val="PRECIO ACI"/>
      <sheetName val="CAP.1"/>
      <sheetName val="CAP.2"/>
      <sheetName val="CAP.3"/>
      <sheetName val="CAP. 4"/>
      <sheetName val="CAP.5"/>
      <sheetName val="CAP.6"/>
      <sheetName val="CAP.7"/>
      <sheetName val="CAP.8"/>
      <sheetName val="CAP.9"/>
      <sheetName val="CAP. 10"/>
      <sheetName val="CAP.11"/>
      <sheetName val="CAP.12"/>
      <sheetName val="CAP.13"/>
      <sheetName val="CAP.14"/>
      <sheetName val="CAP.15"/>
      <sheetName val="CAP.16"/>
      <sheetName val="G.G. (OPTIMIZADO)"/>
      <sheetName val="MODI - TIS"/>
      <sheetName val="CAP.17"/>
      <sheetName val="CAP.18"/>
      <sheetName val="CAP.19"/>
      <sheetName val="CAP.20"/>
      <sheetName val="C PART"/>
      <sheetName val="C G VENTA"/>
      <sheetName val="RESUMEN_interno"/>
      <sheetName val="HOJA DE VENTA"/>
      <sheetName val="Desglose MOIN"/>
      <sheetName val="Baremo v02.00"/>
      <sheetName val="PROVEEDORES"/>
      <sheetName val="CERTIFICACION"/>
      <sheetName val="MARGENES"/>
      <sheetName val="DATOS TOTALES"/>
      <sheetName val="CATALOGO PRODUCTOS"/>
      <sheetName val="INVENTARIO"/>
      <sheetName val="REESTIMACION"/>
      <sheetName val="Organigrama"/>
      <sheetName val="P.E.M."/>
      <sheetName val="Ingeniería"/>
      <sheetName val="Reembols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9">
          <cell r="B9" t="str">
            <v>01</v>
          </cell>
        </row>
      </sheetData>
      <sheetData sheetId="65">
        <row r="9">
          <cell r="B9" t="str">
            <v>01</v>
          </cell>
        </row>
      </sheetData>
      <sheetData sheetId="66">
        <row r="9">
          <cell r="B9" t="str">
            <v>01</v>
          </cell>
        </row>
      </sheetData>
      <sheetData sheetId="67">
        <row r="9">
          <cell r="B9" t="str">
            <v>01</v>
          </cell>
        </row>
      </sheetData>
      <sheetData sheetId="68"/>
      <sheetData sheetId="69"/>
      <sheetData sheetId="70">
        <row r="9">
          <cell r="B9" t="str">
            <v>01</v>
          </cell>
        </row>
      </sheetData>
      <sheetData sheetId="71">
        <row r="9">
          <cell r="B9" t="str">
            <v>01</v>
          </cell>
        </row>
      </sheetData>
      <sheetData sheetId="72"/>
      <sheetData sheetId="73"/>
      <sheetData sheetId="74"/>
      <sheetData sheetId="75"/>
      <sheetData sheetId="76"/>
      <sheetData sheetId="77"/>
      <sheetData sheetId="78"/>
      <sheetData sheetId="79">
        <row r="9">
          <cell r="A9" t="str">
            <v>204-CE</v>
          </cell>
        </row>
      </sheetData>
      <sheetData sheetId="80"/>
      <sheetData sheetId="81"/>
      <sheetData sheetId="82"/>
      <sheetData sheetId="83"/>
      <sheetData sheetId="84" refreshError="1"/>
      <sheetData sheetId="85">
        <row r="9">
          <cell r="A9" t="str">
            <v>204-CE</v>
          </cell>
        </row>
      </sheetData>
      <sheetData sheetId="86"/>
      <sheetData sheetId="87"/>
      <sheetData sheetId="88"/>
      <sheetData sheetId="89"/>
      <sheetData sheetId="90"/>
      <sheetData sheetId="91"/>
      <sheetData sheetId="92"/>
      <sheetData sheetId="93"/>
      <sheetData sheetId="94"/>
      <sheetData sheetId="95"/>
      <sheetData sheetId="96"/>
      <sheetData sheetId="97">
        <row r="9">
          <cell r="B9">
            <v>0</v>
          </cell>
        </row>
      </sheetData>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ow r="9">
          <cell r="B9" t="str">
            <v>OFERTA:</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03"/>
      <sheetName val="F-04"/>
      <sheetName val="F-04b"/>
      <sheetName val="F-05"/>
      <sheetName val="F-07"/>
      <sheetName val="F-08"/>
      <sheetName val="F-13"/>
      <sheetName val="F-19"/>
      <sheetName val="F-21"/>
      <sheetName val="F-22"/>
      <sheetName val="F-39"/>
      <sheetName val="F-40"/>
      <sheetName val="F-46"/>
      <sheetName val="F-56"/>
      <sheetName val="TMC 292+426 A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PAGO"/>
      <sheetName val="cash flow"/>
      <sheetName val="DESGLOSE"/>
      <sheetName val="SUMMARY CONT"/>
      <sheetName val="10241SUM US$"/>
      <sheetName val="SUM.US$ ON SITE OFF SITE"/>
      <sheetName val="SUM.2000"/>
      <sheetName val="HORAS CONSTR."/>
      <sheetName val="EQ1000F"/>
      <sheetName val="10241SUEQ"/>
      <sheetName val="EQ.2000"/>
      <sheetName val="10241EQLIST"/>
      <sheetName val="10241PIP1ON-SITE"/>
      <sheetName val="10241PIP1ON_SITE"/>
      <sheetName val="Man Hole"/>
      <sheetName val="#¡REF"/>
      <sheetName val="FORMA-LS3"/>
      <sheetName val="FORMA-LS1-LS2"/>
      <sheetName val="FORMA- RE1"/>
      <sheetName val="FORMA-RL1"/>
      <sheetName val="FORMA-SE2"/>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ORMA-ST1"/>
      <sheetName val="Resumen ADI-XX (2)"/>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Datos"/>
      <sheetName val="Fab. 15"/>
      <sheetName val="Hoja4"/>
      <sheetName val="Accesorios"/>
      <sheetName val="fittings"/>
      <sheetName val="CS"/>
      <sheetName val="Concrete"/>
      <sheetName val="CooperPipe"/>
      <sheetName val="CooperTubing"/>
      <sheetName val="Duct"/>
      <sheetName val="FRPPipe"/>
      <sheetName val="pipeHDPE"/>
      <sheetName val="PipePVC"/>
      <sheetName val="PipePVCPeru"/>
      <sheetName val="Hose"/>
      <sheetName val="SSteelPipe"/>
      <sheetName val="Pump Calcs"/>
      <sheetName val="Fluid"/>
      <sheetName val="Rouhness"/>
      <sheetName val="Material"/>
      <sheetName val="tank1"/>
      <sheetName val="conv"/>
      <sheetName val="RESUMEN"/>
      <sheetName val="AREA-2840-LINEDB5"/>
      <sheetName val="Sheet1"/>
      <sheetName val=" ｹ-ﾌﾞﾙ"/>
      <sheetName val="F_PAGO"/>
      <sheetName val="cash_flow"/>
      <sheetName val="SUMMARY_CONT"/>
      <sheetName val="10241SUM_US$"/>
      <sheetName val="SUM_US$_ON_SITE_OFF_SITE"/>
      <sheetName val="SUM_2000"/>
      <sheetName val="HORAS_CONSTR_"/>
      <sheetName val="EQ_2000"/>
      <sheetName val="F_PAGO1"/>
      <sheetName val="cash_flow1"/>
      <sheetName val="SUMMARY_CONT1"/>
      <sheetName val="10241SUM_US$1"/>
      <sheetName val="SUM_US$_ON_SITE_OFF_SITE1"/>
      <sheetName val="SUM_20001"/>
      <sheetName val="HORAS_CONSTR_1"/>
      <sheetName val="EQ_20001"/>
      <sheetName val="Man_Hole"/>
      <sheetName val="FORMA-_RE1"/>
      <sheetName val="Flaer_Area"/>
      <sheetName val="PIP1OFSITE"/>
      <sheetName val="PIP.2000"/>
      <sheetName val="10241INS1ON SITE"/>
      <sheetName val="INS1 OFF-SITE"/>
      <sheetName val="BULKINSTR"/>
      <sheetName val="INST.2000 ON SITE"/>
      <sheetName val="INST2000 0FF SITE"/>
      <sheetName val="EQ.ELEC.1"/>
      <sheetName val="BULKELECT"/>
      <sheetName val="ELEC.2000"/>
      <sheetName val="REPUESTOS "/>
      <sheetName val="TRANSPORTE"/>
      <sheetName val="CIVIL 2000"/>
      <sheetName val="CIVIL2000 OFF SITES"/>
      <sheetName val="EST.EQ.2000"/>
      <sheetName val="AISL.2000"/>
      <sheetName val="PIN.2000"/>
      <sheetName val="PIN 2000 OFF-SITES"/>
      <sheetName val="IND C. 5000"/>
      <sheetName val="SUP.C.6000"/>
      <sheetName val="H.O8000F"/>
      <sheetName val="ING.H.O.8000"/>
      <sheetName val="241HORAS"/>
      <sheetName val="PUNTOS"/>
      <sheetName val="Summary"/>
      <sheetName val="RPP"/>
      <sheetName val="Tarifas"/>
      <sheetName val="PR"/>
      <sheetName val="TiempoBaseSag7DNo Liner"/>
      <sheetName val="Resumen Total"/>
      <sheetName val="RESUMEN TANQUE"/>
      <sheetName val="PROJ_MGMT"/>
      <sheetName val="Salary Schedules"/>
      <sheetName val="BIP-HOR"/>
      <sheetName val="GeoData"/>
      <sheetName val="FC"/>
      <sheetName val="5. Causas Inc. Cumpl. Restr."/>
      <sheetName val="Material Pricing"/>
      <sheetName val="ESTABILIDAD"/>
      <sheetName val="Hoja1"/>
      <sheetName val="Limit_ACC_A"/>
      <sheetName val="ANALISIS ALQUILER FERREYROS"/>
      <sheetName val="T.I. COSTOS FIJOS Y VARIABLES"/>
      <sheetName val="POSESIÓN"/>
      <sheetName val="Segakiato"/>
      <sheetName val="PIP"/>
      <sheetName val="F_PAGO2"/>
      <sheetName val="cash_flow2"/>
      <sheetName val="SUMMARY_CONT2"/>
      <sheetName val="10241SUM_US$2"/>
      <sheetName val="SUM_US$_ON_SITE_OFF_SITE2"/>
      <sheetName val="SUM_20002"/>
      <sheetName val="HORAS_CONSTR_2"/>
      <sheetName val="EQ_20002"/>
      <sheetName val="Man_Hole1"/>
      <sheetName val="FORMA-_RE11"/>
      <sheetName val="Resumen_ADI-XX_(2)"/>
      <sheetName val="Flaer_Area1"/>
      <sheetName val="Fab__15"/>
      <sheetName val="Pump_Calcs"/>
      <sheetName val="_ｹ-ﾌﾞﾙ"/>
      <sheetName val="PIP_2000"/>
      <sheetName val="10241INS1ON_SITE"/>
      <sheetName val="INS1_OFF-SITE"/>
      <sheetName val="INST_2000_ON_SITE"/>
      <sheetName val="INST2000_0FF_SITE"/>
      <sheetName val="EQ_ELEC_1"/>
      <sheetName val="ELEC_2000"/>
      <sheetName val="REPUESTOS_"/>
      <sheetName val="CIVIL_2000"/>
      <sheetName val="CIVIL2000_OFF_SITES"/>
      <sheetName val="EST_EQ_2000"/>
      <sheetName val="AISL_2000"/>
      <sheetName val="PIN_2000"/>
      <sheetName val="PIN_2000_OFF-SITES"/>
      <sheetName val="IND_C__5000"/>
      <sheetName val="SUP_C_6000"/>
      <sheetName val="H_O8000F"/>
      <sheetName val="ING_H_O_8000"/>
      <sheetName val="TiempoBaseSag7DNo_Liner"/>
      <sheetName val="ANALISIS_ALQUILER_FERREYROS"/>
      <sheetName val="T_I__COSTOS_FIJOS_Y_VARIABLES"/>
      <sheetName val="5__Causas_Inc__Cumpl__Restr_"/>
      <sheetName val="MFT TOC"/>
      <sheetName val="Tiraje Mix"/>
      <sheetName val="GENERAL"/>
      <sheetName val="Basis"/>
      <sheetName val="Generic Inputs"/>
      <sheetName val="412"/>
      <sheetName val="Tiraje_Mix"/>
      <sheetName val="Salary_Schedules"/>
      <sheetName val="Generic_Inputs"/>
      <sheetName val="MV Cable"/>
      <sheetName val="BASE PRECIOS"/>
      <sheetName val="Listas"/>
      <sheetName val="CBV 2001"/>
      <sheetName val="puni"/>
      <sheetName val="PIPE"/>
      <sheetName val="VALVE"/>
      <sheetName val="Inst_Index"/>
      <sheetName val="10241"/>
      <sheetName val="Carátula"/>
      <sheetName val="Descripción"/>
      <sheetName val="Ingeniería"/>
      <sheetName val="Materiales"/>
      <sheetName val="Construcción"/>
      <sheetName val="Pintura"/>
      <sheetName val="Andamios"/>
      <sheetName val="Aislamiento"/>
      <sheetName val="Inspección"/>
      <sheetName val="Metrado Estructural"/>
      <sheetName val="Base de Datos"/>
      <sheetName val="C2012-0033"/>
      <sheetName val="TK-2012"/>
      <sheetName val="HH"/>
      <sheetName val="CONTROL CALIDAD"/>
      <sheetName val="PINTURA - SKANSKA"/>
      <sheetName val="ANDAMIOS - LUCA"/>
      <sheetName val="AISLAMIENTO - TERMODINAMICA"/>
      <sheetName val="INGENIERÍA - INSPECTRA"/>
      <sheetName val="SUPERVISIÓN - INSPECTRA"/>
      <sheetName val="METAL-MECÁNICA"/>
      <sheetName val="CIVIL"/>
      <sheetName val="C2011-0001"/>
      <sheetName val="C2011-0062"/>
      <sheetName val="TABLA_310.16"/>
      <sheetName val="Table_5"/>
      <sheetName val="steel"/>
      <sheetName val="Interface"/>
      <sheetName val="APT Devices"/>
      <sheetName val="Signalling Links"/>
      <sheetName val="GSS "/>
      <sheetName val="RP"/>
      <sheetName val="RESUMEN DE COTIZACION"/>
      <sheetName val="OBRA CIVIL"/>
      <sheetName val="ESTRUCTURA DE HORMIGON"/>
      <sheetName val="INFRAESTRUCTURA"/>
      <sheetName val="INSTALACION ELECTRICA"/>
      <sheetName val="CALC-MOD"/>
      <sheetName val="INDIR"/>
      <sheetName val="SUPERV"/>
      <sheetName val="J"/>
      <sheetName val="Com-102"/>
      <sheetName val="PRODUCCION"/>
      <sheetName val="A RESUMEN"/>
      <sheetName val="B INGENIERIA"/>
      <sheetName val="B OBRAS PRELIMINARES"/>
      <sheetName val="B CIVIL"/>
      <sheetName val="B ESTRUCTURAS"/>
      <sheetName val="B MECANICA"/>
      <sheetName val="B TUBERIAS"/>
      <sheetName val="B ELECTRICA"/>
      <sheetName val="B INST&amp;CONT"/>
      <sheetName val="B PRECOM&amp;COM&amp;PM"/>
      <sheetName val="C APU-CIVL"/>
      <sheetName val="C APU-EST"/>
      <sheetName val="C APU-MEC"/>
      <sheetName val="C APU-TUB"/>
      <sheetName val="C APU-ELE"/>
      <sheetName val="D GASTOS GENERALES"/>
      <sheetName val="C APU-INS"/>
      <sheetName val="D GG"/>
      <sheetName val="E COSTOS MANO DE OBRA"/>
      <sheetName val="F COSTOS MATERIALES"/>
      <sheetName val="G COSTOS EQUIPOS"/>
      <sheetName val="H COSTOS SUBCONTRATOS"/>
      <sheetName val="I ANALISIS COSTO HH"/>
      <sheetName val="J COSTO EPP's"/>
      <sheetName val="#REF"/>
      <sheetName val="VP1"/>
      <sheetName val="ACT"/>
      <sheetName val="EQU"/>
      <sheetName val="INDICES DE GESTION"/>
      <sheetName val="MAT"/>
      <sheetName val="MO"/>
      <sheetName val="PROVMS"/>
      <sheetName val="SC"/>
      <sheetName val="SERV- SUB"/>
      <sheetName val="VG"/>
      <sheetName val="VG NV"/>
      <sheetName val="Estructuras"/>
      <sheetName val="Resumen_Total"/>
      <sheetName val="x skid"/>
      <sheetName val="ResCómpMét"/>
      <sheetName val="FormOferta"/>
      <sheetName val="CRONisomax"/>
      <sheetName val="Herramientas"/>
      <sheetName val="Scope of Work_UOM"/>
      <sheetName val="Wall Thicknesses"/>
      <sheetName val="RESUMEN_TANQUE"/>
      <sheetName val="prices"/>
      <sheetName val="MAESTRO"/>
      <sheetName val="Data_G&amp;A HC Base Line"/>
      <sheetName val="RESISCON"/>
      <sheetName val="F_PAGO3"/>
      <sheetName val="cash_flow3"/>
      <sheetName val="SUMMARY_CONT3"/>
      <sheetName val="10241SUM_US$3"/>
      <sheetName val="SUM_US$_ON_SITE_OFF_SITE3"/>
      <sheetName val="SUM_20003"/>
      <sheetName val="HORAS_CONSTR_3"/>
      <sheetName val="EQ_20003"/>
      <sheetName val="Man_Hole2"/>
      <sheetName val="FORMA-_RE12"/>
      <sheetName val="Flaer_Area2"/>
      <sheetName val="Resumen_ADI-XX_(2)1"/>
      <sheetName val="Fab__151"/>
      <sheetName val="Pump_Calcs1"/>
      <sheetName val="_ｹ-ﾌﾞﾙ1"/>
      <sheetName val="PIP_20001"/>
      <sheetName val="10241INS1ON_SITE1"/>
      <sheetName val="INS1_OFF-SITE1"/>
      <sheetName val="INST_2000_ON_SITE1"/>
      <sheetName val="INST2000_0FF_SITE1"/>
      <sheetName val="EQ_ELEC_11"/>
      <sheetName val="ELEC_20001"/>
      <sheetName val="REPUESTOS_1"/>
      <sheetName val="CIVIL_20001"/>
      <sheetName val="CIVIL2000_OFF_SITES1"/>
      <sheetName val="EST_EQ_20001"/>
      <sheetName val="AISL_20001"/>
      <sheetName val="PIN_20001"/>
      <sheetName val="PIN_2000_OFF-SITES1"/>
      <sheetName val="IND_C__50001"/>
      <sheetName val="SUP_C_60001"/>
      <sheetName val="H_O8000F1"/>
      <sheetName val="ING_H_O_80001"/>
      <sheetName val="TiempoBaseSag7DNo_Liner1"/>
      <sheetName val="ANALISIS_ALQUILER_FERREYROS1"/>
      <sheetName val="T_I__COSTOS_FIJOS_Y_VARIABLES1"/>
      <sheetName val="5__Causas_Inc__Cumpl__Restr_1"/>
      <sheetName val="Salary_Schedules1"/>
      <sheetName val="Tiraje_Mix1"/>
      <sheetName val="Generic_Inputs1"/>
      <sheetName val="MV_Cable"/>
      <sheetName val="BASE_PRECIOS"/>
      <sheetName val="CBV_2001"/>
      <sheetName val="Metrado_Estructural"/>
      <sheetName val="Base_de_Datos"/>
      <sheetName val="CONTROL_CALIDAD"/>
      <sheetName val="PINTURA_-_SKANSKA"/>
      <sheetName val="ANDAMIOS_-_LUCA"/>
      <sheetName val="AISLAMIENTO_-_TERMODINAMICA"/>
      <sheetName val="INGENIERÍA_-_INSPECTRA"/>
      <sheetName val="SUPERVISIÓN_-_INSPECTRA"/>
      <sheetName val="TABLA_310_16"/>
      <sheetName val="APT_Devices"/>
      <sheetName val="Signalling_Links"/>
      <sheetName val="GSS_"/>
      <sheetName val="RESUMEN_DE_COTIZACION"/>
      <sheetName val="OBRA_CIVIL"/>
      <sheetName val="ESTRUCTURA_DE_HORMIGON"/>
      <sheetName val="INSTALACION_ELECTRICA"/>
      <sheetName val="A_RESUMEN"/>
      <sheetName val="B_INGENIERIA"/>
      <sheetName val="B_OBRAS_PRELIMINARES"/>
      <sheetName val="B_CIVIL"/>
      <sheetName val="B_ESTRUCTURAS"/>
      <sheetName val="B_MECANICA"/>
      <sheetName val="B_TUBERIAS"/>
      <sheetName val="B_ELECTRICA"/>
      <sheetName val="B_INST&amp;CONT"/>
      <sheetName val="B_PRECOM&amp;COM&amp;PM"/>
      <sheetName val="C_APU-CIVL"/>
      <sheetName val="C_APU-EST"/>
      <sheetName val="C_APU-MEC"/>
      <sheetName val="C_APU-TUB"/>
      <sheetName val="C_APU-ELE"/>
      <sheetName val="D_GASTOS_GENERALES"/>
      <sheetName val="C_APU-INS"/>
      <sheetName val="D_GG"/>
      <sheetName val="E_COSTOS_MANO_DE_OBRA"/>
      <sheetName val="F_COSTOS_MATERIALES"/>
      <sheetName val="G_COSTOS_EQUIPOS"/>
      <sheetName val="H_COSTOS_SUBCONTRATOS"/>
      <sheetName val="I_ANALISIS_COSTO_HH"/>
      <sheetName val="J_COSTO_EPP's"/>
      <sheetName val="MFT_TOC"/>
      <sheetName val="INDICES_DE_GESTION"/>
      <sheetName val="SERV-_SUB"/>
      <sheetName val="VG_NV"/>
      <sheetName val="Material_Pricing"/>
      <sheetName val="RES,MET,ADI1"/>
      <sheetName val="PLANTILLA "/>
      <sheetName val="AGI 1-2"/>
      <sheetName val="Tablas"/>
      <sheetName val="Portafol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refreshError="1"/>
      <sheetData sheetId="398" refreshError="1"/>
      <sheetData sheetId="39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1_1"/>
      <sheetName val="T1_2"/>
      <sheetName val="T1_3"/>
      <sheetName val="T1_4"/>
      <sheetName val="T1_5"/>
      <sheetName val="RO_1"/>
      <sheetName val="RO_3"/>
      <sheetName val="RO_4"/>
      <sheetName val="RO_5"/>
      <sheetName val="RO_7"/>
      <sheetName val="O_15"/>
      <sheetName val="TSP4"/>
      <sheetName val="T4_2"/>
      <sheetName val="T4_4"/>
      <sheetName val="Shed_Work"/>
      <sheetName val="Shed_Data"/>
      <sheetName val="Shed_Columnar"/>
      <sheetName val="datos"/>
      <sheetName val="VIZ4"/>
      <sheetName val="VIZ7"/>
      <sheetName val="UZ"/>
      <sheetName val="PLANMAR_98"/>
    </sheetNames>
    <sheetDataSet>
      <sheetData sheetId="0" refreshError="1">
        <row r="2">
          <cell r="A2">
            <v>1976.396</v>
          </cell>
          <cell r="B2">
            <v>1</v>
          </cell>
          <cell r="C2">
            <v>1976.396</v>
          </cell>
          <cell r="D2">
            <v>0</v>
          </cell>
          <cell r="E2">
            <v>0</v>
          </cell>
          <cell r="F2">
            <v>0</v>
          </cell>
          <cell r="G2">
            <v>0</v>
          </cell>
        </row>
        <row r="3">
          <cell r="A3">
            <v>3972.154</v>
          </cell>
          <cell r="B3">
            <v>2</v>
          </cell>
          <cell r="C3">
            <v>1995.7570000000001</v>
          </cell>
          <cell r="D3">
            <v>0</v>
          </cell>
          <cell r="E3">
            <v>0</v>
          </cell>
          <cell r="F3">
            <v>0</v>
          </cell>
          <cell r="G3">
            <v>0</v>
          </cell>
        </row>
        <row r="4">
          <cell r="A4">
            <v>5942.23</v>
          </cell>
          <cell r="B4">
            <v>3</v>
          </cell>
          <cell r="C4">
            <v>1970.077</v>
          </cell>
          <cell r="D4">
            <v>0</v>
          </cell>
          <cell r="E4">
            <v>0</v>
          </cell>
          <cell r="F4">
            <v>0</v>
          </cell>
          <cell r="G4">
            <v>0</v>
          </cell>
        </row>
        <row r="5">
          <cell r="A5">
            <v>7942.0910000000003</v>
          </cell>
          <cell r="B5">
            <v>4</v>
          </cell>
          <cell r="C5">
            <v>1999.86</v>
          </cell>
          <cell r="D5">
            <v>1037.527</v>
          </cell>
          <cell r="E5">
            <v>30.863810000000001</v>
          </cell>
          <cell r="F5">
            <v>0</v>
          </cell>
          <cell r="G5">
            <v>0</v>
          </cell>
        </row>
        <row r="6">
          <cell r="A6">
            <v>9931.1239999999998</v>
          </cell>
          <cell r="B6">
            <v>5</v>
          </cell>
          <cell r="C6">
            <v>1989.0329999999999</v>
          </cell>
          <cell r="D6">
            <v>0</v>
          </cell>
          <cell r="E6">
            <v>0</v>
          </cell>
          <cell r="F6">
            <v>0</v>
          </cell>
          <cell r="G6">
            <v>0</v>
          </cell>
        </row>
        <row r="7">
          <cell r="A7">
            <v>11775.04</v>
          </cell>
          <cell r="B7">
            <v>6</v>
          </cell>
          <cell r="C7">
            <v>1843.9190000000001</v>
          </cell>
          <cell r="D7">
            <v>0</v>
          </cell>
          <cell r="E7">
            <v>0</v>
          </cell>
          <cell r="F7">
            <v>0</v>
          </cell>
          <cell r="G7">
            <v>0</v>
          </cell>
        </row>
        <row r="8">
          <cell r="A8">
            <v>12416.2</v>
          </cell>
          <cell r="B8">
            <v>7</v>
          </cell>
          <cell r="C8">
            <v>641.15899999999999</v>
          </cell>
          <cell r="D8">
            <v>0</v>
          </cell>
          <cell r="E8">
            <v>0</v>
          </cell>
          <cell r="F8">
            <v>0</v>
          </cell>
          <cell r="G8">
            <v>0</v>
          </cell>
        </row>
        <row r="9">
          <cell r="A9">
            <v>14343.04</v>
          </cell>
          <cell r="B9">
            <v>8</v>
          </cell>
          <cell r="C9">
            <v>1926.8420000000001</v>
          </cell>
          <cell r="D9">
            <v>0</v>
          </cell>
          <cell r="E9">
            <v>0</v>
          </cell>
          <cell r="F9">
            <v>0</v>
          </cell>
          <cell r="G9">
            <v>0</v>
          </cell>
        </row>
        <row r="10">
          <cell r="A10">
            <v>15790.29</v>
          </cell>
          <cell r="B10">
            <v>9</v>
          </cell>
          <cell r="C10">
            <v>1447.242</v>
          </cell>
          <cell r="D10">
            <v>0</v>
          </cell>
          <cell r="E10">
            <v>0</v>
          </cell>
          <cell r="F10">
            <v>0</v>
          </cell>
          <cell r="G10">
            <v>0</v>
          </cell>
        </row>
        <row r="11">
          <cell r="A11">
            <v>17560.150000000001</v>
          </cell>
          <cell r="B11">
            <v>10</v>
          </cell>
          <cell r="C11">
            <v>1769.8610000000001</v>
          </cell>
          <cell r="D11">
            <v>0</v>
          </cell>
          <cell r="E11">
            <v>0</v>
          </cell>
          <cell r="F11">
            <v>0</v>
          </cell>
          <cell r="G11">
            <v>0</v>
          </cell>
        </row>
        <row r="12">
          <cell r="A12">
            <v>18839.349999999999</v>
          </cell>
          <cell r="B12">
            <v>11</v>
          </cell>
          <cell r="C12">
            <v>1279.1980000000001</v>
          </cell>
          <cell r="D12">
            <v>0</v>
          </cell>
          <cell r="E12">
            <v>0</v>
          </cell>
          <cell r="F12">
            <v>0</v>
          </cell>
          <cell r="G12">
            <v>0</v>
          </cell>
        </row>
        <row r="13">
          <cell r="A13">
            <v>20702.669999999998</v>
          </cell>
          <cell r="B13">
            <v>12</v>
          </cell>
          <cell r="C13">
            <v>1863.318</v>
          </cell>
          <cell r="D13">
            <v>0</v>
          </cell>
          <cell r="E13">
            <v>0</v>
          </cell>
          <cell r="F13">
            <v>0</v>
          </cell>
          <cell r="G13">
            <v>0</v>
          </cell>
        </row>
        <row r="14">
          <cell r="A14">
            <v>22679.51</v>
          </cell>
          <cell r="B14">
            <v>13</v>
          </cell>
          <cell r="C14">
            <v>1976.8389999999999</v>
          </cell>
          <cell r="D14">
            <v>0</v>
          </cell>
          <cell r="E14">
            <v>0</v>
          </cell>
          <cell r="F14">
            <v>0</v>
          </cell>
          <cell r="G14">
            <v>0</v>
          </cell>
        </row>
        <row r="15">
          <cell r="A15">
            <v>24615.31</v>
          </cell>
          <cell r="B15">
            <v>14</v>
          </cell>
          <cell r="C15">
            <v>1935.8019999999999</v>
          </cell>
          <cell r="D15">
            <v>389.07060000000001</v>
          </cell>
          <cell r="E15">
            <v>11.775539999999999</v>
          </cell>
          <cell r="F15">
            <v>0</v>
          </cell>
          <cell r="G15">
            <v>0</v>
          </cell>
        </row>
        <row r="16">
          <cell r="A16">
            <v>25978.2</v>
          </cell>
          <cell r="B16">
            <v>15</v>
          </cell>
          <cell r="C16">
            <v>1362.894</v>
          </cell>
          <cell r="D16">
            <v>665.90920000000006</v>
          </cell>
          <cell r="E16">
            <v>22.53125</v>
          </cell>
          <cell r="F16">
            <v>0</v>
          </cell>
          <cell r="G16">
            <v>0</v>
          </cell>
        </row>
        <row r="17">
          <cell r="A17">
            <v>27006.22</v>
          </cell>
          <cell r="B17">
            <v>16</v>
          </cell>
          <cell r="C17">
            <v>1028.021</v>
          </cell>
          <cell r="D17">
            <v>0</v>
          </cell>
          <cell r="E17">
            <v>0</v>
          </cell>
          <cell r="F17">
            <v>0</v>
          </cell>
          <cell r="G17">
            <v>0</v>
          </cell>
        </row>
        <row r="18">
          <cell r="A18">
            <v>28700.15</v>
          </cell>
          <cell r="B18">
            <v>17</v>
          </cell>
          <cell r="C18">
            <v>1693.931</v>
          </cell>
          <cell r="D18">
            <v>0</v>
          </cell>
          <cell r="E18">
            <v>0</v>
          </cell>
          <cell r="F18">
            <v>0</v>
          </cell>
          <cell r="G18">
            <v>0</v>
          </cell>
        </row>
        <row r="19">
          <cell r="A19">
            <v>30694.59</v>
          </cell>
          <cell r="B19">
            <v>18</v>
          </cell>
          <cell r="C19">
            <v>1994.4359999999999</v>
          </cell>
          <cell r="D19">
            <v>0</v>
          </cell>
          <cell r="E19">
            <v>0</v>
          </cell>
          <cell r="F19">
            <v>0</v>
          </cell>
          <cell r="G19">
            <v>0</v>
          </cell>
        </row>
        <row r="20">
          <cell r="A20">
            <v>32685.82</v>
          </cell>
          <cell r="B20">
            <v>19</v>
          </cell>
          <cell r="C20">
            <v>1991.2329999999999</v>
          </cell>
          <cell r="D20">
            <v>0</v>
          </cell>
          <cell r="E20">
            <v>0</v>
          </cell>
          <cell r="F20">
            <v>0</v>
          </cell>
          <cell r="G20">
            <v>0</v>
          </cell>
        </row>
        <row r="21">
          <cell r="A21">
            <v>34635</v>
          </cell>
          <cell r="B21">
            <v>20</v>
          </cell>
          <cell r="C21">
            <v>1949.1769999999999</v>
          </cell>
          <cell r="D21">
            <v>0</v>
          </cell>
          <cell r="E21">
            <v>0</v>
          </cell>
          <cell r="F21">
            <v>0</v>
          </cell>
          <cell r="G21">
            <v>0</v>
          </cell>
        </row>
        <row r="22">
          <cell r="A22">
            <v>36328.93</v>
          </cell>
          <cell r="B22">
            <v>21</v>
          </cell>
          <cell r="C22">
            <v>1693.9259999999999</v>
          </cell>
          <cell r="D22">
            <v>880.84159999999997</v>
          </cell>
          <cell r="E22">
            <v>29.610959999999999</v>
          </cell>
          <cell r="F22">
            <v>0</v>
          </cell>
          <cell r="G22">
            <v>0</v>
          </cell>
        </row>
        <row r="23">
          <cell r="A23">
            <v>38323.72</v>
          </cell>
          <cell r="B23">
            <v>22</v>
          </cell>
          <cell r="C23">
            <v>1994.7950000000001</v>
          </cell>
          <cell r="D23">
            <v>1507.5940000000001</v>
          </cell>
          <cell r="E23">
            <v>63.176569999999998</v>
          </cell>
          <cell r="F23">
            <v>0</v>
          </cell>
          <cell r="G23">
            <v>0</v>
          </cell>
        </row>
        <row r="24">
          <cell r="A24">
            <v>39716.78</v>
          </cell>
          <cell r="B24">
            <v>23</v>
          </cell>
          <cell r="C24">
            <v>1393.0619999999999</v>
          </cell>
          <cell r="D24">
            <v>0</v>
          </cell>
          <cell r="E24">
            <v>0</v>
          </cell>
          <cell r="F24">
            <v>0</v>
          </cell>
          <cell r="G24">
            <v>0</v>
          </cell>
        </row>
        <row r="25">
          <cell r="A25">
            <v>41410.71</v>
          </cell>
          <cell r="B25">
            <v>24</v>
          </cell>
          <cell r="C25">
            <v>1693.9259999999999</v>
          </cell>
          <cell r="D25">
            <v>0</v>
          </cell>
          <cell r="E25">
            <v>0</v>
          </cell>
          <cell r="F25">
            <v>0</v>
          </cell>
          <cell r="G25">
            <v>0</v>
          </cell>
        </row>
        <row r="26">
          <cell r="A26">
            <v>43396.9</v>
          </cell>
          <cell r="B26">
            <v>25</v>
          </cell>
          <cell r="C26">
            <v>1986.1890000000001</v>
          </cell>
          <cell r="D26">
            <v>0</v>
          </cell>
          <cell r="E26">
            <v>0</v>
          </cell>
          <cell r="F26">
            <v>0</v>
          </cell>
          <cell r="G26">
            <v>0</v>
          </cell>
        </row>
        <row r="27">
          <cell r="A27">
            <v>45320.22</v>
          </cell>
          <cell r="B27">
            <v>26</v>
          </cell>
          <cell r="C27">
            <v>1923.3209999999999</v>
          </cell>
          <cell r="D27">
            <v>0</v>
          </cell>
          <cell r="E27">
            <v>0</v>
          </cell>
          <cell r="F27">
            <v>0</v>
          </cell>
          <cell r="G27">
            <v>0</v>
          </cell>
        </row>
        <row r="28">
          <cell r="A28">
            <v>47297.09</v>
          </cell>
          <cell r="B28">
            <v>27</v>
          </cell>
          <cell r="C28">
            <v>1976.874</v>
          </cell>
          <cell r="D28">
            <v>0</v>
          </cell>
          <cell r="E28">
            <v>0</v>
          </cell>
          <cell r="F28">
            <v>0</v>
          </cell>
          <cell r="G28">
            <v>0</v>
          </cell>
        </row>
        <row r="29">
          <cell r="A29">
            <v>49266.23</v>
          </cell>
          <cell r="B29">
            <v>28</v>
          </cell>
          <cell r="C29">
            <v>1969.1320000000001</v>
          </cell>
          <cell r="D29">
            <v>0</v>
          </cell>
          <cell r="E29">
            <v>0</v>
          </cell>
          <cell r="F29">
            <v>0</v>
          </cell>
          <cell r="G29">
            <v>0</v>
          </cell>
        </row>
        <row r="30">
          <cell r="A30">
            <v>51112.65</v>
          </cell>
          <cell r="B30">
            <v>29</v>
          </cell>
          <cell r="C30">
            <v>1846.421</v>
          </cell>
          <cell r="D30">
            <v>0</v>
          </cell>
          <cell r="E30">
            <v>0</v>
          </cell>
          <cell r="F30">
            <v>0</v>
          </cell>
          <cell r="G30">
            <v>0</v>
          </cell>
        </row>
        <row r="31">
          <cell r="A31">
            <v>53084.45</v>
          </cell>
          <cell r="B31">
            <v>30</v>
          </cell>
          <cell r="C31">
            <v>1971.807</v>
          </cell>
          <cell r="D31">
            <v>0</v>
          </cell>
          <cell r="E31">
            <v>0</v>
          </cell>
          <cell r="F31">
            <v>0</v>
          </cell>
          <cell r="G31">
            <v>0</v>
          </cell>
        </row>
        <row r="32">
          <cell r="A32">
            <v>55067.95</v>
          </cell>
          <cell r="B32">
            <v>31</v>
          </cell>
          <cell r="C32">
            <v>1983.5</v>
          </cell>
          <cell r="D32">
            <v>0</v>
          </cell>
          <cell r="E32">
            <v>0</v>
          </cell>
          <cell r="F32">
            <v>0</v>
          </cell>
          <cell r="G32">
            <v>0</v>
          </cell>
        </row>
        <row r="33">
          <cell r="A33">
            <v>56921.19</v>
          </cell>
          <cell r="B33">
            <v>32</v>
          </cell>
          <cell r="C33">
            <v>1853.2339999999999</v>
          </cell>
          <cell r="D33">
            <v>0</v>
          </cell>
          <cell r="E33">
            <v>0</v>
          </cell>
          <cell r="F33">
            <v>0</v>
          </cell>
          <cell r="G33">
            <v>0</v>
          </cell>
        </row>
        <row r="34">
          <cell r="A34">
            <v>58918.98</v>
          </cell>
          <cell r="B34">
            <v>33</v>
          </cell>
          <cell r="C34">
            <v>1997.799</v>
          </cell>
          <cell r="D34">
            <v>0</v>
          </cell>
          <cell r="E34">
            <v>0</v>
          </cell>
          <cell r="F34">
            <v>0</v>
          </cell>
          <cell r="G34">
            <v>0</v>
          </cell>
        </row>
        <row r="35">
          <cell r="A35">
            <v>60874.69</v>
          </cell>
          <cell r="B35">
            <v>34</v>
          </cell>
          <cell r="C35">
            <v>1955.703</v>
          </cell>
          <cell r="D35">
            <v>0</v>
          </cell>
          <cell r="E35">
            <v>0</v>
          </cell>
          <cell r="F35">
            <v>0</v>
          </cell>
          <cell r="G35">
            <v>0</v>
          </cell>
        </row>
        <row r="36">
          <cell r="A36">
            <v>62752.98</v>
          </cell>
          <cell r="B36">
            <v>35</v>
          </cell>
          <cell r="C36">
            <v>1878.288</v>
          </cell>
          <cell r="D36">
            <v>0</v>
          </cell>
          <cell r="E36">
            <v>0</v>
          </cell>
          <cell r="F36">
            <v>0</v>
          </cell>
          <cell r="G36">
            <v>0</v>
          </cell>
        </row>
        <row r="37">
          <cell r="A37">
            <v>64686.03</v>
          </cell>
          <cell r="B37">
            <v>36</v>
          </cell>
          <cell r="C37">
            <v>1933.0550000000001</v>
          </cell>
          <cell r="D37">
            <v>0</v>
          </cell>
          <cell r="E37">
            <v>0</v>
          </cell>
          <cell r="F37">
            <v>0</v>
          </cell>
          <cell r="G37">
            <v>0</v>
          </cell>
        </row>
        <row r="38">
          <cell r="A38">
            <v>66674.59</v>
          </cell>
          <cell r="B38">
            <v>37</v>
          </cell>
          <cell r="C38">
            <v>1988.557</v>
          </cell>
          <cell r="D38">
            <v>0</v>
          </cell>
          <cell r="E38">
            <v>0</v>
          </cell>
          <cell r="F38">
            <v>0</v>
          </cell>
          <cell r="G38">
            <v>0</v>
          </cell>
        </row>
        <row r="39">
          <cell r="A39">
            <v>67800.13</v>
          </cell>
          <cell r="B39">
            <v>38</v>
          </cell>
          <cell r="C39">
            <v>1125.55</v>
          </cell>
          <cell r="D39">
            <v>0</v>
          </cell>
          <cell r="E39">
            <v>0</v>
          </cell>
          <cell r="F39">
            <v>0</v>
          </cell>
          <cell r="G39">
            <v>0</v>
          </cell>
        </row>
        <row r="40">
          <cell r="A40">
            <v>69494.06</v>
          </cell>
          <cell r="B40">
            <v>39</v>
          </cell>
          <cell r="C40">
            <v>1693.931</v>
          </cell>
          <cell r="D40">
            <v>0</v>
          </cell>
          <cell r="E40">
            <v>0</v>
          </cell>
          <cell r="F40">
            <v>0</v>
          </cell>
          <cell r="G40">
            <v>0</v>
          </cell>
        </row>
        <row r="41">
          <cell r="A41">
            <v>71233.399999999994</v>
          </cell>
          <cell r="B41">
            <v>40</v>
          </cell>
          <cell r="C41">
            <v>1739.3340000000001</v>
          </cell>
          <cell r="D41">
            <v>0</v>
          </cell>
          <cell r="E41">
            <v>0</v>
          </cell>
          <cell r="F41">
            <v>0</v>
          </cell>
          <cell r="G41">
            <v>0</v>
          </cell>
        </row>
        <row r="42">
          <cell r="A42">
            <v>73177.66</v>
          </cell>
          <cell r="B42">
            <v>41</v>
          </cell>
          <cell r="C42">
            <v>1944.261</v>
          </cell>
          <cell r="D42">
            <v>0</v>
          </cell>
          <cell r="E42">
            <v>0</v>
          </cell>
          <cell r="F42">
            <v>0</v>
          </cell>
          <cell r="G42">
            <v>0</v>
          </cell>
        </row>
        <row r="43">
          <cell r="A43">
            <v>75161.3</v>
          </cell>
          <cell r="B43">
            <v>42</v>
          </cell>
          <cell r="C43">
            <v>1983.64</v>
          </cell>
          <cell r="D43">
            <v>0</v>
          </cell>
          <cell r="E43">
            <v>0</v>
          </cell>
          <cell r="F43">
            <v>0</v>
          </cell>
          <cell r="G43">
            <v>0</v>
          </cell>
        </row>
        <row r="44">
          <cell r="A44">
            <v>76431.41</v>
          </cell>
          <cell r="B44">
            <v>43</v>
          </cell>
          <cell r="C44">
            <v>1270.117</v>
          </cell>
          <cell r="D44">
            <v>0</v>
          </cell>
          <cell r="E44">
            <v>0</v>
          </cell>
          <cell r="F44">
            <v>0</v>
          </cell>
          <cell r="G44">
            <v>0</v>
          </cell>
        </row>
        <row r="45">
          <cell r="A45">
            <v>77963.69</v>
          </cell>
          <cell r="B45">
            <v>44</v>
          </cell>
          <cell r="C45">
            <v>1532.2760000000001</v>
          </cell>
          <cell r="D45">
            <v>0</v>
          </cell>
          <cell r="E45">
            <v>0</v>
          </cell>
          <cell r="F45">
            <v>0</v>
          </cell>
          <cell r="G45">
            <v>0</v>
          </cell>
        </row>
        <row r="46">
          <cell r="A46">
            <v>79957.320000000007</v>
          </cell>
          <cell r="B46">
            <v>45</v>
          </cell>
          <cell r="C46">
            <v>1993.633</v>
          </cell>
          <cell r="D46">
            <v>0</v>
          </cell>
          <cell r="E46">
            <v>0</v>
          </cell>
          <cell r="F46">
            <v>0</v>
          </cell>
          <cell r="G46">
            <v>0</v>
          </cell>
        </row>
        <row r="47">
          <cell r="A47">
            <v>81955.83</v>
          </cell>
          <cell r="B47">
            <v>46</v>
          </cell>
          <cell r="C47">
            <v>1998.5070000000001</v>
          </cell>
          <cell r="D47">
            <v>0</v>
          </cell>
          <cell r="E47">
            <v>0</v>
          </cell>
          <cell r="F47">
            <v>0</v>
          </cell>
          <cell r="G47">
            <v>0</v>
          </cell>
        </row>
        <row r="48">
          <cell r="A48">
            <v>83766.36</v>
          </cell>
          <cell r="B48">
            <v>47</v>
          </cell>
          <cell r="C48">
            <v>1810.53</v>
          </cell>
          <cell r="D48">
            <v>0</v>
          </cell>
          <cell r="E48">
            <v>0</v>
          </cell>
          <cell r="F48">
            <v>0</v>
          </cell>
          <cell r="G48">
            <v>0</v>
          </cell>
        </row>
        <row r="49">
          <cell r="A49">
            <v>85460.28</v>
          </cell>
          <cell r="B49">
            <v>48</v>
          </cell>
          <cell r="C49">
            <v>1693.922</v>
          </cell>
          <cell r="D49">
            <v>0</v>
          </cell>
          <cell r="E49">
            <v>0</v>
          </cell>
          <cell r="F49">
            <v>0</v>
          </cell>
          <cell r="G49">
            <v>0</v>
          </cell>
        </row>
        <row r="50">
          <cell r="A50">
            <v>87154.2</v>
          </cell>
          <cell r="B50">
            <v>49</v>
          </cell>
          <cell r="C50">
            <v>1693.925</v>
          </cell>
          <cell r="D50">
            <v>442.92689999999999</v>
          </cell>
          <cell r="E50">
            <v>17.340710000000001</v>
          </cell>
          <cell r="F50">
            <v>0</v>
          </cell>
          <cell r="G50">
            <v>0</v>
          </cell>
        </row>
        <row r="51">
          <cell r="A51">
            <v>88873.77</v>
          </cell>
          <cell r="B51">
            <v>50</v>
          </cell>
          <cell r="C51">
            <v>1719.559</v>
          </cell>
          <cell r="D51">
            <v>0</v>
          </cell>
          <cell r="E51">
            <v>0</v>
          </cell>
          <cell r="F51">
            <v>0</v>
          </cell>
          <cell r="G51">
            <v>0</v>
          </cell>
        </row>
        <row r="52">
          <cell r="A52">
            <v>90542.06</v>
          </cell>
          <cell r="B52">
            <v>51</v>
          </cell>
          <cell r="C52">
            <v>1668.2950000000001</v>
          </cell>
          <cell r="D52">
            <v>0</v>
          </cell>
          <cell r="E52">
            <v>0</v>
          </cell>
          <cell r="F52">
            <v>0</v>
          </cell>
          <cell r="G52">
            <v>0</v>
          </cell>
        </row>
        <row r="53">
          <cell r="A53">
            <v>92235.99</v>
          </cell>
          <cell r="B53">
            <v>52</v>
          </cell>
          <cell r="C53">
            <v>1693.931</v>
          </cell>
          <cell r="D53">
            <v>0</v>
          </cell>
          <cell r="E53">
            <v>0</v>
          </cell>
          <cell r="F53">
            <v>0</v>
          </cell>
          <cell r="G53">
            <v>0</v>
          </cell>
        </row>
        <row r="54">
          <cell r="A54">
            <v>93929.919999999998</v>
          </cell>
          <cell r="B54">
            <v>53</v>
          </cell>
          <cell r="C54">
            <v>1693.931</v>
          </cell>
          <cell r="D54">
            <v>0</v>
          </cell>
          <cell r="E54">
            <v>0</v>
          </cell>
          <cell r="F54">
            <v>0</v>
          </cell>
          <cell r="G54">
            <v>0</v>
          </cell>
        </row>
        <row r="55">
          <cell r="A55">
            <v>95927.23</v>
          </cell>
          <cell r="B55">
            <v>54</v>
          </cell>
          <cell r="C55">
            <v>1997.3019999999999</v>
          </cell>
          <cell r="D55">
            <v>0</v>
          </cell>
          <cell r="E55">
            <v>0</v>
          </cell>
          <cell r="F55">
            <v>0</v>
          </cell>
          <cell r="G55">
            <v>0</v>
          </cell>
        </row>
        <row r="56">
          <cell r="A56">
            <v>97233.09</v>
          </cell>
          <cell r="B56">
            <v>55</v>
          </cell>
          <cell r="C56">
            <v>1305.856</v>
          </cell>
          <cell r="D56">
            <v>0</v>
          </cell>
          <cell r="E56">
            <v>0</v>
          </cell>
          <cell r="F56">
            <v>0</v>
          </cell>
          <cell r="G56">
            <v>0</v>
          </cell>
        </row>
        <row r="57">
          <cell r="A57">
            <v>98927.02</v>
          </cell>
          <cell r="B57">
            <v>56</v>
          </cell>
          <cell r="C57">
            <v>1693.9259999999999</v>
          </cell>
          <cell r="D57">
            <v>1693.9259999999999</v>
          </cell>
          <cell r="E57">
            <v>54.171939999999999</v>
          </cell>
          <cell r="F57">
            <v>0</v>
          </cell>
          <cell r="G57">
            <v>0</v>
          </cell>
        </row>
        <row r="58">
          <cell r="A58">
            <v>100925.66</v>
          </cell>
          <cell r="B58">
            <v>57</v>
          </cell>
          <cell r="C58">
            <v>1998.6420000000001</v>
          </cell>
          <cell r="D58">
            <v>1016.356</v>
          </cell>
          <cell r="E58">
            <v>30.048649999999999</v>
          </cell>
          <cell r="F58">
            <v>0</v>
          </cell>
          <cell r="G58">
            <v>0</v>
          </cell>
        </row>
        <row r="59">
          <cell r="A59">
            <v>102314.88</v>
          </cell>
          <cell r="B59">
            <v>58</v>
          </cell>
          <cell r="C59">
            <v>1389.2170000000001</v>
          </cell>
          <cell r="D59">
            <v>0</v>
          </cell>
          <cell r="E59">
            <v>0</v>
          </cell>
          <cell r="F59">
            <v>0</v>
          </cell>
          <cell r="G59">
            <v>0</v>
          </cell>
        </row>
        <row r="60">
          <cell r="A60">
            <v>104008.8</v>
          </cell>
          <cell r="B60">
            <v>59</v>
          </cell>
          <cell r="C60">
            <v>1693.9269999999999</v>
          </cell>
          <cell r="D60">
            <v>0</v>
          </cell>
          <cell r="E60">
            <v>0</v>
          </cell>
          <cell r="F60">
            <v>0</v>
          </cell>
          <cell r="G60">
            <v>0</v>
          </cell>
        </row>
        <row r="61">
          <cell r="A61">
            <v>105956.82</v>
          </cell>
          <cell r="B61">
            <v>60</v>
          </cell>
          <cell r="C61">
            <v>1948.019</v>
          </cell>
          <cell r="D61">
            <v>0</v>
          </cell>
          <cell r="E61">
            <v>0</v>
          </cell>
          <cell r="F61">
            <v>0</v>
          </cell>
          <cell r="G61">
            <v>0</v>
          </cell>
        </row>
        <row r="62">
          <cell r="A62">
            <v>107912</v>
          </cell>
          <cell r="B62">
            <v>61</v>
          </cell>
          <cell r="C62">
            <v>1955.1769999999999</v>
          </cell>
          <cell r="D62">
            <v>0</v>
          </cell>
          <cell r="E62">
            <v>0</v>
          </cell>
          <cell r="F62">
            <v>0</v>
          </cell>
          <cell r="G62">
            <v>0</v>
          </cell>
        </row>
        <row r="63">
          <cell r="A63">
            <v>109830.52</v>
          </cell>
          <cell r="B63">
            <v>62</v>
          </cell>
          <cell r="C63">
            <v>1918.5129999999999</v>
          </cell>
          <cell r="D63">
            <v>231.2491</v>
          </cell>
          <cell r="E63">
            <v>6.9864329999999999</v>
          </cell>
          <cell r="F63">
            <v>0</v>
          </cell>
          <cell r="G63">
            <v>0</v>
          </cell>
        </row>
        <row r="64">
          <cell r="A64">
            <v>111817.24</v>
          </cell>
          <cell r="B64">
            <v>63</v>
          </cell>
          <cell r="C64">
            <v>1986.7270000000001</v>
          </cell>
          <cell r="D64">
            <v>638.2079</v>
          </cell>
          <cell r="E64">
            <v>149.14959999999999</v>
          </cell>
          <cell r="F64">
            <v>0</v>
          </cell>
          <cell r="G64">
            <v>0</v>
          </cell>
        </row>
        <row r="65">
          <cell r="A65">
            <v>113706.73</v>
          </cell>
          <cell r="B65">
            <v>64</v>
          </cell>
          <cell r="C65">
            <v>1889.4880000000001</v>
          </cell>
          <cell r="D65">
            <v>0</v>
          </cell>
          <cell r="E65">
            <v>0</v>
          </cell>
          <cell r="F65">
            <v>0</v>
          </cell>
          <cell r="G65">
            <v>0</v>
          </cell>
        </row>
        <row r="66">
          <cell r="A66">
            <v>115651.35</v>
          </cell>
          <cell r="B66">
            <v>65</v>
          </cell>
          <cell r="C66">
            <v>1944.624</v>
          </cell>
          <cell r="D66">
            <v>177.9648</v>
          </cell>
          <cell r="E66">
            <v>17.190390000000001</v>
          </cell>
          <cell r="F66">
            <v>0</v>
          </cell>
          <cell r="G66">
            <v>0</v>
          </cell>
        </row>
        <row r="67">
          <cell r="A67">
            <v>117550.2</v>
          </cell>
          <cell r="B67">
            <v>66</v>
          </cell>
          <cell r="C67">
            <v>1898.846</v>
          </cell>
          <cell r="D67">
            <v>46.91572</v>
          </cell>
          <cell r="E67">
            <v>4.5704919999999998</v>
          </cell>
          <cell r="F67">
            <v>0</v>
          </cell>
          <cell r="G67">
            <v>0</v>
          </cell>
        </row>
        <row r="68">
          <cell r="A68">
            <v>119547.77</v>
          </cell>
          <cell r="B68">
            <v>67</v>
          </cell>
          <cell r="C68">
            <v>1997.5719999999999</v>
          </cell>
          <cell r="D68">
            <v>134.36250000000001</v>
          </cell>
          <cell r="E68">
            <v>10.538</v>
          </cell>
          <cell r="F68">
            <v>0</v>
          </cell>
          <cell r="G68">
            <v>0</v>
          </cell>
        </row>
        <row r="69">
          <cell r="A69">
            <v>121547.25</v>
          </cell>
          <cell r="B69">
            <v>68</v>
          </cell>
          <cell r="C69">
            <v>1999.481</v>
          </cell>
          <cell r="D69">
            <v>0</v>
          </cell>
          <cell r="E69">
            <v>0</v>
          </cell>
          <cell r="F69">
            <v>0</v>
          </cell>
          <cell r="G69">
            <v>0</v>
          </cell>
        </row>
        <row r="70">
          <cell r="A70">
            <v>123101.55</v>
          </cell>
          <cell r="B70">
            <v>69</v>
          </cell>
          <cell r="C70">
            <v>1554.298</v>
          </cell>
          <cell r="D70">
            <v>0</v>
          </cell>
          <cell r="E70">
            <v>0</v>
          </cell>
          <cell r="F70">
            <v>0</v>
          </cell>
          <cell r="G70">
            <v>0</v>
          </cell>
        </row>
        <row r="71">
          <cell r="A71">
            <v>124200.14</v>
          </cell>
          <cell r="B71">
            <v>70</v>
          </cell>
          <cell r="C71">
            <v>1098.5909999999999</v>
          </cell>
          <cell r="D71">
            <v>0</v>
          </cell>
          <cell r="E71">
            <v>0</v>
          </cell>
          <cell r="F71">
            <v>0</v>
          </cell>
          <cell r="G71">
            <v>0</v>
          </cell>
        </row>
        <row r="72">
          <cell r="A72">
            <v>126089.8</v>
          </cell>
          <cell r="B72">
            <v>71</v>
          </cell>
          <cell r="C72">
            <v>1889.665</v>
          </cell>
          <cell r="D72">
            <v>0</v>
          </cell>
          <cell r="E72">
            <v>0</v>
          </cell>
          <cell r="F72">
            <v>0</v>
          </cell>
          <cell r="G72">
            <v>0</v>
          </cell>
        </row>
        <row r="73">
          <cell r="A73">
            <v>128035.95</v>
          </cell>
          <cell r="B73">
            <v>72</v>
          </cell>
          <cell r="C73">
            <v>1946.14</v>
          </cell>
          <cell r="D73">
            <v>0</v>
          </cell>
          <cell r="E73">
            <v>0</v>
          </cell>
          <cell r="F73">
            <v>0</v>
          </cell>
          <cell r="G73">
            <v>0</v>
          </cell>
        </row>
        <row r="74">
          <cell r="A74">
            <v>130032.27</v>
          </cell>
          <cell r="B74">
            <v>73</v>
          </cell>
          <cell r="C74">
            <v>1996.326</v>
          </cell>
          <cell r="D74">
            <v>0</v>
          </cell>
          <cell r="E74">
            <v>0</v>
          </cell>
          <cell r="F74">
            <v>0</v>
          </cell>
          <cell r="G74">
            <v>0</v>
          </cell>
        </row>
        <row r="75">
          <cell r="A75">
            <v>131954.63</v>
          </cell>
          <cell r="B75">
            <v>74</v>
          </cell>
          <cell r="C75">
            <v>1922.3440000000001</v>
          </cell>
          <cell r="D75">
            <v>0</v>
          </cell>
          <cell r="E75">
            <v>0</v>
          </cell>
          <cell r="F75">
            <v>0</v>
          </cell>
          <cell r="G75">
            <v>0</v>
          </cell>
        </row>
        <row r="76">
          <cell r="A76">
            <v>133335.54999999999</v>
          </cell>
          <cell r="B76">
            <v>75</v>
          </cell>
          <cell r="C76">
            <v>1380.9280000000001</v>
          </cell>
          <cell r="D76">
            <v>0</v>
          </cell>
          <cell r="E76">
            <v>0</v>
          </cell>
          <cell r="F76">
            <v>0</v>
          </cell>
          <cell r="G76">
            <v>0</v>
          </cell>
        </row>
        <row r="77">
          <cell r="A77">
            <v>135045.13</v>
          </cell>
          <cell r="B77">
            <v>76</v>
          </cell>
          <cell r="C77">
            <v>1709.576</v>
          </cell>
          <cell r="D77">
            <v>0</v>
          </cell>
          <cell r="E77">
            <v>0</v>
          </cell>
          <cell r="F77">
            <v>0</v>
          </cell>
          <cell r="G77">
            <v>0</v>
          </cell>
        </row>
        <row r="78">
          <cell r="A78">
            <v>136866.72</v>
          </cell>
          <cell r="B78">
            <v>77</v>
          </cell>
          <cell r="C78">
            <v>1821.6010000000001</v>
          </cell>
          <cell r="D78">
            <v>0</v>
          </cell>
          <cell r="E78">
            <v>0</v>
          </cell>
          <cell r="F78">
            <v>0</v>
          </cell>
          <cell r="G78">
            <v>0</v>
          </cell>
        </row>
        <row r="79">
          <cell r="A79">
            <v>138785.10999999999</v>
          </cell>
          <cell r="B79">
            <v>78</v>
          </cell>
          <cell r="C79">
            <v>1918.394</v>
          </cell>
          <cell r="D79">
            <v>0</v>
          </cell>
          <cell r="E79">
            <v>0</v>
          </cell>
          <cell r="F79">
            <v>0</v>
          </cell>
          <cell r="G79">
            <v>0</v>
          </cell>
        </row>
        <row r="80">
          <cell r="A80">
            <v>140746.45000000001</v>
          </cell>
          <cell r="B80">
            <v>79</v>
          </cell>
          <cell r="C80">
            <v>1961.3489999999999</v>
          </cell>
          <cell r="D80">
            <v>0</v>
          </cell>
          <cell r="E80">
            <v>0</v>
          </cell>
          <cell r="F80">
            <v>0</v>
          </cell>
          <cell r="G80">
            <v>0</v>
          </cell>
        </row>
        <row r="81">
          <cell r="A81">
            <v>142567.42000000001</v>
          </cell>
          <cell r="B81">
            <v>80</v>
          </cell>
          <cell r="C81">
            <v>1820.9680000000001</v>
          </cell>
          <cell r="D81">
            <v>0</v>
          </cell>
          <cell r="E81">
            <v>0</v>
          </cell>
          <cell r="F81">
            <v>0</v>
          </cell>
          <cell r="G81">
            <v>0</v>
          </cell>
        </row>
        <row r="82">
          <cell r="A82">
            <v>144552.73000000001</v>
          </cell>
          <cell r="B82">
            <v>81</v>
          </cell>
          <cell r="C82">
            <v>1985.319</v>
          </cell>
          <cell r="D82">
            <v>37.410629999999998</v>
          </cell>
          <cell r="E82">
            <v>4.5640960000000002</v>
          </cell>
          <cell r="F82">
            <v>0</v>
          </cell>
          <cell r="G82">
            <v>0</v>
          </cell>
        </row>
        <row r="83">
          <cell r="A83">
            <v>146403.19</v>
          </cell>
          <cell r="B83">
            <v>82</v>
          </cell>
          <cell r="C83">
            <v>1850.4549999999999</v>
          </cell>
          <cell r="D83">
            <v>7.4821260000000001</v>
          </cell>
          <cell r="E83">
            <v>0.91281900000000005</v>
          </cell>
          <cell r="F83">
            <v>0</v>
          </cell>
          <cell r="G83">
            <v>0</v>
          </cell>
        </row>
        <row r="84">
          <cell r="A84">
            <v>148390.29999999999</v>
          </cell>
          <cell r="B84">
            <v>83</v>
          </cell>
          <cell r="C84">
            <v>1987.1030000000001</v>
          </cell>
          <cell r="D84">
            <v>0</v>
          </cell>
          <cell r="E84">
            <v>0</v>
          </cell>
          <cell r="F84">
            <v>0</v>
          </cell>
          <cell r="G84">
            <v>0</v>
          </cell>
        </row>
        <row r="85">
          <cell r="A85">
            <v>150314.38</v>
          </cell>
          <cell r="B85">
            <v>84</v>
          </cell>
          <cell r="C85">
            <v>1924.0740000000001</v>
          </cell>
          <cell r="D85">
            <v>0</v>
          </cell>
          <cell r="E85">
            <v>0</v>
          </cell>
          <cell r="F85">
            <v>0</v>
          </cell>
          <cell r="G85">
            <v>0</v>
          </cell>
        </row>
        <row r="86">
          <cell r="A86">
            <v>151778.16</v>
          </cell>
          <cell r="B86">
            <v>85</v>
          </cell>
          <cell r="C86">
            <v>1463.787</v>
          </cell>
          <cell r="D86">
            <v>0</v>
          </cell>
          <cell r="E86">
            <v>0</v>
          </cell>
          <cell r="F86">
            <v>0</v>
          </cell>
          <cell r="G86">
            <v>0</v>
          </cell>
        </row>
        <row r="87">
          <cell r="A87">
            <v>153753.98000000001</v>
          </cell>
          <cell r="B87">
            <v>86</v>
          </cell>
          <cell r="C87">
            <v>1975.828</v>
          </cell>
          <cell r="D87">
            <v>0</v>
          </cell>
          <cell r="E87">
            <v>0</v>
          </cell>
          <cell r="F87">
            <v>0</v>
          </cell>
          <cell r="G87">
            <v>0</v>
          </cell>
        </row>
        <row r="88">
          <cell r="A88">
            <v>155545.72</v>
          </cell>
          <cell r="B88">
            <v>87</v>
          </cell>
          <cell r="C88">
            <v>1791.741</v>
          </cell>
          <cell r="D88">
            <v>0</v>
          </cell>
          <cell r="E88">
            <v>0</v>
          </cell>
          <cell r="F88">
            <v>0</v>
          </cell>
          <cell r="G88">
            <v>0</v>
          </cell>
        </row>
        <row r="89">
          <cell r="A89">
            <v>156964.39000000001</v>
          </cell>
          <cell r="B89">
            <v>88</v>
          </cell>
          <cell r="C89">
            <v>1418.665</v>
          </cell>
          <cell r="D89">
            <v>0</v>
          </cell>
          <cell r="E89">
            <v>0</v>
          </cell>
          <cell r="F89">
            <v>0</v>
          </cell>
          <cell r="G89">
            <v>0</v>
          </cell>
        </row>
        <row r="90">
          <cell r="A90">
            <v>158822.06</v>
          </cell>
          <cell r="B90">
            <v>89</v>
          </cell>
          <cell r="C90">
            <v>1857.6790000000001</v>
          </cell>
          <cell r="D90">
            <v>0</v>
          </cell>
          <cell r="E90">
            <v>0</v>
          </cell>
          <cell r="F90">
            <v>0</v>
          </cell>
          <cell r="G90">
            <v>0</v>
          </cell>
        </row>
        <row r="91">
          <cell r="A91">
            <v>160807.78</v>
          </cell>
          <cell r="B91">
            <v>90</v>
          </cell>
          <cell r="C91">
            <v>1985.722</v>
          </cell>
          <cell r="D91">
            <v>0</v>
          </cell>
          <cell r="E91">
            <v>0</v>
          </cell>
          <cell r="F91">
            <v>0</v>
          </cell>
          <cell r="G91">
            <v>0</v>
          </cell>
        </row>
        <row r="92">
          <cell r="A92">
            <v>162730.72</v>
          </cell>
          <cell r="B92">
            <v>91</v>
          </cell>
          <cell r="C92">
            <v>1922.9390000000001</v>
          </cell>
          <cell r="D92">
            <v>15.03575</v>
          </cell>
          <cell r="E92">
            <v>1.5784739999999999</v>
          </cell>
          <cell r="F92">
            <v>0</v>
          </cell>
          <cell r="G92">
            <v>0</v>
          </cell>
        </row>
        <row r="93">
          <cell r="A93">
            <v>164718.81</v>
          </cell>
          <cell r="B93">
            <v>92</v>
          </cell>
          <cell r="C93">
            <v>1988.1010000000001</v>
          </cell>
          <cell r="D93">
            <v>86.599819999999994</v>
          </cell>
          <cell r="E93">
            <v>9.0913699999999995</v>
          </cell>
          <cell r="F93">
            <v>0</v>
          </cell>
          <cell r="G93">
            <v>0</v>
          </cell>
        </row>
        <row r="94">
          <cell r="A94">
            <v>166705.70000000001</v>
          </cell>
          <cell r="B94">
            <v>93</v>
          </cell>
          <cell r="C94">
            <v>1986.8969999999999</v>
          </cell>
          <cell r="D94">
            <v>0</v>
          </cell>
          <cell r="E94">
            <v>0</v>
          </cell>
          <cell r="F94">
            <v>0</v>
          </cell>
          <cell r="G94">
            <v>0</v>
          </cell>
        </row>
        <row r="95">
          <cell r="A95">
            <v>168260.94</v>
          </cell>
          <cell r="B95">
            <v>94</v>
          </cell>
          <cell r="C95">
            <v>1555.2360000000001</v>
          </cell>
          <cell r="D95">
            <v>0</v>
          </cell>
          <cell r="E95">
            <v>0</v>
          </cell>
          <cell r="F95">
            <v>0</v>
          </cell>
          <cell r="G95">
            <v>0</v>
          </cell>
        </row>
        <row r="96">
          <cell r="A96">
            <v>169954.86</v>
          </cell>
          <cell r="B96">
            <v>95</v>
          </cell>
          <cell r="C96">
            <v>1693.9259999999999</v>
          </cell>
          <cell r="D96">
            <v>0</v>
          </cell>
          <cell r="E96">
            <v>0</v>
          </cell>
          <cell r="F96">
            <v>0</v>
          </cell>
          <cell r="G96">
            <v>0</v>
          </cell>
        </row>
        <row r="97">
          <cell r="A97">
            <v>171648.78</v>
          </cell>
          <cell r="B97">
            <v>96</v>
          </cell>
          <cell r="C97">
            <v>1693.9259999999999</v>
          </cell>
          <cell r="D97">
            <v>0</v>
          </cell>
          <cell r="E97">
            <v>0</v>
          </cell>
          <cell r="F97">
            <v>0</v>
          </cell>
          <cell r="G97">
            <v>0</v>
          </cell>
        </row>
        <row r="98">
          <cell r="A98">
            <v>173174.72</v>
          </cell>
          <cell r="B98">
            <v>97</v>
          </cell>
          <cell r="C98">
            <v>1525.94</v>
          </cell>
          <cell r="D98">
            <v>0</v>
          </cell>
          <cell r="E98">
            <v>0</v>
          </cell>
          <cell r="F98">
            <v>0</v>
          </cell>
          <cell r="G98">
            <v>0</v>
          </cell>
        </row>
        <row r="99">
          <cell r="A99">
            <v>174273.06</v>
          </cell>
          <cell r="B99">
            <v>98</v>
          </cell>
          <cell r="C99">
            <v>1098.3409999999999</v>
          </cell>
          <cell r="D99">
            <v>0</v>
          </cell>
          <cell r="E99">
            <v>0</v>
          </cell>
          <cell r="F99">
            <v>0</v>
          </cell>
          <cell r="G99">
            <v>0</v>
          </cell>
        </row>
        <row r="100">
          <cell r="A100">
            <v>175966.98</v>
          </cell>
          <cell r="B100">
            <v>99</v>
          </cell>
          <cell r="C100">
            <v>1693.9259999999999</v>
          </cell>
          <cell r="D100">
            <v>0</v>
          </cell>
          <cell r="E100">
            <v>0</v>
          </cell>
          <cell r="F100">
            <v>0</v>
          </cell>
          <cell r="G100">
            <v>0</v>
          </cell>
        </row>
        <row r="101">
          <cell r="A101">
            <v>177940.02</v>
          </cell>
          <cell r="B101">
            <v>100</v>
          </cell>
          <cell r="C101">
            <v>1973.0340000000001</v>
          </cell>
          <cell r="D101">
            <v>0</v>
          </cell>
          <cell r="E101">
            <v>0</v>
          </cell>
          <cell r="F101">
            <v>0</v>
          </cell>
          <cell r="G101">
            <v>0</v>
          </cell>
        </row>
        <row r="102">
          <cell r="A102">
            <v>179833.17</v>
          </cell>
          <cell r="B102">
            <v>101</v>
          </cell>
          <cell r="C102">
            <v>1893.1559999999999</v>
          </cell>
          <cell r="D102">
            <v>0</v>
          </cell>
          <cell r="E102">
            <v>0</v>
          </cell>
          <cell r="F102">
            <v>0</v>
          </cell>
          <cell r="G102">
            <v>0</v>
          </cell>
        </row>
        <row r="103">
          <cell r="A103">
            <v>181809.89</v>
          </cell>
          <cell r="B103">
            <v>102</v>
          </cell>
          <cell r="C103">
            <v>1976.7239999999999</v>
          </cell>
          <cell r="D103">
            <v>0</v>
          </cell>
          <cell r="E103">
            <v>0</v>
          </cell>
          <cell r="F103">
            <v>0</v>
          </cell>
          <cell r="G103">
            <v>0</v>
          </cell>
        </row>
        <row r="104">
          <cell r="A104">
            <v>183684.08</v>
          </cell>
          <cell r="B104">
            <v>103</v>
          </cell>
          <cell r="C104">
            <v>1874.19</v>
          </cell>
          <cell r="D104">
            <v>15.44285</v>
          </cell>
          <cell r="E104">
            <v>1.6648320000000001</v>
          </cell>
          <cell r="F104">
            <v>0</v>
          </cell>
          <cell r="G104">
            <v>0</v>
          </cell>
        </row>
        <row r="105">
          <cell r="A105">
            <v>185548.45</v>
          </cell>
          <cell r="B105">
            <v>104</v>
          </cell>
          <cell r="C105">
            <v>1864.376</v>
          </cell>
          <cell r="D105">
            <v>532.77850000000001</v>
          </cell>
          <cell r="E105">
            <v>22.244219999999999</v>
          </cell>
          <cell r="F105">
            <v>0</v>
          </cell>
          <cell r="G105">
            <v>0</v>
          </cell>
        </row>
        <row r="106">
          <cell r="A106">
            <v>187546.09</v>
          </cell>
          <cell r="B106">
            <v>105</v>
          </cell>
          <cell r="C106">
            <v>1997.646</v>
          </cell>
          <cell r="D106">
            <v>0</v>
          </cell>
          <cell r="E106">
            <v>0</v>
          </cell>
          <cell r="F106">
            <v>0</v>
          </cell>
          <cell r="G106">
            <v>0</v>
          </cell>
        </row>
        <row r="107">
          <cell r="A107">
            <v>188434.41</v>
          </cell>
          <cell r="B107">
            <v>106</v>
          </cell>
          <cell r="C107">
            <v>888.31479999999999</v>
          </cell>
          <cell r="D107">
            <v>0</v>
          </cell>
          <cell r="E107">
            <v>0</v>
          </cell>
          <cell r="F107">
            <v>0</v>
          </cell>
          <cell r="G107">
            <v>0</v>
          </cell>
        </row>
        <row r="108">
          <cell r="A108">
            <v>190128.33</v>
          </cell>
          <cell r="B108">
            <v>107</v>
          </cell>
          <cell r="C108">
            <v>1693.9259999999999</v>
          </cell>
          <cell r="D108">
            <v>0</v>
          </cell>
          <cell r="E108">
            <v>0</v>
          </cell>
          <cell r="F108">
            <v>0</v>
          </cell>
          <cell r="G108">
            <v>0</v>
          </cell>
        </row>
        <row r="109">
          <cell r="A109">
            <v>191822.25</v>
          </cell>
          <cell r="B109">
            <v>108</v>
          </cell>
          <cell r="C109">
            <v>1693.9259999999999</v>
          </cell>
          <cell r="D109">
            <v>0</v>
          </cell>
          <cell r="E109">
            <v>0</v>
          </cell>
          <cell r="F109">
            <v>0</v>
          </cell>
          <cell r="G109">
            <v>0</v>
          </cell>
        </row>
        <row r="110">
          <cell r="A110">
            <v>193798.34</v>
          </cell>
          <cell r="B110">
            <v>109</v>
          </cell>
          <cell r="C110">
            <v>1976.097</v>
          </cell>
          <cell r="D110">
            <v>0</v>
          </cell>
          <cell r="E110">
            <v>0</v>
          </cell>
          <cell r="F110">
            <v>0</v>
          </cell>
          <cell r="G110">
            <v>0</v>
          </cell>
        </row>
        <row r="111">
          <cell r="A111">
            <v>195750.91</v>
          </cell>
          <cell r="B111">
            <v>110</v>
          </cell>
          <cell r="C111">
            <v>1952.556</v>
          </cell>
          <cell r="D111">
            <v>0</v>
          </cell>
          <cell r="E111">
            <v>0</v>
          </cell>
          <cell r="F111">
            <v>0</v>
          </cell>
          <cell r="G111">
            <v>0</v>
          </cell>
        </row>
        <row r="112">
          <cell r="A112">
            <v>196904.03</v>
          </cell>
          <cell r="B112">
            <v>111</v>
          </cell>
          <cell r="C112">
            <v>1153.1279999999999</v>
          </cell>
          <cell r="D112">
            <v>0</v>
          </cell>
          <cell r="E112">
            <v>0</v>
          </cell>
          <cell r="F112">
            <v>0</v>
          </cell>
          <cell r="G112">
            <v>0</v>
          </cell>
        </row>
        <row r="113">
          <cell r="A113">
            <v>198597.95</v>
          </cell>
          <cell r="B113">
            <v>112</v>
          </cell>
          <cell r="C113">
            <v>1693.9259999999999</v>
          </cell>
          <cell r="D113">
            <v>0</v>
          </cell>
          <cell r="E113">
            <v>0</v>
          </cell>
          <cell r="F113">
            <v>0</v>
          </cell>
          <cell r="G113">
            <v>0</v>
          </cell>
        </row>
        <row r="114">
          <cell r="A114">
            <v>200545.97</v>
          </cell>
          <cell r="B114">
            <v>113</v>
          </cell>
          <cell r="C114">
            <v>1948.0150000000001</v>
          </cell>
          <cell r="D114">
            <v>0</v>
          </cell>
          <cell r="E114">
            <v>0</v>
          </cell>
          <cell r="F114">
            <v>0</v>
          </cell>
          <cell r="G114">
            <v>0</v>
          </cell>
        </row>
        <row r="115">
          <cell r="A115">
            <v>202543.52</v>
          </cell>
          <cell r="B115">
            <v>114</v>
          </cell>
          <cell r="C115">
            <v>1997.5530000000001</v>
          </cell>
          <cell r="D115">
            <v>0</v>
          </cell>
          <cell r="E115">
            <v>0</v>
          </cell>
          <cell r="F115">
            <v>7.5857109999999999</v>
          </cell>
          <cell r="G115">
            <v>0.96865100000000004</v>
          </cell>
        </row>
        <row r="116">
          <cell r="A116">
            <v>204067.88</v>
          </cell>
          <cell r="B116">
            <v>115</v>
          </cell>
          <cell r="C116">
            <v>1524.356</v>
          </cell>
          <cell r="D116">
            <v>0</v>
          </cell>
          <cell r="E116">
            <v>0</v>
          </cell>
          <cell r="F116">
            <v>0</v>
          </cell>
          <cell r="G116">
            <v>0</v>
          </cell>
        </row>
        <row r="117">
          <cell r="A117">
            <v>205646.38</v>
          </cell>
          <cell r="B117">
            <v>116</v>
          </cell>
          <cell r="C117">
            <v>1578.501</v>
          </cell>
          <cell r="D117">
            <v>0</v>
          </cell>
          <cell r="E117">
            <v>0</v>
          </cell>
          <cell r="F117">
            <v>0</v>
          </cell>
          <cell r="G117">
            <v>0</v>
          </cell>
        </row>
        <row r="118">
          <cell r="A118">
            <v>207608.72</v>
          </cell>
          <cell r="B118">
            <v>117</v>
          </cell>
          <cell r="C118">
            <v>1962.3409999999999</v>
          </cell>
          <cell r="D118">
            <v>0</v>
          </cell>
          <cell r="E118">
            <v>0</v>
          </cell>
          <cell r="F118">
            <v>0</v>
          </cell>
          <cell r="G118">
            <v>0</v>
          </cell>
        </row>
        <row r="119">
          <cell r="A119">
            <v>209059.66</v>
          </cell>
          <cell r="B119">
            <v>118</v>
          </cell>
          <cell r="C119">
            <v>1450.9369999999999</v>
          </cell>
          <cell r="D119">
            <v>0</v>
          </cell>
          <cell r="E119">
            <v>0</v>
          </cell>
          <cell r="F119">
            <v>0</v>
          </cell>
          <cell r="G119">
            <v>0</v>
          </cell>
        </row>
        <row r="120">
          <cell r="A120">
            <v>210728.16</v>
          </cell>
          <cell r="B120">
            <v>119</v>
          </cell>
          <cell r="C120">
            <v>1668.5050000000001</v>
          </cell>
          <cell r="D120">
            <v>0</v>
          </cell>
          <cell r="E120">
            <v>0</v>
          </cell>
          <cell r="F120">
            <v>0</v>
          </cell>
          <cell r="G120">
            <v>0</v>
          </cell>
        </row>
        <row r="121">
          <cell r="A121">
            <v>212485.34</v>
          </cell>
          <cell r="B121">
            <v>120</v>
          </cell>
          <cell r="C121">
            <v>1757.1949999999999</v>
          </cell>
          <cell r="D121">
            <v>0</v>
          </cell>
          <cell r="E121">
            <v>0</v>
          </cell>
          <cell r="F121">
            <v>0</v>
          </cell>
          <cell r="G121">
            <v>0</v>
          </cell>
        </row>
        <row r="122">
          <cell r="A122">
            <v>214155.3</v>
          </cell>
          <cell r="B122">
            <v>121</v>
          </cell>
          <cell r="C122">
            <v>1669.952</v>
          </cell>
          <cell r="D122">
            <v>0</v>
          </cell>
          <cell r="E122">
            <v>0</v>
          </cell>
          <cell r="F122">
            <v>0</v>
          </cell>
          <cell r="G122">
            <v>0</v>
          </cell>
        </row>
        <row r="123">
          <cell r="A123">
            <v>216065.72</v>
          </cell>
          <cell r="B123">
            <v>122</v>
          </cell>
          <cell r="C123">
            <v>1910.422</v>
          </cell>
          <cell r="D123">
            <v>0</v>
          </cell>
          <cell r="E123">
            <v>0</v>
          </cell>
          <cell r="F123">
            <v>0</v>
          </cell>
          <cell r="G123">
            <v>0</v>
          </cell>
        </row>
        <row r="124">
          <cell r="A124">
            <v>217503.86</v>
          </cell>
          <cell r="B124">
            <v>123</v>
          </cell>
          <cell r="C124">
            <v>1438.1469999999999</v>
          </cell>
          <cell r="D124">
            <v>0</v>
          </cell>
          <cell r="E124">
            <v>0</v>
          </cell>
          <cell r="F124">
            <v>0</v>
          </cell>
          <cell r="G124">
            <v>0</v>
          </cell>
        </row>
        <row r="125">
          <cell r="A125">
            <v>219197.78</v>
          </cell>
          <cell r="B125">
            <v>124</v>
          </cell>
          <cell r="C125">
            <v>1693.9259999999999</v>
          </cell>
          <cell r="D125">
            <v>0</v>
          </cell>
          <cell r="E125">
            <v>0</v>
          </cell>
          <cell r="F125">
            <v>0</v>
          </cell>
          <cell r="G125">
            <v>0</v>
          </cell>
        </row>
        <row r="126">
          <cell r="A126">
            <v>221150.31</v>
          </cell>
          <cell r="B126">
            <v>125</v>
          </cell>
          <cell r="C126">
            <v>1952.5239999999999</v>
          </cell>
          <cell r="D126">
            <v>0</v>
          </cell>
          <cell r="E126">
            <v>0</v>
          </cell>
          <cell r="F126">
            <v>0</v>
          </cell>
          <cell r="G126">
            <v>0</v>
          </cell>
        </row>
        <row r="127">
          <cell r="A127">
            <v>223137.17</v>
          </cell>
          <cell r="B127">
            <v>126</v>
          </cell>
          <cell r="C127">
            <v>1986.8630000000001</v>
          </cell>
          <cell r="D127">
            <v>0</v>
          </cell>
          <cell r="E127">
            <v>0</v>
          </cell>
          <cell r="F127">
            <v>16.939299999999999</v>
          </cell>
          <cell r="G127">
            <v>2.1880709999999999</v>
          </cell>
        </row>
        <row r="128">
          <cell r="A128">
            <v>225127.13</v>
          </cell>
          <cell r="B128">
            <v>127</v>
          </cell>
          <cell r="C128">
            <v>1989.951</v>
          </cell>
          <cell r="D128">
            <v>719.99109999999996</v>
          </cell>
          <cell r="E128">
            <v>26.924009999999999</v>
          </cell>
          <cell r="F128">
            <v>0</v>
          </cell>
          <cell r="G128">
            <v>0</v>
          </cell>
        </row>
        <row r="129">
          <cell r="A129">
            <v>227101.72</v>
          </cell>
          <cell r="B129">
            <v>128</v>
          </cell>
          <cell r="C129">
            <v>1974.587</v>
          </cell>
          <cell r="D129">
            <v>455.51620000000003</v>
          </cell>
          <cell r="E129">
            <v>21.743390000000002</v>
          </cell>
          <cell r="F129">
            <v>0</v>
          </cell>
          <cell r="G129">
            <v>0</v>
          </cell>
        </row>
        <row r="130">
          <cell r="A130">
            <v>228746.22</v>
          </cell>
          <cell r="B130">
            <v>129</v>
          </cell>
          <cell r="C130">
            <v>1644.5060000000001</v>
          </cell>
          <cell r="D130">
            <v>0</v>
          </cell>
          <cell r="E130">
            <v>0</v>
          </cell>
          <cell r="F130">
            <v>0</v>
          </cell>
          <cell r="G130">
            <v>0</v>
          </cell>
        </row>
        <row r="131">
          <cell r="A131">
            <v>230440.16</v>
          </cell>
          <cell r="B131">
            <v>130</v>
          </cell>
          <cell r="C131">
            <v>1693.931</v>
          </cell>
          <cell r="D131">
            <v>0</v>
          </cell>
          <cell r="E131">
            <v>0</v>
          </cell>
          <cell r="F131">
            <v>0</v>
          </cell>
          <cell r="G131">
            <v>0</v>
          </cell>
        </row>
        <row r="132">
          <cell r="A132">
            <v>232134.09</v>
          </cell>
          <cell r="B132">
            <v>131</v>
          </cell>
          <cell r="C132">
            <v>1693.931</v>
          </cell>
          <cell r="D132">
            <v>0</v>
          </cell>
          <cell r="E132">
            <v>0</v>
          </cell>
          <cell r="F132">
            <v>0</v>
          </cell>
          <cell r="G132">
            <v>0</v>
          </cell>
        </row>
        <row r="133">
          <cell r="A133">
            <v>233828.03</v>
          </cell>
          <cell r="B133">
            <v>132</v>
          </cell>
          <cell r="C133">
            <v>1693.931</v>
          </cell>
          <cell r="D133">
            <v>0</v>
          </cell>
          <cell r="E133">
            <v>0</v>
          </cell>
          <cell r="F133">
            <v>0</v>
          </cell>
          <cell r="G133">
            <v>0</v>
          </cell>
        </row>
        <row r="134">
          <cell r="A134">
            <v>235521.97</v>
          </cell>
          <cell r="B134">
            <v>133</v>
          </cell>
          <cell r="C134">
            <v>1693.931</v>
          </cell>
          <cell r="D134">
            <v>0</v>
          </cell>
          <cell r="E134">
            <v>0</v>
          </cell>
          <cell r="F134">
            <v>0</v>
          </cell>
          <cell r="G134">
            <v>0</v>
          </cell>
        </row>
        <row r="135">
          <cell r="A135">
            <v>237518.28</v>
          </cell>
          <cell r="B135">
            <v>134</v>
          </cell>
          <cell r="C135">
            <v>1996.317</v>
          </cell>
          <cell r="D135">
            <v>0</v>
          </cell>
          <cell r="E135">
            <v>0</v>
          </cell>
          <cell r="F135">
            <v>0</v>
          </cell>
          <cell r="G135">
            <v>0</v>
          </cell>
        </row>
        <row r="136">
          <cell r="A136">
            <v>239432.58</v>
          </cell>
          <cell r="B136">
            <v>135</v>
          </cell>
          <cell r="C136">
            <v>1914.3030000000001</v>
          </cell>
          <cell r="D136">
            <v>0</v>
          </cell>
          <cell r="E136">
            <v>0</v>
          </cell>
          <cell r="F136">
            <v>0</v>
          </cell>
          <cell r="G136">
            <v>0</v>
          </cell>
        </row>
        <row r="137">
          <cell r="A137">
            <v>241413.42</v>
          </cell>
          <cell r="B137">
            <v>136</v>
          </cell>
          <cell r="C137">
            <v>1980.85</v>
          </cell>
          <cell r="D137">
            <v>140.64179999999999</v>
          </cell>
          <cell r="E137">
            <v>4.5805579999999999</v>
          </cell>
          <cell r="F137">
            <v>0</v>
          </cell>
          <cell r="G137">
            <v>0</v>
          </cell>
        </row>
        <row r="138">
          <cell r="A138">
            <v>243166.61</v>
          </cell>
          <cell r="B138">
            <v>137</v>
          </cell>
          <cell r="C138">
            <v>1753.1890000000001</v>
          </cell>
          <cell r="D138">
            <v>1626.145</v>
          </cell>
          <cell r="E138">
            <v>73.064719999999994</v>
          </cell>
          <cell r="F138">
            <v>0</v>
          </cell>
          <cell r="G138">
            <v>0</v>
          </cell>
        </row>
        <row r="139">
          <cell r="A139">
            <v>244860.53</v>
          </cell>
          <cell r="B139">
            <v>138</v>
          </cell>
          <cell r="C139">
            <v>1693.9290000000001</v>
          </cell>
          <cell r="D139">
            <v>1016.3579999999999</v>
          </cell>
          <cell r="E139">
            <v>58.823810000000002</v>
          </cell>
          <cell r="F139">
            <v>0</v>
          </cell>
          <cell r="G139">
            <v>0</v>
          </cell>
        </row>
        <row r="140">
          <cell r="A140">
            <v>246554.45</v>
          </cell>
          <cell r="B140">
            <v>139</v>
          </cell>
          <cell r="C140">
            <v>1693.9269999999999</v>
          </cell>
          <cell r="D140">
            <v>0</v>
          </cell>
          <cell r="E140">
            <v>0</v>
          </cell>
          <cell r="F140">
            <v>0</v>
          </cell>
          <cell r="G140">
            <v>0</v>
          </cell>
        </row>
        <row r="141">
          <cell r="A141">
            <v>248248.38</v>
          </cell>
          <cell r="B141">
            <v>140</v>
          </cell>
          <cell r="C141">
            <v>1693.9259999999999</v>
          </cell>
          <cell r="D141">
            <v>0</v>
          </cell>
          <cell r="E141">
            <v>0</v>
          </cell>
          <cell r="F141">
            <v>0</v>
          </cell>
          <cell r="G141">
            <v>0</v>
          </cell>
        </row>
        <row r="142">
          <cell r="A142">
            <v>249942.3</v>
          </cell>
          <cell r="B142">
            <v>141</v>
          </cell>
          <cell r="C142">
            <v>1693.9259999999999</v>
          </cell>
          <cell r="D142">
            <v>0</v>
          </cell>
          <cell r="E142">
            <v>0</v>
          </cell>
          <cell r="F142">
            <v>0</v>
          </cell>
          <cell r="G142">
            <v>0</v>
          </cell>
        </row>
        <row r="143">
          <cell r="A143">
            <v>251636.22</v>
          </cell>
          <cell r="B143">
            <v>142</v>
          </cell>
          <cell r="C143">
            <v>1693.9259999999999</v>
          </cell>
          <cell r="D143">
            <v>0</v>
          </cell>
          <cell r="E143">
            <v>0</v>
          </cell>
          <cell r="F143">
            <v>0</v>
          </cell>
          <cell r="G143">
            <v>0</v>
          </cell>
        </row>
        <row r="144">
          <cell r="A144">
            <v>253330.14</v>
          </cell>
          <cell r="B144">
            <v>143</v>
          </cell>
          <cell r="C144">
            <v>1693.9259999999999</v>
          </cell>
          <cell r="D144">
            <v>0</v>
          </cell>
          <cell r="E144">
            <v>0</v>
          </cell>
          <cell r="F144">
            <v>0</v>
          </cell>
          <cell r="G144">
            <v>0</v>
          </cell>
        </row>
        <row r="145">
          <cell r="A145">
            <v>255320.86</v>
          </cell>
          <cell r="B145">
            <v>144</v>
          </cell>
          <cell r="C145">
            <v>1990.722</v>
          </cell>
          <cell r="D145">
            <v>0</v>
          </cell>
          <cell r="E145">
            <v>0</v>
          </cell>
          <cell r="F145">
            <v>0</v>
          </cell>
          <cell r="G145">
            <v>0</v>
          </cell>
        </row>
        <row r="146">
          <cell r="A146">
            <v>257289.69</v>
          </cell>
          <cell r="B146">
            <v>145</v>
          </cell>
          <cell r="C146">
            <v>1968.827</v>
          </cell>
          <cell r="D146">
            <v>21.173970000000001</v>
          </cell>
          <cell r="E146">
            <v>0.76278900000000005</v>
          </cell>
          <cell r="F146">
            <v>0</v>
          </cell>
          <cell r="G146">
            <v>0</v>
          </cell>
        </row>
        <row r="147">
          <cell r="A147">
            <v>259087.75</v>
          </cell>
          <cell r="B147">
            <v>146</v>
          </cell>
          <cell r="C147">
            <v>1798.0619999999999</v>
          </cell>
          <cell r="D147">
            <v>1385.2080000000001</v>
          </cell>
          <cell r="E147">
            <v>194.79050000000001</v>
          </cell>
          <cell r="F147">
            <v>0</v>
          </cell>
          <cell r="G147">
            <v>0</v>
          </cell>
        </row>
        <row r="148">
          <cell r="A148">
            <v>261016.31</v>
          </cell>
          <cell r="B148">
            <v>147</v>
          </cell>
          <cell r="C148">
            <v>1928.5650000000001</v>
          </cell>
          <cell r="D148">
            <v>542.21320000000003</v>
          </cell>
          <cell r="E148">
            <v>69.90822</v>
          </cell>
          <cell r="F148">
            <v>0</v>
          </cell>
          <cell r="G148">
            <v>0</v>
          </cell>
        </row>
        <row r="149">
          <cell r="A149">
            <v>262994.75</v>
          </cell>
          <cell r="B149">
            <v>148</v>
          </cell>
          <cell r="C149">
            <v>1978.424</v>
          </cell>
          <cell r="D149">
            <v>284.50229999999999</v>
          </cell>
          <cell r="E149">
            <v>20.077380000000002</v>
          </cell>
          <cell r="F149">
            <v>0</v>
          </cell>
          <cell r="G149">
            <v>0</v>
          </cell>
        </row>
        <row r="150">
          <cell r="A150">
            <v>264973.19</v>
          </cell>
          <cell r="B150">
            <v>149</v>
          </cell>
          <cell r="C150">
            <v>1978.424</v>
          </cell>
          <cell r="D150">
            <v>884.26409999999998</v>
          </cell>
          <cell r="E150">
            <v>56.137680000000003</v>
          </cell>
          <cell r="F150">
            <v>0</v>
          </cell>
          <cell r="G150">
            <v>0</v>
          </cell>
        </row>
        <row r="151">
          <cell r="A151">
            <v>266873.38</v>
          </cell>
          <cell r="B151">
            <v>150</v>
          </cell>
          <cell r="C151">
            <v>1900.1890000000001</v>
          </cell>
          <cell r="D151">
            <v>61.514020000000002</v>
          </cell>
          <cell r="E151">
            <v>2.8533029999999999</v>
          </cell>
          <cell r="F151">
            <v>0</v>
          </cell>
          <cell r="G151">
            <v>0</v>
          </cell>
        </row>
        <row r="152">
          <cell r="A152">
            <v>268592.28000000003</v>
          </cell>
          <cell r="B152">
            <v>151</v>
          </cell>
          <cell r="C152">
            <v>1718.9059999999999</v>
          </cell>
          <cell r="D152">
            <v>0</v>
          </cell>
          <cell r="E152">
            <v>0</v>
          </cell>
          <cell r="F152">
            <v>0</v>
          </cell>
          <cell r="G152">
            <v>0</v>
          </cell>
        </row>
        <row r="153">
          <cell r="A153">
            <v>270589.94</v>
          </cell>
          <cell r="B153">
            <v>152</v>
          </cell>
          <cell r="C153">
            <v>1997.6579999999999</v>
          </cell>
          <cell r="D153">
            <v>0</v>
          </cell>
          <cell r="E153">
            <v>0</v>
          </cell>
          <cell r="F153">
            <v>0</v>
          </cell>
          <cell r="G153">
            <v>0</v>
          </cell>
        </row>
        <row r="154">
          <cell r="A154">
            <v>272546.46999999997</v>
          </cell>
          <cell r="B154">
            <v>153</v>
          </cell>
          <cell r="C154">
            <v>1956.5160000000001</v>
          </cell>
          <cell r="D154">
            <v>436.07459999999998</v>
          </cell>
          <cell r="E154">
            <v>25.503419999999998</v>
          </cell>
          <cell r="F154">
            <v>0</v>
          </cell>
          <cell r="G154">
            <v>0</v>
          </cell>
        </row>
        <row r="155">
          <cell r="A155">
            <v>274525</v>
          </cell>
          <cell r="B155">
            <v>154</v>
          </cell>
          <cell r="C155">
            <v>1978.5350000000001</v>
          </cell>
          <cell r="D155">
            <v>698.06979999999999</v>
          </cell>
          <cell r="E155">
            <v>33.032150000000001</v>
          </cell>
          <cell r="F155">
            <v>0</v>
          </cell>
          <cell r="G155">
            <v>0</v>
          </cell>
        </row>
        <row r="156">
          <cell r="A156">
            <v>276509</v>
          </cell>
          <cell r="B156">
            <v>155</v>
          </cell>
          <cell r="C156">
            <v>1984.011</v>
          </cell>
          <cell r="D156">
            <v>380.70089999999999</v>
          </cell>
          <cell r="E156">
            <v>12.566269999999999</v>
          </cell>
          <cell r="F156">
            <v>0</v>
          </cell>
          <cell r="G156">
            <v>0</v>
          </cell>
        </row>
        <row r="157">
          <cell r="A157">
            <v>278508</v>
          </cell>
          <cell r="B157">
            <v>156</v>
          </cell>
          <cell r="C157">
            <v>1999.001</v>
          </cell>
          <cell r="D157">
            <v>29.370760000000001</v>
          </cell>
          <cell r="E157">
            <v>0.94296400000000002</v>
          </cell>
          <cell r="F157">
            <v>0</v>
          </cell>
          <cell r="G157">
            <v>0</v>
          </cell>
        </row>
        <row r="158">
          <cell r="A158">
            <v>280507.88</v>
          </cell>
          <cell r="B158">
            <v>157</v>
          </cell>
          <cell r="C158">
            <v>1999.89</v>
          </cell>
          <cell r="D158">
            <v>2.6467459999999998</v>
          </cell>
          <cell r="E158">
            <v>8.4974999999999995E-2</v>
          </cell>
          <cell r="F158">
            <v>0</v>
          </cell>
          <cell r="G158">
            <v>0</v>
          </cell>
        </row>
        <row r="159">
          <cell r="A159">
            <v>282442.56</v>
          </cell>
          <cell r="B159">
            <v>158</v>
          </cell>
          <cell r="C159">
            <v>1934.6780000000001</v>
          </cell>
          <cell r="D159">
            <v>0</v>
          </cell>
          <cell r="E159">
            <v>0</v>
          </cell>
          <cell r="F159">
            <v>0</v>
          </cell>
          <cell r="G159">
            <v>0</v>
          </cell>
        </row>
        <row r="160">
          <cell r="A160">
            <v>284412.03000000003</v>
          </cell>
          <cell r="B160">
            <v>159</v>
          </cell>
          <cell r="C160">
            <v>1969.4649999999999</v>
          </cell>
          <cell r="D160">
            <v>0</v>
          </cell>
          <cell r="E160">
            <v>0</v>
          </cell>
          <cell r="F160">
            <v>0</v>
          </cell>
          <cell r="G160">
            <v>0</v>
          </cell>
        </row>
        <row r="161">
          <cell r="A161">
            <v>286062.94</v>
          </cell>
          <cell r="B161">
            <v>160</v>
          </cell>
          <cell r="C161">
            <v>1650.9010000000001</v>
          </cell>
          <cell r="D161">
            <v>84.696309999999997</v>
          </cell>
          <cell r="E161">
            <v>2.706718</v>
          </cell>
          <cell r="F161">
            <v>0</v>
          </cell>
          <cell r="G161">
            <v>0</v>
          </cell>
        </row>
        <row r="162">
          <cell r="A162">
            <v>287935.46999999997</v>
          </cell>
          <cell r="B162">
            <v>161</v>
          </cell>
          <cell r="C162">
            <v>1872.5309999999999</v>
          </cell>
          <cell r="D162">
            <v>0</v>
          </cell>
          <cell r="E162">
            <v>0</v>
          </cell>
          <cell r="F162">
            <v>0</v>
          </cell>
          <cell r="G162">
            <v>0</v>
          </cell>
        </row>
        <row r="163">
          <cell r="A163">
            <v>288268.63</v>
          </cell>
          <cell r="B163">
            <v>162</v>
          </cell>
          <cell r="C163">
            <v>333.16050000000001</v>
          </cell>
          <cell r="D163">
            <v>0</v>
          </cell>
          <cell r="E163">
            <v>0</v>
          </cell>
          <cell r="F163">
            <v>0</v>
          </cell>
          <cell r="G163">
            <v>0</v>
          </cell>
        </row>
        <row r="164">
          <cell r="A164">
            <v>290189.59000000003</v>
          </cell>
          <cell r="B164">
            <v>163</v>
          </cell>
          <cell r="C164">
            <v>1920.973</v>
          </cell>
          <cell r="D164">
            <v>0</v>
          </cell>
          <cell r="E164">
            <v>0</v>
          </cell>
          <cell r="F164">
            <v>0</v>
          </cell>
          <cell r="G164">
            <v>0</v>
          </cell>
        </row>
        <row r="165">
          <cell r="A165">
            <v>292172.59000000003</v>
          </cell>
          <cell r="B165">
            <v>164</v>
          </cell>
          <cell r="C165">
            <v>1982.9880000000001</v>
          </cell>
          <cell r="D165">
            <v>0</v>
          </cell>
          <cell r="E165">
            <v>0</v>
          </cell>
          <cell r="F165">
            <v>0</v>
          </cell>
          <cell r="G165">
            <v>0</v>
          </cell>
        </row>
        <row r="166">
          <cell r="A166">
            <v>294168.59000000003</v>
          </cell>
          <cell r="B166">
            <v>165</v>
          </cell>
          <cell r="C166">
            <v>1995.9970000000001</v>
          </cell>
          <cell r="D166">
            <v>0</v>
          </cell>
          <cell r="E166">
            <v>0</v>
          </cell>
          <cell r="F166">
            <v>0</v>
          </cell>
          <cell r="G166">
            <v>0</v>
          </cell>
        </row>
        <row r="167">
          <cell r="A167">
            <v>296158.15999999997</v>
          </cell>
          <cell r="B167">
            <v>166</v>
          </cell>
          <cell r="C167">
            <v>1989.568</v>
          </cell>
          <cell r="D167">
            <v>0</v>
          </cell>
          <cell r="E167">
            <v>0</v>
          </cell>
          <cell r="F167">
            <v>0</v>
          </cell>
          <cell r="G167">
            <v>0</v>
          </cell>
        </row>
        <row r="168">
          <cell r="A168">
            <v>298155.84000000003</v>
          </cell>
          <cell r="B168">
            <v>167</v>
          </cell>
          <cell r="C168">
            <v>1997.6769999999999</v>
          </cell>
          <cell r="D168">
            <v>0</v>
          </cell>
          <cell r="E168">
            <v>0</v>
          </cell>
          <cell r="F168">
            <v>0</v>
          </cell>
          <cell r="G168">
            <v>0</v>
          </cell>
        </row>
        <row r="169">
          <cell r="A169">
            <v>299530.13</v>
          </cell>
          <cell r="B169">
            <v>168</v>
          </cell>
          <cell r="C169">
            <v>1374.278</v>
          </cell>
          <cell r="D169">
            <v>39.124839999999999</v>
          </cell>
          <cell r="E169">
            <v>1.2560990000000001</v>
          </cell>
          <cell r="F169">
            <v>0</v>
          </cell>
          <cell r="G169">
            <v>0</v>
          </cell>
        </row>
        <row r="170">
          <cell r="A170">
            <v>300433.75</v>
          </cell>
          <cell r="B170">
            <v>169</v>
          </cell>
          <cell r="C170">
            <v>903.63930000000005</v>
          </cell>
          <cell r="D170">
            <v>0</v>
          </cell>
          <cell r="E170">
            <v>0</v>
          </cell>
          <cell r="F170">
            <v>0</v>
          </cell>
          <cell r="G170">
            <v>0</v>
          </cell>
        </row>
        <row r="171">
          <cell r="A171">
            <v>302127.69</v>
          </cell>
          <cell r="B171">
            <v>170</v>
          </cell>
          <cell r="C171">
            <v>1693.9259999999999</v>
          </cell>
          <cell r="D171">
            <v>0</v>
          </cell>
          <cell r="E171">
            <v>0</v>
          </cell>
          <cell r="F171">
            <v>0</v>
          </cell>
          <cell r="G171">
            <v>0</v>
          </cell>
        </row>
        <row r="172">
          <cell r="A172">
            <v>304075.69</v>
          </cell>
          <cell r="B172">
            <v>171</v>
          </cell>
          <cell r="C172">
            <v>1948.0150000000001</v>
          </cell>
          <cell r="D172">
            <v>0</v>
          </cell>
          <cell r="E172">
            <v>0</v>
          </cell>
          <cell r="F172">
            <v>0</v>
          </cell>
          <cell r="G172">
            <v>0</v>
          </cell>
        </row>
        <row r="173">
          <cell r="A173">
            <v>305515.53000000003</v>
          </cell>
          <cell r="B173">
            <v>172</v>
          </cell>
          <cell r="C173">
            <v>1439.837</v>
          </cell>
          <cell r="D173">
            <v>0</v>
          </cell>
          <cell r="E173">
            <v>0</v>
          </cell>
          <cell r="F173">
            <v>0</v>
          </cell>
          <cell r="G173">
            <v>0</v>
          </cell>
        </row>
        <row r="174">
          <cell r="A174">
            <v>307209.46999999997</v>
          </cell>
          <cell r="B174">
            <v>173</v>
          </cell>
          <cell r="C174">
            <v>1693.9259999999999</v>
          </cell>
          <cell r="D174">
            <v>0</v>
          </cell>
          <cell r="E174">
            <v>0</v>
          </cell>
          <cell r="F174">
            <v>0</v>
          </cell>
          <cell r="G174">
            <v>0</v>
          </cell>
        </row>
        <row r="175">
          <cell r="A175">
            <v>309207.78000000003</v>
          </cell>
          <cell r="B175">
            <v>174</v>
          </cell>
          <cell r="C175">
            <v>1998.3009999999999</v>
          </cell>
          <cell r="D175">
            <v>0</v>
          </cell>
          <cell r="E175">
            <v>0</v>
          </cell>
          <cell r="F175">
            <v>0</v>
          </cell>
          <cell r="G175">
            <v>0</v>
          </cell>
        </row>
        <row r="176">
          <cell r="A176">
            <v>311177.94</v>
          </cell>
          <cell r="B176">
            <v>175</v>
          </cell>
          <cell r="C176">
            <v>1970.154</v>
          </cell>
          <cell r="D176">
            <v>269.14769999999999</v>
          </cell>
          <cell r="E176">
            <v>13.36604</v>
          </cell>
          <cell r="F176">
            <v>130.93719999999999</v>
          </cell>
          <cell r="G176">
            <v>12.582509999999999</v>
          </cell>
        </row>
        <row r="177">
          <cell r="A177">
            <v>313170.09000000003</v>
          </cell>
          <cell r="B177">
            <v>176</v>
          </cell>
          <cell r="C177">
            <v>1992.153</v>
          </cell>
          <cell r="D177">
            <v>399.5145</v>
          </cell>
          <cell r="E177">
            <v>13.46672</v>
          </cell>
          <cell r="F177">
            <v>0</v>
          </cell>
          <cell r="G177">
            <v>0</v>
          </cell>
        </row>
        <row r="178">
          <cell r="A178">
            <v>314568.65999999997</v>
          </cell>
          <cell r="B178">
            <v>177</v>
          </cell>
          <cell r="C178">
            <v>1398.5509999999999</v>
          </cell>
          <cell r="D178">
            <v>54.634399999999999</v>
          </cell>
          <cell r="E178">
            <v>1.6260540000000001</v>
          </cell>
          <cell r="F178">
            <v>0</v>
          </cell>
          <cell r="G178">
            <v>0</v>
          </cell>
        </row>
        <row r="179">
          <cell r="A179">
            <v>316439.69</v>
          </cell>
          <cell r="B179">
            <v>178</v>
          </cell>
          <cell r="C179">
            <v>1871.038</v>
          </cell>
          <cell r="D179">
            <v>0</v>
          </cell>
          <cell r="E179">
            <v>0</v>
          </cell>
          <cell r="F179">
            <v>0</v>
          </cell>
          <cell r="G179">
            <v>0</v>
          </cell>
        </row>
        <row r="180">
          <cell r="A180">
            <v>317730.13</v>
          </cell>
          <cell r="B180">
            <v>179</v>
          </cell>
          <cell r="C180">
            <v>1290.443</v>
          </cell>
          <cell r="D180">
            <v>0</v>
          </cell>
          <cell r="E180">
            <v>0</v>
          </cell>
          <cell r="F180">
            <v>0</v>
          </cell>
          <cell r="G180">
            <v>0</v>
          </cell>
        </row>
        <row r="181">
          <cell r="A181">
            <v>319292.69</v>
          </cell>
          <cell r="B181">
            <v>180</v>
          </cell>
          <cell r="C181">
            <v>1562.5740000000001</v>
          </cell>
          <cell r="D181">
            <v>0</v>
          </cell>
          <cell r="E181">
            <v>0</v>
          </cell>
          <cell r="F181">
            <v>0</v>
          </cell>
          <cell r="G181">
            <v>0</v>
          </cell>
        </row>
        <row r="182">
          <cell r="A182">
            <v>321228</v>
          </cell>
          <cell r="B182">
            <v>181</v>
          </cell>
          <cell r="C182">
            <v>1935.328</v>
          </cell>
          <cell r="D182">
            <v>0</v>
          </cell>
          <cell r="E182">
            <v>0</v>
          </cell>
          <cell r="F182">
            <v>0</v>
          </cell>
          <cell r="G182">
            <v>0</v>
          </cell>
        </row>
        <row r="183">
          <cell r="A183">
            <v>323113.90999999997</v>
          </cell>
          <cell r="B183">
            <v>182</v>
          </cell>
          <cell r="C183">
            <v>1885.9069999999999</v>
          </cell>
          <cell r="D183">
            <v>0</v>
          </cell>
          <cell r="E183">
            <v>0</v>
          </cell>
          <cell r="F183">
            <v>0</v>
          </cell>
          <cell r="G183">
            <v>0</v>
          </cell>
        </row>
        <row r="184">
          <cell r="A184">
            <v>324713.25</v>
          </cell>
          <cell r="B184">
            <v>183</v>
          </cell>
          <cell r="C184">
            <v>1599.355</v>
          </cell>
          <cell r="D184">
            <v>0</v>
          </cell>
          <cell r="E184">
            <v>0</v>
          </cell>
          <cell r="F184">
            <v>0</v>
          </cell>
          <cell r="G184">
            <v>0</v>
          </cell>
        </row>
        <row r="185">
          <cell r="A185">
            <v>325883.44</v>
          </cell>
          <cell r="B185">
            <v>184</v>
          </cell>
          <cell r="C185">
            <v>1170.1769999999999</v>
          </cell>
          <cell r="D185">
            <v>0</v>
          </cell>
          <cell r="E185">
            <v>0</v>
          </cell>
          <cell r="F185">
            <v>0</v>
          </cell>
          <cell r="G185">
            <v>0</v>
          </cell>
        </row>
        <row r="186">
          <cell r="A186">
            <v>327875.63</v>
          </cell>
          <cell r="B186">
            <v>185</v>
          </cell>
          <cell r="C186">
            <v>1992.1969999999999</v>
          </cell>
          <cell r="D186">
            <v>0</v>
          </cell>
          <cell r="E186">
            <v>0</v>
          </cell>
          <cell r="F186">
            <v>0</v>
          </cell>
          <cell r="G186">
            <v>0</v>
          </cell>
        </row>
        <row r="187">
          <cell r="A187">
            <v>329473.53000000003</v>
          </cell>
          <cell r="B187">
            <v>186</v>
          </cell>
          <cell r="C187">
            <v>1597.905</v>
          </cell>
          <cell r="D187">
            <v>25.40889</v>
          </cell>
          <cell r="E187">
            <v>0.94116500000000003</v>
          </cell>
          <cell r="F187">
            <v>169.39259999999999</v>
          </cell>
          <cell r="G187">
            <v>18.30641</v>
          </cell>
        </row>
        <row r="188">
          <cell r="A188">
            <v>331465.63</v>
          </cell>
          <cell r="B188">
            <v>187</v>
          </cell>
          <cell r="C188">
            <v>1992.1</v>
          </cell>
          <cell r="D188">
            <v>48.010559999999998</v>
          </cell>
          <cell r="E188">
            <v>5.1573719999999996</v>
          </cell>
          <cell r="F188">
            <v>31.071339999999999</v>
          </cell>
          <cell r="G188">
            <v>3.3377340000000002</v>
          </cell>
        </row>
        <row r="189">
          <cell r="A189">
            <v>333400.71999999997</v>
          </cell>
          <cell r="B189">
            <v>188</v>
          </cell>
          <cell r="C189">
            <v>1935.1</v>
          </cell>
          <cell r="D189">
            <v>11.276809999999999</v>
          </cell>
          <cell r="E189">
            <v>1.211373</v>
          </cell>
          <cell r="F189">
            <v>28.216069999999998</v>
          </cell>
          <cell r="G189">
            <v>3.0310160000000002</v>
          </cell>
        </row>
        <row r="190">
          <cell r="A190">
            <v>335400.06</v>
          </cell>
          <cell r="B190">
            <v>189</v>
          </cell>
          <cell r="C190">
            <v>1999.355</v>
          </cell>
          <cell r="D190">
            <v>0</v>
          </cell>
          <cell r="E190">
            <v>0</v>
          </cell>
          <cell r="F190">
            <v>0</v>
          </cell>
          <cell r="G190">
            <v>0</v>
          </cell>
        </row>
        <row r="191">
          <cell r="A191">
            <v>336932.81</v>
          </cell>
          <cell r="B191">
            <v>190</v>
          </cell>
          <cell r="C191">
            <v>1532.748</v>
          </cell>
          <cell r="D191">
            <v>0</v>
          </cell>
          <cell r="E191">
            <v>0</v>
          </cell>
          <cell r="F191">
            <v>0</v>
          </cell>
          <cell r="G191">
            <v>0</v>
          </cell>
        </row>
        <row r="192">
          <cell r="A192">
            <v>338896.31</v>
          </cell>
          <cell r="B192">
            <v>191</v>
          </cell>
          <cell r="C192">
            <v>1963.501</v>
          </cell>
          <cell r="D192">
            <v>0</v>
          </cell>
          <cell r="E192">
            <v>0</v>
          </cell>
          <cell r="F192">
            <v>0</v>
          </cell>
          <cell r="G192">
            <v>0</v>
          </cell>
        </row>
        <row r="193">
          <cell r="A193">
            <v>340515.19</v>
          </cell>
          <cell r="B193">
            <v>192</v>
          </cell>
          <cell r="C193">
            <v>1618.8869999999999</v>
          </cell>
          <cell r="D193">
            <v>0</v>
          </cell>
          <cell r="E193">
            <v>0</v>
          </cell>
          <cell r="F193">
            <v>0</v>
          </cell>
          <cell r="G193">
            <v>0</v>
          </cell>
        </row>
        <row r="194">
          <cell r="A194">
            <v>342451</v>
          </cell>
          <cell r="B194">
            <v>193</v>
          </cell>
          <cell r="C194">
            <v>1935.82</v>
          </cell>
          <cell r="D194">
            <v>0</v>
          </cell>
          <cell r="E194">
            <v>0</v>
          </cell>
          <cell r="F194">
            <v>0</v>
          </cell>
          <cell r="G194">
            <v>0</v>
          </cell>
        </row>
        <row r="195">
          <cell r="A195">
            <v>343564.25</v>
          </cell>
          <cell r="B195">
            <v>194</v>
          </cell>
          <cell r="C195">
            <v>1113.248</v>
          </cell>
          <cell r="D195">
            <v>0</v>
          </cell>
          <cell r="E195">
            <v>0</v>
          </cell>
          <cell r="F195">
            <v>0</v>
          </cell>
          <cell r="G195">
            <v>0</v>
          </cell>
        </row>
        <row r="196">
          <cell r="A196">
            <v>345537.28000000003</v>
          </cell>
          <cell r="B196">
            <v>195</v>
          </cell>
          <cell r="C196">
            <v>1973.0340000000001</v>
          </cell>
          <cell r="D196">
            <v>0</v>
          </cell>
          <cell r="E196">
            <v>0</v>
          </cell>
          <cell r="F196">
            <v>0</v>
          </cell>
          <cell r="G196">
            <v>0</v>
          </cell>
        </row>
        <row r="197">
          <cell r="A197">
            <v>347257.53</v>
          </cell>
          <cell r="B197">
            <v>196</v>
          </cell>
          <cell r="C197">
            <v>1720.2470000000001</v>
          </cell>
          <cell r="D197">
            <v>0</v>
          </cell>
          <cell r="E197">
            <v>0</v>
          </cell>
          <cell r="F197">
            <v>0</v>
          </cell>
          <cell r="G197">
            <v>0</v>
          </cell>
        </row>
        <row r="198">
          <cell r="A198">
            <v>349254.78</v>
          </cell>
          <cell r="B198">
            <v>197</v>
          </cell>
          <cell r="C198">
            <v>1997.248</v>
          </cell>
          <cell r="D198">
            <v>0</v>
          </cell>
          <cell r="E198">
            <v>0</v>
          </cell>
          <cell r="F198">
            <v>0</v>
          </cell>
          <cell r="G198">
            <v>0</v>
          </cell>
        </row>
        <row r="199">
          <cell r="A199">
            <v>351241.75</v>
          </cell>
          <cell r="B199">
            <v>198</v>
          </cell>
          <cell r="C199">
            <v>1986.961</v>
          </cell>
          <cell r="D199">
            <v>0</v>
          </cell>
          <cell r="E199">
            <v>0</v>
          </cell>
          <cell r="F199">
            <v>69.492840000000001</v>
          </cell>
          <cell r="G199">
            <v>8.0076269999999994</v>
          </cell>
        </row>
        <row r="200">
          <cell r="A200">
            <v>353239.38</v>
          </cell>
          <cell r="B200">
            <v>199</v>
          </cell>
          <cell r="C200">
            <v>1997.64</v>
          </cell>
          <cell r="D200">
            <v>309.50970000000001</v>
          </cell>
          <cell r="E200">
            <v>11.593579999999999</v>
          </cell>
          <cell r="F200">
            <v>34.746420000000001</v>
          </cell>
          <cell r="G200">
            <v>4.041785</v>
          </cell>
        </row>
        <row r="201">
          <cell r="A201">
            <v>355230.44</v>
          </cell>
          <cell r="B201">
            <v>200</v>
          </cell>
          <cell r="C201">
            <v>1991.07</v>
          </cell>
          <cell r="D201">
            <v>309.60390000000001</v>
          </cell>
          <cell r="E201">
            <v>10.136520000000001</v>
          </cell>
          <cell r="F201">
            <v>0</v>
          </cell>
          <cell r="G201">
            <v>0</v>
          </cell>
        </row>
        <row r="202">
          <cell r="A202">
            <v>356924.38</v>
          </cell>
          <cell r="B202">
            <v>201</v>
          </cell>
          <cell r="C202">
            <v>1693.9259999999999</v>
          </cell>
          <cell r="D202">
            <v>0</v>
          </cell>
          <cell r="E202">
            <v>0</v>
          </cell>
          <cell r="F202">
            <v>0</v>
          </cell>
          <cell r="G202">
            <v>0</v>
          </cell>
        </row>
        <row r="203">
          <cell r="A203">
            <v>358618.31</v>
          </cell>
          <cell r="B203">
            <v>202</v>
          </cell>
          <cell r="C203">
            <v>1693.9259999999999</v>
          </cell>
          <cell r="D203">
            <v>0</v>
          </cell>
          <cell r="E203">
            <v>0</v>
          </cell>
          <cell r="F203">
            <v>0</v>
          </cell>
          <cell r="G203">
            <v>0</v>
          </cell>
        </row>
        <row r="204">
          <cell r="A204">
            <v>360312.25</v>
          </cell>
          <cell r="B204">
            <v>203</v>
          </cell>
          <cell r="C204">
            <v>1693.9259999999999</v>
          </cell>
          <cell r="D204">
            <v>0</v>
          </cell>
          <cell r="E204">
            <v>0</v>
          </cell>
          <cell r="F204">
            <v>0</v>
          </cell>
          <cell r="G204">
            <v>0</v>
          </cell>
        </row>
        <row r="205">
          <cell r="A205">
            <v>362006.19</v>
          </cell>
          <cell r="B205">
            <v>204</v>
          </cell>
          <cell r="C205">
            <v>1693.9259999999999</v>
          </cell>
          <cell r="D205">
            <v>0</v>
          </cell>
          <cell r="E205">
            <v>0</v>
          </cell>
          <cell r="F205">
            <v>0</v>
          </cell>
          <cell r="G205">
            <v>0</v>
          </cell>
        </row>
        <row r="206">
          <cell r="A206">
            <v>363911.78</v>
          </cell>
          <cell r="B206">
            <v>205</v>
          </cell>
          <cell r="C206">
            <v>1905.5989999999999</v>
          </cell>
          <cell r="D206">
            <v>0</v>
          </cell>
          <cell r="E206">
            <v>0</v>
          </cell>
          <cell r="F206">
            <v>0</v>
          </cell>
          <cell r="G206">
            <v>0</v>
          </cell>
        </row>
        <row r="207">
          <cell r="A207">
            <v>365394.03</v>
          </cell>
          <cell r="B207">
            <v>206</v>
          </cell>
          <cell r="C207">
            <v>1482.2550000000001</v>
          </cell>
          <cell r="D207">
            <v>0</v>
          </cell>
          <cell r="E207">
            <v>0</v>
          </cell>
          <cell r="F207">
            <v>0</v>
          </cell>
          <cell r="G207">
            <v>0</v>
          </cell>
        </row>
        <row r="208">
          <cell r="A208">
            <v>367087.97</v>
          </cell>
          <cell r="B208">
            <v>207</v>
          </cell>
          <cell r="C208">
            <v>1693.9259999999999</v>
          </cell>
          <cell r="D208">
            <v>0</v>
          </cell>
          <cell r="E208">
            <v>0</v>
          </cell>
          <cell r="F208">
            <v>0</v>
          </cell>
          <cell r="G208">
            <v>0</v>
          </cell>
        </row>
        <row r="209">
          <cell r="A209">
            <v>368781.91</v>
          </cell>
          <cell r="B209">
            <v>208</v>
          </cell>
          <cell r="C209">
            <v>1693.9259999999999</v>
          </cell>
          <cell r="D209">
            <v>0</v>
          </cell>
          <cell r="E209">
            <v>0</v>
          </cell>
          <cell r="F209">
            <v>0</v>
          </cell>
          <cell r="G209">
            <v>0</v>
          </cell>
        </row>
        <row r="210">
          <cell r="A210">
            <v>370776.19</v>
          </cell>
          <cell r="B210">
            <v>209</v>
          </cell>
          <cell r="C210">
            <v>1994.2660000000001</v>
          </cell>
          <cell r="D210">
            <v>0</v>
          </cell>
          <cell r="E210">
            <v>0</v>
          </cell>
          <cell r="F210">
            <v>0</v>
          </cell>
          <cell r="G210">
            <v>0</v>
          </cell>
        </row>
        <row r="211">
          <cell r="A211">
            <v>372773.59</v>
          </cell>
          <cell r="B211">
            <v>210</v>
          </cell>
          <cell r="C211">
            <v>1997.404</v>
          </cell>
          <cell r="D211">
            <v>0</v>
          </cell>
          <cell r="E211">
            <v>0</v>
          </cell>
          <cell r="F211">
            <v>0</v>
          </cell>
          <cell r="G211">
            <v>0</v>
          </cell>
        </row>
        <row r="212">
          <cell r="A212">
            <v>374762.53</v>
          </cell>
          <cell r="B212">
            <v>211</v>
          </cell>
          <cell r="C212">
            <v>1988.9259999999999</v>
          </cell>
          <cell r="D212">
            <v>27.52636</v>
          </cell>
          <cell r="E212">
            <v>1.028888</v>
          </cell>
          <cell r="F212">
            <v>197.2285</v>
          </cell>
          <cell r="G212">
            <v>23.13138</v>
          </cell>
        </row>
        <row r="213">
          <cell r="A213">
            <v>376706.53</v>
          </cell>
          <cell r="B213">
            <v>212</v>
          </cell>
          <cell r="C213">
            <v>1943.9870000000001</v>
          </cell>
          <cell r="D213">
            <v>25.722809999999999</v>
          </cell>
          <cell r="E213">
            <v>0.99363100000000004</v>
          </cell>
          <cell r="F213">
            <v>0</v>
          </cell>
          <cell r="G213">
            <v>0</v>
          </cell>
        </row>
        <row r="214">
          <cell r="A214">
            <v>377915.94</v>
          </cell>
          <cell r="B214">
            <v>213</v>
          </cell>
          <cell r="C214">
            <v>1209.412</v>
          </cell>
          <cell r="D214">
            <v>0</v>
          </cell>
          <cell r="E214">
            <v>0</v>
          </cell>
          <cell r="F214">
            <v>0</v>
          </cell>
          <cell r="G214">
            <v>0</v>
          </cell>
        </row>
        <row r="215">
          <cell r="A215">
            <v>379609.88</v>
          </cell>
          <cell r="B215">
            <v>214</v>
          </cell>
          <cell r="C215">
            <v>1693.931</v>
          </cell>
          <cell r="D215">
            <v>0</v>
          </cell>
          <cell r="E215">
            <v>0</v>
          </cell>
          <cell r="F215">
            <v>0</v>
          </cell>
          <cell r="G215">
            <v>0</v>
          </cell>
        </row>
        <row r="216">
          <cell r="A216">
            <v>381303.81</v>
          </cell>
          <cell r="B216">
            <v>215</v>
          </cell>
          <cell r="C216">
            <v>1693.931</v>
          </cell>
          <cell r="D216">
            <v>0</v>
          </cell>
          <cell r="E216">
            <v>0</v>
          </cell>
          <cell r="F216">
            <v>0</v>
          </cell>
          <cell r="G216">
            <v>0</v>
          </cell>
        </row>
        <row r="217">
          <cell r="A217">
            <v>382997.75</v>
          </cell>
          <cell r="B217">
            <v>216</v>
          </cell>
          <cell r="C217">
            <v>1693.931</v>
          </cell>
          <cell r="D217">
            <v>0</v>
          </cell>
          <cell r="E217">
            <v>0</v>
          </cell>
          <cell r="F217">
            <v>0</v>
          </cell>
          <cell r="G217">
            <v>0</v>
          </cell>
        </row>
        <row r="218">
          <cell r="A218">
            <v>384691.69</v>
          </cell>
          <cell r="B218">
            <v>217</v>
          </cell>
          <cell r="C218">
            <v>1693.931</v>
          </cell>
          <cell r="D218">
            <v>0</v>
          </cell>
          <cell r="E218">
            <v>0</v>
          </cell>
          <cell r="F218">
            <v>0</v>
          </cell>
          <cell r="G218">
            <v>0</v>
          </cell>
        </row>
        <row r="219">
          <cell r="A219">
            <v>386461.31</v>
          </cell>
          <cell r="B219">
            <v>218</v>
          </cell>
          <cell r="C219">
            <v>1769.6089999999999</v>
          </cell>
          <cell r="D219">
            <v>0</v>
          </cell>
          <cell r="E219">
            <v>0</v>
          </cell>
          <cell r="F219">
            <v>0</v>
          </cell>
          <cell r="G219">
            <v>0</v>
          </cell>
        </row>
        <row r="220">
          <cell r="A220">
            <v>388118.84</v>
          </cell>
          <cell r="B220">
            <v>219</v>
          </cell>
          <cell r="C220">
            <v>1657.5329999999999</v>
          </cell>
          <cell r="D220">
            <v>0</v>
          </cell>
          <cell r="E220">
            <v>0</v>
          </cell>
          <cell r="F220">
            <v>0</v>
          </cell>
          <cell r="G220">
            <v>0</v>
          </cell>
        </row>
        <row r="221">
          <cell r="A221">
            <v>389912.78</v>
          </cell>
          <cell r="B221">
            <v>220</v>
          </cell>
          <cell r="C221">
            <v>1793.9259999999999</v>
          </cell>
          <cell r="D221">
            <v>0</v>
          </cell>
          <cell r="E221">
            <v>0</v>
          </cell>
          <cell r="F221">
            <v>0</v>
          </cell>
          <cell r="G221">
            <v>0</v>
          </cell>
        </row>
        <row r="222">
          <cell r="A222">
            <v>391646</v>
          </cell>
          <cell r="B222">
            <v>221</v>
          </cell>
          <cell r="C222">
            <v>1733.212</v>
          </cell>
          <cell r="D222">
            <v>0</v>
          </cell>
          <cell r="E222">
            <v>0</v>
          </cell>
          <cell r="F222">
            <v>0</v>
          </cell>
          <cell r="G222">
            <v>0</v>
          </cell>
        </row>
        <row r="223">
          <cell r="A223">
            <v>393161.34</v>
          </cell>
          <cell r="B223">
            <v>222</v>
          </cell>
          <cell r="C223">
            <v>1515.355</v>
          </cell>
          <cell r="D223">
            <v>0</v>
          </cell>
          <cell r="E223">
            <v>0</v>
          </cell>
          <cell r="F223">
            <v>0</v>
          </cell>
          <cell r="G223">
            <v>0</v>
          </cell>
        </row>
        <row r="224">
          <cell r="A224">
            <v>395154.5</v>
          </cell>
          <cell r="B224">
            <v>223</v>
          </cell>
          <cell r="C224">
            <v>1993.1669999999999</v>
          </cell>
          <cell r="D224">
            <v>0</v>
          </cell>
          <cell r="E224">
            <v>0</v>
          </cell>
          <cell r="F224">
            <v>0</v>
          </cell>
          <cell r="G224">
            <v>0</v>
          </cell>
        </row>
        <row r="225">
          <cell r="A225">
            <v>397085.09</v>
          </cell>
          <cell r="B225">
            <v>224</v>
          </cell>
          <cell r="C225">
            <v>1930.58</v>
          </cell>
          <cell r="D225">
            <v>0</v>
          </cell>
          <cell r="E225">
            <v>0</v>
          </cell>
          <cell r="F225">
            <v>300.23860000000002</v>
          </cell>
          <cell r="G225">
            <v>38.613639999999997</v>
          </cell>
        </row>
        <row r="226">
          <cell r="A226">
            <v>399069.69</v>
          </cell>
          <cell r="B226">
            <v>225</v>
          </cell>
          <cell r="C226">
            <v>1984.607</v>
          </cell>
          <cell r="D226">
            <v>73.821150000000003</v>
          </cell>
          <cell r="E226">
            <v>3.1194359999999999</v>
          </cell>
          <cell r="F226">
            <v>38.85716</v>
          </cell>
          <cell r="G226">
            <v>4.997414</v>
          </cell>
        </row>
        <row r="227">
          <cell r="A227">
            <v>401029.16</v>
          </cell>
          <cell r="B227">
            <v>226</v>
          </cell>
          <cell r="C227">
            <v>1959.4770000000001</v>
          </cell>
          <cell r="D227">
            <v>200.2895</v>
          </cell>
          <cell r="E227">
            <v>12.29622</v>
          </cell>
          <cell r="F227">
            <v>242.63740000000001</v>
          </cell>
          <cell r="G227">
            <v>14.896050000000001</v>
          </cell>
        </row>
        <row r="228">
          <cell r="A228">
            <v>402558.56</v>
          </cell>
          <cell r="B228">
            <v>227</v>
          </cell>
          <cell r="C228">
            <v>1529.393</v>
          </cell>
          <cell r="D228">
            <v>0</v>
          </cell>
          <cell r="E228">
            <v>0</v>
          </cell>
          <cell r="F228">
            <v>0</v>
          </cell>
          <cell r="G228">
            <v>0</v>
          </cell>
        </row>
        <row r="229">
          <cell r="A229">
            <v>404252.5</v>
          </cell>
          <cell r="B229">
            <v>228</v>
          </cell>
          <cell r="C229">
            <v>1693.931</v>
          </cell>
          <cell r="D229">
            <v>0</v>
          </cell>
          <cell r="E229">
            <v>0</v>
          </cell>
          <cell r="F229">
            <v>0</v>
          </cell>
          <cell r="G229">
            <v>0</v>
          </cell>
        </row>
        <row r="230">
          <cell r="A230">
            <v>405946.44</v>
          </cell>
          <cell r="B230">
            <v>229</v>
          </cell>
          <cell r="C230">
            <v>1693.931</v>
          </cell>
          <cell r="D230">
            <v>0</v>
          </cell>
          <cell r="E230">
            <v>0</v>
          </cell>
          <cell r="F230">
            <v>0</v>
          </cell>
          <cell r="G230">
            <v>0</v>
          </cell>
        </row>
        <row r="231">
          <cell r="A231">
            <v>407640.38</v>
          </cell>
          <cell r="B231">
            <v>230</v>
          </cell>
          <cell r="C231">
            <v>1693.931</v>
          </cell>
          <cell r="D231">
            <v>0</v>
          </cell>
          <cell r="E231">
            <v>0</v>
          </cell>
          <cell r="F231">
            <v>0</v>
          </cell>
          <cell r="G231">
            <v>0</v>
          </cell>
        </row>
        <row r="232">
          <cell r="A232">
            <v>409334.31</v>
          </cell>
          <cell r="B232">
            <v>231</v>
          </cell>
          <cell r="C232">
            <v>1693.931</v>
          </cell>
          <cell r="D232">
            <v>0</v>
          </cell>
          <cell r="E232">
            <v>0</v>
          </cell>
          <cell r="F232">
            <v>0</v>
          </cell>
          <cell r="G232">
            <v>0</v>
          </cell>
        </row>
        <row r="233">
          <cell r="A233">
            <v>411318.47</v>
          </cell>
          <cell r="B233">
            <v>232</v>
          </cell>
          <cell r="C233">
            <v>1984.1510000000001</v>
          </cell>
          <cell r="D233">
            <v>0</v>
          </cell>
          <cell r="E233">
            <v>0</v>
          </cell>
          <cell r="F233">
            <v>0</v>
          </cell>
          <cell r="G233">
            <v>0</v>
          </cell>
        </row>
        <row r="234">
          <cell r="A234">
            <v>412722.19</v>
          </cell>
          <cell r="B234">
            <v>233</v>
          </cell>
          <cell r="C234">
            <v>1403.7080000000001</v>
          </cell>
          <cell r="D234">
            <v>0</v>
          </cell>
          <cell r="E234">
            <v>0</v>
          </cell>
          <cell r="F234">
            <v>0</v>
          </cell>
          <cell r="G234">
            <v>0</v>
          </cell>
        </row>
        <row r="235">
          <cell r="A235">
            <v>414416.13</v>
          </cell>
          <cell r="B235">
            <v>234</v>
          </cell>
          <cell r="C235">
            <v>1693.931</v>
          </cell>
          <cell r="D235">
            <v>0</v>
          </cell>
          <cell r="E235">
            <v>0</v>
          </cell>
          <cell r="F235">
            <v>0</v>
          </cell>
          <cell r="G235">
            <v>0</v>
          </cell>
        </row>
        <row r="236">
          <cell r="A236">
            <v>416110.06</v>
          </cell>
          <cell r="B236">
            <v>235</v>
          </cell>
          <cell r="C236">
            <v>1693.931</v>
          </cell>
          <cell r="D236">
            <v>0</v>
          </cell>
          <cell r="E236">
            <v>0</v>
          </cell>
          <cell r="F236">
            <v>0</v>
          </cell>
          <cell r="G236">
            <v>0</v>
          </cell>
        </row>
        <row r="237">
          <cell r="A237">
            <v>417983.47</v>
          </cell>
          <cell r="B237">
            <v>236</v>
          </cell>
          <cell r="C237">
            <v>1873.4010000000001</v>
          </cell>
          <cell r="D237">
            <v>0</v>
          </cell>
          <cell r="E237">
            <v>0</v>
          </cell>
          <cell r="F237">
            <v>0</v>
          </cell>
          <cell r="G237">
            <v>0</v>
          </cell>
        </row>
        <row r="238">
          <cell r="A238">
            <v>419807.59</v>
          </cell>
          <cell r="B238">
            <v>237</v>
          </cell>
          <cell r="C238">
            <v>1824.12</v>
          </cell>
          <cell r="D238">
            <v>0</v>
          </cell>
          <cell r="E238">
            <v>0</v>
          </cell>
          <cell r="F238">
            <v>0</v>
          </cell>
          <cell r="G238">
            <v>0</v>
          </cell>
        </row>
        <row r="239">
          <cell r="A239">
            <v>421806.5</v>
          </cell>
          <cell r="B239">
            <v>238</v>
          </cell>
          <cell r="C239">
            <v>1998.9059999999999</v>
          </cell>
          <cell r="D239">
            <v>139.96619999999999</v>
          </cell>
          <cell r="E239">
            <v>8.8750929999999997</v>
          </cell>
          <cell r="F239">
            <v>1858.94</v>
          </cell>
          <cell r="G239">
            <v>120.2762</v>
          </cell>
        </row>
        <row r="240">
          <cell r="A240">
            <v>423781.44</v>
          </cell>
          <cell r="B240">
            <v>239</v>
          </cell>
          <cell r="C240">
            <v>1974.9449999999999</v>
          </cell>
          <cell r="D240">
            <v>347.03570000000002</v>
          </cell>
          <cell r="E240">
            <v>17.837700000000002</v>
          </cell>
          <cell r="F240">
            <v>592.87459999999999</v>
          </cell>
          <cell r="G240">
            <v>30.473880000000001</v>
          </cell>
        </row>
        <row r="241">
          <cell r="A241">
            <v>425117.91</v>
          </cell>
          <cell r="B241">
            <v>240</v>
          </cell>
          <cell r="C241">
            <v>1336.4639999999999</v>
          </cell>
          <cell r="D241">
            <v>0</v>
          </cell>
          <cell r="E241">
            <v>0</v>
          </cell>
          <cell r="F241">
            <v>0</v>
          </cell>
          <cell r="G241">
            <v>0</v>
          </cell>
        </row>
        <row r="242">
          <cell r="A242">
            <v>426811.84</v>
          </cell>
          <cell r="B242">
            <v>241</v>
          </cell>
          <cell r="C242">
            <v>1693.9259999999999</v>
          </cell>
          <cell r="D242">
            <v>0</v>
          </cell>
          <cell r="E242">
            <v>0</v>
          </cell>
          <cell r="F242">
            <v>0</v>
          </cell>
          <cell r="G242">
            <v>0</v>
          </cell>
        </row>
        <row r="243">
          <cell r="A243">
            <v>428505.78</v>
          </cell>
          <cell r="B243">
            <v>242</v>
          </cell>
          <cell r="C243">
            <v>1693.9259999999999</v>
          </cell>
          <cell r="D243">
            <v>0</v>
          </cell>
          <cell r="E243">
            <v>0</v>
          </cell>
          <cell r="F243">
            <v>0</v>
          </cell>
          <cell r="G243">
            <v>0</v>
          </cell>
        </row>
        <row r="244">
          <cell r="A244">
            <v>430199.72</v>
          </cell>
          <cell r="B244">
            <v>243</v>
          </cell>
          <cell r="C244">
            <v>1693.9259999999999</v>
          </cell>
          <cell r="D244">
            <v>0</v>
          </cell>
          <cell r="E244">
            <v>0</v>
          </cell>
          <cell r="F244">
            <v>0</v>
          </cell>
          <cell r="G244">
            <v>0</v>
          </cell>
        </row>
        <row r="245">
          <cell r="A245">
            <v>431893.66</v>
          </cell>
          <cell r="B245">
            <v>244</v>
          </cell>
          <cell r="C245">
            <v>1693.9259999999999</v>
          </cell>
          <cell r="D245">
            <v>0</v>
          </cell>
          <cell r="E245">
            <v>0</v>
          </cell>
          <cell r="F245">
            <v>0</v>
          </cell>
          <cell r="G245">
            <v>0</v>
          </cell>
        </row>
        <row r="246">
          <cell r="A246">
            <v>433743.5</v>
          </cell>
          <cell r="B246">
            <v>245</v>
          </cell>
          <cell r="C246">
            <v>1849.8510000000001</v>
          </cell>
          <cell r="D246">
            <v>0</v>
          </cell>
          <cell r="E246">
            <v>0</v>
          </cell>
          <cell r="F246">
            <v>0</v>
          </cell>
          <cell r="G246">
            <v>0</v>
          </cell>
        </row>
        <row r="247">
          <cell r="A247">
            <v>435687.66</v>
          </cell>
          <cell r="B247">
            <v>246</v>
          </cell>
          <cell r="C247">
            <v>1944.1420000000001</v>
          </cell>
          <cell r="D247">
            <v>0</v>
          </cell>
          <cell r="E247">
            <v>0</v>
          </cell>
          <cell r="F247">
            <v>0</v>
          </cell>
          <cell r="G247">
            <v>0</v>
          </cell>
        </row>
        <row r="248">
          <cell r="A248">
            <v>437686.16</v>
          </cell>
          <cell r="B248">
            <v>247</v>
          </cell>
          <cell r="C248">
            <v>1998.5060000000001</v>
          </cell>
          <cell r="D248">
            <v>0</v>
          </cell>
          <cell r="E248">
            <v>0</v>
          </cell>
          <cell r="F248">
            <v>0</v>
          </cell>
          <cell r="G248">
            <v>0</v>
          </cell>
        </row>
        <row r="249">
          <cell r="A249">
            <v>439435.97</v>
          </cell>
          <cell r="B249">
            <v>248</v>
          </cell>
          <cell r="C249">
            <v>1749.806</v>
          </cell>
          <cell r="D249">
            <v>0</v>
          </cell>
          <cell r="E249">
            <v>0</v>
          </cell>
          <cell r="F249">
            <v>0</v>
          </cell>
          <cell r="G249">
            <v>0</v>
          </cell>
        </row>
        <row r="250">
          <cell r="A250">
            <v>441422</v>
          </cell>
          <cell r="B250">
            <v>249</v>
          </cell>
          <cell r="C250">
            <v>1986.018</v>
          </cell>
          <cell r="D250">
            <v>0</v>
          </cell>
          <cell r="E250">
            <v>0</v>
          </cell>
          <cell r="F250">
            <v>0</v>
          </cell>
          <cell r="G250">
            <v>0</v>
          </cell>
        </row>
        <row r="251">
          <cell r="A251">
            <v>443363.69</v>
          </cell>
          <cell r="B251">
            <v>250</v>
          </cell>
          <cell r="C251">
            <v>1941.691</v>
          </cell>
          <cell r="D251">
            <v>269.2817</v>
          </cell>
          <cell r="E251">
            <v>44.189729999999997</v>
          </cell>
          <cell r="F251">
            <v>880.67160000000001</v>
          </cell>
          <cell r="G251">
            <v>119.0998</v>
          </cell>
        </row>
        <row r="252">
          <cell r="A252">
            <v>445363.25</v>
          </cell>
          <cell r="B252">
            <v>251</v>
          </cell>
          <cell r="C252">
            <v>1999.569</v>
          </cell>
          <cell r="D252">
            <v>550.78229999999996</v>
          </cell>
          <cell r="E252">
            <v>83.123260000000002</v>
          </cell>
          <cell r="F252">
            <v>319.17970000000003</v>
          </cell>
          <cell r="G252">
            <v>39.293340000000001</v>
          </cell>
        </row>
        <row r="253">
          <cell r="A253">
            <v>447353.59</v>
          </cell>
          <cell r="B253">
            <v>252</v>
          </cell>
          <cell r="C253">
            <v>1990.335</v>
          </cell>
          <cell r="D253">
            <v>330.6379</v>
          </cell>
          <cell r="E253">
            <v>27.517479999999999</v>
          </cell>
          <cell r="F253">
            <v>0</v>
          </cell>
          <cell r="G253">
            <v>0</v>
          </cell>
        </row>
        <row r="254">
          <cell r="A254">
            <v>449293.56</v>
          </cell>
          <cell r="B254">
            <v>253</v>
          </cell>
          <cell r="C254">
            <v>1939.9780000000001</v>
          </cell>
          <cell r="D254">
            <v>999.6028</v>
          </cell>
          <cell r="E254">
            <v>61.595199999999998</v>
          </cell>
          <cell r="F254">
            <v>0</v>
          </cell>
          <cell r="G254">
            <v>0</v>
          </cell>
        </row>
        <row r="255">
          <cell r="A255">
            <v>450526.13</v>
          </cell>
          <cell r="B255">
            <v>254</v>
          </cell>
          <cell r="C255">
            <v>1232.569</v>
          </cell>
          <cell r="D255">
            <v>0</v>
          </cell>
          <cell r="E255">
            <v>0</v>
          </cell>
          <cell r="F255">
            <v>0</v>
          </cell>
          <cell r="G255">
            <v>0</v>
          </cell>
        </row>
        <row r="256">
          <cell r="A256">
            <v>452412.28</v>
          </cell>
          <cell r="B256">
            <v>255</v>
          </cell>
          <cell r="C256">
            <v>1886.1569999999999</v>
          </cell>
          <cell r="D256">
            <v>123.02800000000001</v>
          </cell>
          <cell r="E256">
            <v>6.8770249999999997</v>
          </cell>
          <cell r="F256">
            <v>0</v>
          </cell>
          <cell r="G256">
            <v>0</v>
          </cell>
        </row>
        <row r="257">
          <cell r="A257">
            <v>454411.28</v>
          </cell>
          <cell r="B257">
            <v>256</v>
          </cell>
          <cell r="C257">
            <v>1999</v>
          </cell>
          <cell r="D257">
            <v>292.19159999999999</v>
          </cell>
          <cell r="E257">
            <v>14.728910000000001</v>
          </cell>
          <cell r="F257">
            <v>0</v>
          </cell>
          <cell r="G257">
            <v>0</v>
          </cell>
        </row>
        <row r="258">
          <cell r="A258">
            <v>456402.13</v>
          </cell>
          <cell r="B258">
            <v>257</v>
          </cell>
          <cell r="C258">
            <v>1990.857</v>
          </cell>
          <cell r="D258">
            <v>641.15560000000005</v>
          </cell>
          <cell r="E258">
            <v>20.939810000000001</v>
          </cell>
          <cell r="F258">
            <v>0</v>
          </cell>
          <cell r="G258">
            <v>0</v>
          </cell>
        </row>
        <row r="259">
          <cell r="A259">
            <v>458296.97</v>
          </cell>
          <cell r="B259">
            <v>258</v>
          </cell>
          <cell r="C259">
            <v>1894.856</v>
          </cell>
          <cell r="D259">
            <v>687.38829999999996</v>
          </cell>
          <cell r="E259">
            <v>25.75273</v>
          </cell>
          <cell r="F259">
            <v>0</v>
          </cell>
          <cell r="G259">
            <v>0</v>
          </cell>
        </row>
        <row r="260">
          <cell r="A260">
            <v>459948.53</v>
          </cell>
          <cell r="B260">
            <v>259</v>
          </cell>
          <cell r="C260">
            <v>1651.576</v>
          </cell>
          <cell r="D260">
            <v>115.3381</v>
          </cell>
          <cell r="E260">
            <v>4.4347370000000002</v>
          </cell>
          <cell r="F260">
            <v>0</v>
          </cell>
          <cell r="G260">
            <v>0</v>
          </cell>
        </row>
        <row r="261">
          <cell r="A261">
            <v>461924.75</v>
          </cell>
          <cell r="B261">
            <v>260</v>
          </cell>
          <cell r="C261">
            <v>1976.2139999999999</v>
          </cell>
          <cell r="D261">
            <v>533.58309999999994</v>
          </cell>
          <cell r="E261">
            <v>64.362210000000005</v>
          </cell>
          <cell r="F261">
            <v>88.929839999999999</v>
          </cell>
          <cell r="G261">
            <v>10.793519999999999</v>
          </cell>
        </row>
        <row r="262">
          <cell r="A262">
            <v>463871.97</v>
          </cell>
          <cell r="B262">
            <v>261</v>
          </cell>
          <cell r="C262">
            <v>1947.2149999999999</v>
          </cell>
          <cell r="D262">
            <v>821.09119999999996</v>
          </cell>
          <cell r="E262">
            <v>53.357950000000002</v>
          </cell>
          <cell r="F262">
            <v>0</v>
          </cell>
          <cell r="G262">
            <v>0</v>
          </cell>
        </row>
        <row r="263">
          <cell r="A263">
            <v>465767.25</v>
          </cell>
          <cell r="B263">
            <v>262</v>
          </cell>
          <cell r="C263">
            <v>1895.2829999999999</v>
          </cell>
          <cell r="D263">
            <v>748.57010000000002</v>
          </cell>
          <cell r="E263">
            <v>22.715769999999999</v>
          </cell>
          <cell r="F263">
            <v>0</v>
          </cell>
          <cell r="G263">
            <v>0</v>
          </cell>
        </row>
        <row r="264">
          <cell r="A264">
            <v>467639.75</v>
          </cell>
          <cell r="B264">
            <v>263</v>
          </cell>
          <cell r="C264">
            <v>1872.498</v>
          </cell>
          <cell r="D264">
            <v>899.82709999999997</v>
          </cell>
          <cell r="E264">
            <v>45.295659999999998</v>
          </cell>
          <cell r="F264">
            <v>0</v>
          </cell>
          <cell r="G264">
            <v>0</v>
          </cell>
        </row>
        <row r="265">
          <cell r="A265">
            <v>469632.5</v>
          </cell>
          <cell r="B265">
            <v>264</v>
          </cell>
          <cell r="C265">
            <v>1992.7560000000001</v>
          </cell>
          <cell r="D265">
            <v>1406.635</v>
          </cell>
          <cell r="E265">
            <v>72.074879999999993</v>
          </cell>
          <cell r="F265">
            <v>0</v>
          </cell>
          <cell r="G265">
            <v>0</v>
          </cell>
        </row>
        <row r="266">
          <cell r="A266">
            <v>471542.19</v>
          </cell>
          <cell r="B266">
            <v>265</v>
          </cell>
          <cell r="C266">
            <v>1909.6849999999999</v>
          </cell>
          <cell r="D266">
            <v>1364.585</v>
          </cell>
          <cell r="E266">
            <v>60.490279999999998</v>
          </cell>
          <cell r="F266">
            <v>0</v>
          </cell>
          <cell r="G266">
            <v>0</v>
          </cell>
        </row>
        <row r="267">
          <cell r="A267">
            <v>473274.13</v>
          </cell>
          <cell r="B267">
            <v>266</v>
          </cell>
          <cell r="C267">
            <v>1731.9280000000001</v>
          </cell>
          <cell r="D267">
            <v>209.62350000000001</v>
          </cell>
          <cell r="E267">
            <v>6.9056139999999999</v>
          </cell>
          <cell r="F267">
            <v>0</v>
          </cell>
          <cell r="G267">
            <v>0</v>
          </cell>
        </row>
        <row r="268">
          <cell r="A268">
            <v>475206.63</v>
          </cell>
          <cell r="B268">
            <v>267</v>
          </cell>
          <cell r="C268">
            <v>1932.4870000000001</v>
          </cell>
          <cell r="D268">
            <v>812.33460000000002</v>
          </cell>
          <cell r="E268">
            <v>29.520800000000001</v>
          </cell>
          <cell r="F268">
            <v>0</v>
          </cell>
          <cell r="G268">
            <v>0</v>
          </cell>
        </row>
        <row r="269">
          <cell r="A269">
            <v>477193.78</v>
          </cell>
          <cell r="B269">
            <v>268</v>
          </cell>
          <cell r="C269">
            <v>1987.1559999999999</v>
          </cell>
          <cell r="D269">
            <v>1987.1559999999999</v>
          </cell>
          <cell r="E269">
            <v>88.929280000000006</v>
          </cell>
          <cell r="F269">
            <v>0</v>
          </cell>
          <cell r="G269">
            <v>0</v>
          </cell>
        </row>
        <row r="270">
          <cell r="A270">
            <v>479185.75</v>
          </cell>
          <cell r="B270">
            <v>269</v>
          </cell>
          <cell r="C270">
            <v>1991.98</v>
          </cell>
          <cell r="D270">
            <v>1663.99</v>
          </cell>
          <cell r="E270">
            <v>128.93020000000001</v>
          </cell>
          <cell r="F270">
            <v>0</v>
          </cell>
          <cell r="G270">
            <v>0</v>
          </cell>
        </row>
        <row r="271">
          <cell r="A271">
            <v>481178.03</v>
          </cell>
          <cell r="B271">
            <v>270</v>
          </cell>
          <cell r="C271">
            <v>1992.2860000000001</v>
          </cell>
          <cell r="D271">
            <v>1545.306</v>
          </cell>
          <cell r="E271">
            <v>54.443390000000001</v>
          </cell>
          <cell r="F271">
            <v>0</v>
          </cell>
          <cell r="G271">
            <v>0</v>
          </cell>
        </row>
        <row r="272">
          <cell r="A272">
            <v>483176.13</v>
          </cell>
          <cell r="B272">
            <v>271</v>
          </cell>
          <cell r="C272">
            <v>1998.0930000000001</v>
          </cell>
          <cell r="D272">
            <v>1998.0930000000001</v>
          </cell>
          <cell r="E272">
            <v>185.60419999999999</v>
          </cell>
          <cell r="F272">
            <v>0</v>
          </cell>
          <cell r="G272">
            <v>0</v>
          </cell>
        </row>
        <row r="273">
          <cell r="A273">
            <v>485145.03</v>
          </cell>
          <cell r="B273">
            <v>272</v>
          </cell>
          <cell r="C273">
            <v>1968.8910000000001</v>
          </cell>
          <cell r="D273">
            <v>1490.124</v>
          </cell>
          <cell r="E273">
            <v>93.799779999999998</v>
          </cell>
          <cell r="F273">
            <v>0</v>
          </cell>
          <cell r="G273">
            <v>0</v>
          </cell>
        </row>
        <row r="274">
          <cell r="A274">
            <v>487140.03</v>
          </cell>
          <cell r="B274">
            <v>273</v>
          </cell>
          <cell r="C274">
            <v>1994.991</v>
          </cell>
          <cell r="D274">
            <v>1875.6420000000001</v>
          </cell>
          <cell r="E274">
            <v>181.8724</v>
          </cell>
          <cell r="F274">
            <v>0</v>
          </cell>
          <cell r="G274">
            <v>0</v>
          </cell>
        </row>
        <row r="275">
          <cell r="A275">
            <v>489132.47</v>
          </cell>
          <cell r="B275">
            <v>274</v>
          </cell>
          <cell r="C275">
            <v>1992.4369999999999</v>
          </cell>
          <cell r="D275">
            <v>818.07870000000003</v>
          </cell>
          <cell r="E275">
            <v>61.6372</v>
          </cell>
          <cell r="F275">
            <v>0</v>
          </cell>
          <cell r="G275">
            <v>0</v>
          </cell>
        </row>
        <row r="276">
          <cell r="A276">
            <v>491070.56</v>
          </cell>
          <cell r="B276">
            <v>275</v>
          </cell>
          <cell r="C276">
            <v>1938.08</v>
          </cell>
          <cell r="D276">
            <v>0</v>
          </cell>
          <cell r="E276">
            <v>0</v>
          </cell>
          <cell r="F276">
            <v>0</v>
          </cell>
          <cell r="G276">
            <v>0</v>
          </cell>
        </row>
        <row r="277">
          <cell r="A277">
            <v>493067.09</v>
          </cell>
          <cell r="B277">
            <v>276</v>
          </cell>
          <cell r="C277">
            <v>1996.539</v>
          </cell>
          <cell r="D277">
            <v>0</v>
          </cell>
          <cell r="E277">
            <v>0</v>
          </cell>
          <cell r="F277">
            <v>0</v>
          </cell>
          <cell r="G277">
            <v>0</v>
          </cell>
        </row>
        <row r="278">
          <cell r="A278">
            <v>494991.78</v>
          </cell>
          <cell r="B278">
            <v>277</v>
          </cell>
          <cell r="C278">
            <v>1924.6859999999999</v>
          </cell>
          <cell r="D278">
            <v>315.49290000000002</v>
          </cell>
          <cell r="E278">
            <v>9.8770539999999993</v>
          </cell>
          <cell r="F278">
            <v>0</v>
          </cell>
          <cell r="G278">
            <v>0</v>
          </cell>
        </row>
        <row r="279">
          <cell r="A279">
            <v>496685.72</v>
          </cell>
          <cell r="B279">
            <v>278</v>
          </cell>
          <cell r="C279">
            <v>1693.9269999999999</v>
          </cell>
          <cell r="D279">
            <v>1134.931</v>
          </cell>
          <cell r="E279">
            <v>35.931170000000002</v>
          </cell>
          <cell r="F279">
            <v>0</v>
          </cell>
          <cell r="G279">
            <v>0</v>
          </cell>
        </row>
        <row r="280">
          <cell r="A280">
            <v>498379.66</v>
          </cell>
          <cell r="B280">
            <v>279</v>
          </cell>
          <cell r="C280">
            <v>1693.9259999999999</v>
          </cell>
          <cell r="D280">
            <v>0</v>
          </cell>
          <cell r="E280">
            <v>0</v>
          </cell>
          <cell r="F280">
            <v>0</v>
          </cell>
          <cell r="G280">
            <v>0</v>
          </cell>
        </row>
        <row r="281">
          <cell r="A281">
            <v>500073.59</v>
          </cell>
          <cell r="B281">
            <v>280</v>
          </cell>
          <cell r="C281">
            <v>1693.9259999999999</v>
          </cell>
          <cell r="D281">
            <v>0</v>
          </cell>
          <cell r="E281">
            <v>0</v>
          </cell>
          <cell r="F281">
            <v>0</v>
          </cell>
          <cell r="G281">
            <v>0</v>
          </cell>
        </row>
        <row r="282">
          <cell r="A282">
            <v>502058.44</v>
          </cell>
          <cell r="B282">
            <v>281</v>
          </cell>
          <cell r="C282">
            <v>1984.8589999999999</v>
          </cell>
          <cell r="D282">
            <v>0</v>
          </cell>
          <cell r="E282">
            <v>0</v>
          </cell>
          <cell r="F282">
            <v>0</v>
          </cell>
          <cell r="G282">
            <v>0</v>
          </cell>
        </row>
        <row r="283">
          <cell r="A283">
            <v>504054.03</v>
          </cell>
          <cell r="B283">
            <v>282</v>
          </cell>
          <cell r="C283">
            <v>1995.605</v>
          </cell>
          <cell r="D283">
            <v>0</v>
          </cell>
          <cell r="E283">
            <v>0</v>
          </cell>
          <cell r="F283">
            <v>0</v>
          </cell>
          <cell r="G283">
            <v>0</v>
          </cell>
        </row>
        <row r="284">
          <cell r="A284">
            <v>506016.81</v>
          </cell>
          <cell r="B284">
            <v>283</v>
          </cell>
          <cell r="C284">
            <v>1962.7919999999999</v>
          </cell>
          <cell r="D284">
            <v>0</v>
          </cell>
          <cell r="E284">
            <v>0</v>
          </cell>
          <cell r="F284">
            <v>0</v>
          </cell>
          <cell r="G284">
            <v>0</v>
          </cell>
        </row>
        <row r="285">
          <cell r="A285">
            <v>508010.94</v>
          </cell>
          <cell r="B285">
            <v>284</v>
          </cell>
          <cell r="C285">
            <v>1994.1389999999999</v>
          </cell>
          <cell r="D285">
            <v>49.389299999999999</v>
          </cell>
          <cell r="E285">
            <v>1.5695950000000001</v>
          </cell>
          <cell r="F285">
            <v>0</v>
          </cell>
          <cell r="G285">
            <v>0</v>
          </cell>
        </row>
        <row r="286">
          <cell r="A286">
            <v>509558.31</v>
          </cell>
          <cell r="B286">
            <v>285</v>
          </cell>
          <cell r="C286">
            <v>1547.3810000000001</v>
          </cell>
          <cell r="D286">
            <v>416.19600000000003</v>
          </cell>
          <cell r="E286">
            <v>13.281840000000001</v>
          </cell>
          <cell r="F286">
            <v>0</v>
          </cell>
          <cell r="G286">
            <v>0</v>
          </cell>
        </row>
        <row r="287">
          <cell r="A287">
            <v>510673.19</v>
          </cell>
          <cell r="B287">
            <v>286</v>
          </cell>
          <cell r="C287">
            <v>1114.874</v>
          </cell>
          <cell r="D287">
            <v>156.49940000000001</v>
          </cell>
          <cell r="E287">
            <v>4.9970119999999998</v>
          </cell>
          <cell r="F287">
            <v>0</v>
          </cell>
          <cell r="G287">
            <v>0</v>
          </cell>
        </row>
        <row r="288">
          <cell r="A288">
            <v>512367.13</v>
          </cell>
          <cell r="B288">
            <v>287</v>
          </cell>
          <cell r="C288">
            <v>1693.9259999999999</v>
          </cell>
          <cell r="D288">
            <v>0</v>
          </cell>
          <cell r="E288">
            <v>0</v>
          </cell>
          <cell r="F288">
            <v>0</v>
          </cell>
          <cell r="G288">
            <v>0</v>
          </cell>
        </row>
        <row r="289">
          <cell r="A289">
            <v>514061.06</v>
          </cell>
          <cell r="B289">
            <v>288</v>
          </cell>
          <cell r="C289">
            <v>1693.9259999999999</v>
          </cell>
          <cell r="D289">
            <v>0</v>
          </cell>
          <cell r="E289">
            <v>0</v>
          </cell>
          <cell r="F289">
            <v>0</v>
          </cell>
          <cell r="G289">
            <v>0</v>
          </cell>
        </row>
        <row r="290">
          <cell r="A290">
            <v>515924.38</v>
          </cell>
          <cell r="B290">
            <v>289</v>
          </cell>
          <cell r="C290">
            <v>1863.319</v>
          </cell>
          <cell r="D290">
            <v>0</v>
          </cell>
          <cell r="E290">
            <v>0</v>
          </cell>
          <cell r="F290">
            <v>0</v>
          </cell>
          <cell r="G290">
            <v>0</v>
          </cell>
        </row>
        <row r="291">
          <cell r="A291">
            <v>517448.91</v>
          </cell>
          <cell r="B291">
            <v>290</v>
          </cell>
          <cell r="C291">
            <v>1524.5340000000001</v>
          </cell>
          <cell r="D291">
            <v>0</v>
          </cell>
          <cell r="E291">
            <v>0</v>
          </cell>
          <cell r="F291">
            <v>0</v>
          </cell>
          <cell r="G291">
            <v>0</v>
          </cell>
        </row>
        <row r="292">
          <cell r="A292">
            <v>519447.22</v>
          </cell>
          <cell r="B292">
            <v>291</v>
          </cell>
          <cell r="C292">
            <v>1998.3</v>
          </cell>
          <cell r="D292">
            <v>0</v>
          </cell>
          <cell r="E292">
            <v>0</v>
          </cell>
          <cell r="F292">
            <v>0</v>
          </cell>
          <cell r="G292">
            <v>0</v>
          </cell>
        </row>
        <row r="293">
          <cell r="A293">
            <v>521434.16</v>
          </cell>
          <cell r="B293">
            <v>292</v>
          </cell>
          <cell r="C293">
            <v>1986.952</v>
          </cell>
          <cell r="D293">
            <v>0</v>
          </cell>
          <cell r="E293">
            <v>0</v>
          </cell>
          <cell r="F293">
            <v>823.03390000000002</v>
          </cell>
          <cell r="G293">
            <v>66.709469999999996</v>
          </cell>
        </row>
        <row r="294">
          <cell r="A294">
            <v>523423.78</v>
          </cell>
          <cell r="B294">
            <v>293</v>
          </cell>
          <cell r="C294">
            <v>1989.6410000000001</v>
          </cell>
          <cell r="D294">
            <v>0</v>
          </cell>
          <cell r="E294">
            <v>0</v>
          </cell>
          <cell r="F294">
            <v>187.0531</v>
          </cell>
          <cell r="G294">
            <v>9.1294850000000007</v>
          </cell>
        </row>
        <row r="295">
          <cell r="A295">
            <v>525417.68999999994</v>
          </cell>
          <cell r="B295">
            <v>294</v>
          </cell>
          <cell r="C295">
            <v>1993.8879999999999</v>
          </cell>
          <cell r="D295">
            <v>0</v>
          </cell>
          <cell r="E295">
            <v>0</v>
          </cell>
          <cell r="F295">
            <v>0</v>
          </cell>
          <cell r="G295">
            <v>0</v>
          </cell>
        </row>
        <row r="296">
          <cell r="A296">
            <v>527415.75</v>
          </cell>
          <cell r="B296">
            <v>295</v>
          </cell>
          <cell r="C296">
            <v>1998.04</v>
          </cell>
          <cell r="D296">
            <v>0</v>
          </cell>
          <cell r="E296">
            <v>0</v>
          </cell>
          <cell r="F296">
            <v>0</v>
          </cell>
          <cell r="G296">
            <v>0</v>
          </cell>
        </row>
        <row r="297">
          <cell r="A297">
            <v>529270.56000000006</v>
          </cell>
          <cell r="B297">
            <v>296</v>
          </cell>
          <cell r="C297">
            <v>1854.828</v>
          </cell>
          <cell r="D297">
            <v>0</v>
          </cell>
          <cell r="E297">
            <v>0</v>
          </cell>
          <cell r="F297">
            <v>0</v>
          </cell>
          <cell r="G297">
            <v>0</v>
          </cell>
        </row>
        <row r="298">
          <cell r="A298">
            <v>531143.06000000006</v>
          </cell>
          <cell r="B298">
            <v>297</v>
          </cell>
          <cell r="C298">
            <v>1872.502</v>
          </cell>
          <cell r="D298">
            <v>0</v>
          </cell>
          <cell r="E298">
            <v>0</v>
          </cell>
          <cell r="F298">
            <v>0</v>
          </cell>
          <cell r="G298">
            <v>0</v>
          </cell>
        </row>
        <row r="299">
          <cell r="A299">
            <v>532839.88</v>
          </cell>
          <cell r="B299">
            <v>298</v>
          </cell>
          <cell r="C299">
            <v>1696.8240000000001</v>
          </cell>
          <cell r="D299">
            <v>0</v>
          </cell>
          <cell r="E299">
            <v>0</v>
          </cell>
          <cell r="F299">
            <v>0</v>
          </cell>
          <cell r="G299">
            <v>0</v>
          </cell>
        </row>
        <row r="300">
          <cell r="A300">
            <v>534352.31000000006</v>
          </cell>
          <cell r="B300">
            <v>299</v>
          </cell>
          <cell r="C300">
            <v>1512.4659999999999</v>
          </cell>
          <cell r="D300">
            <v>0</v>
          </cell>
          <cell r="E300">
            <v>0</v>
          </cell>
          <cell r="F300">
            <v>0</v>
          </cell>
          <cell r="G300">
            <v>0</v>
          </cell>
        </row>
        <row r="301">
          <cell r="A301">
            <v>536195.88</v>
          </cell>
          <cell r="B301">
            <v>300</v>
          </cell>
          <cell r="C301">
            <v>1843.569</v>
          </cell>
          <cell r="D301">
            <v>0</v>
          </cell>
          <cell r="E301">
            <v>0</v>
          </cell>
          <cell r="F301">
            <v>0</v>
          </cell>
          <cell r="G301">
            <v>0</v>
          </cell>
        </row>
        <row r="302">
          <cell r="A302">
            <v>538190.13</v>
          </cell>
          <cell r="B302">
            <v>301</v>
          </cell>
          <cell r="C302">
            <v>1994.2329999999999</v>
          </cell>
          <cell r="D302">
            <v>0</v>
          </cell>
          <cell r="E302">
            <v>0</v>
          </cell>
          <cell r="F302">
            <v>0</v>
          </cell>
          <cell r="G302">
            <v>0</v>
          </cell>
        </row>
        <row r="303">
          <cell r="A303">
            <v>540184</v>
          </cell>
          <cell r="B303">
            <v>302</v>
          </cell>
          <cell r="C303">
            <v>1993.8689999999999</v>
          </cell>
          <cell r="D303">
            <v>0</v>
          </cell>
          <cell r="E303">
            <v>0</v>
          </cell>
          <cell r="F303">
            <v>626.75210000000004</v>
          </cell>
          <cell r="G303">
            <v>81.429670000000002</v>
          </cell>
        </row>
        <row r="304">
          <cell r="A304">
            <v>542140.5</v>
          </cell>
          <cell r="B304">
            <v>303</v>
          </cell>
          <cell r="C304">
            <v>1956.4690000000001</v>
          </cell>
          <cell r="D304">
            <v>15.30415</v>
          </cell>
          <cell r="E304">
            <v>0.56150900000000004</v>
          </cell>
          <cell r="F304">
            <v>0</v>
          </cell>
          <cell r="G304">
            <v>0</v>
          </cell>
        </row>
        <row r="305">
          <cell r="A305">
            <v>544138.63</v>
          </cell>
          <cell r="B305">
            <v>304</v>
          </cell>
          <cell r="C305">
            <v>1998.153</v>
          </cell>
          <cell r="D305">
            <v>0</v>
          </cell>
          <cell r="E305">
            <v>0</v>
          </cell>
          <cell r="F305">
            <v>0</v>
          </cell>
          <cell r="G305">
            <v>0</v>
          </cell>
        </row>
        <row r="306">
          <cell r="A306">
            <v>546124.18999999994</v>
          </cell>
          <cell r="B306">
            <v>305</v>
          </cell>
          <cell r="C306">
            <v>1985.5930000000001</v>
          </cell>
          <cell r="D306">
            <v>0</v>
          </cell>
          <cell r="E306">
            <v>0</v>
          </cell>
          <cell r="F306">
            <v>0</v>
          </cell>
          <cell r="G306">
            <v>0</v>
          </cell>
        </row>
        <row r="307">
          <cell r="A307">
            <v>546974.93999999994</v>
          </cell>
          <cell r="B307">
            <v>306</v>
          </cell>
          <cell r="C307">
            <v>850.75779999999997</v>
          </cell>
          <cell r="D307">
            <v>0</v>
          </cell>
          <cell r="E307">
            <v>0</v>
          </cell>
          <cell r="F307">
            <v>0</v>
          </cell>
          <cell r="G307">
            <v>0</v>
          </cell>
        </row>
        <row r="308">
          <cell r="A308">
            <v>548668.88</v>
          </cell>
          <cell r="B308">
            <v>307</v>
          </cell>
          <cell r="C308">
            <v>1693.9259999999999</v>
          </cell>
          <cell r="D308">
            <v>0</v>
          </cell>
          <cell r="E308">
            <v>0</v>
          </cell>
          <cell r="F308">
            <v>0</v>
          </cell>
          <cell r="G308">
            <v>0</v>
          </cell>
        </row>
        <row r="309">
          <cell r="A309">
            <v>550362.81000000006</v>
          </cell>
          <cell r="B309">
            <v>308</v>
          </cell>
          <cell r="C309">
            <v>1693.9259999999999</v>
          </cell>
          <cell r="D309">
            <v>0</v>
          </cell>
          <cell r="E309">
            <v>0</v>
          </cell>
          <cell r="F309">
            <v>0</v>
          </cell>
          <cell r="G309">
            <v>0</v>
          </cell>
        </row>
        <row r="310">
          <cell r="A310">
            <v>552293.88</v>
          </cell>
          <cell r="B310">
            <v>309</v>
          </cell>
          <cell r="C310">
            <v>1931.076</v>
          </cell>
          <cell r="D310">
            <v>0</v>
          </cell>
          <cell r="E310">
            <v>0</v>
          </cell>
          <cell r="F310">
            <v>0</v>
          </cell>
          <cell r="G310">
            <v>0</v>
          </cell>
        </row>
        <row r="311">
          <cell r="A311">
            <v>553750.63</v>
          </cell>
          <cell r="B311">
            <v>310</v>
          </cell>
          <cell r="C311">
            <v>1456.7760000000001</v>
          </cell>
          <cell r="D311">
            <v>0</v>
          </cell>
          <cell r="E311">
            <v>0</v>
          </cell>
          <cell r="F311">
            <v>0</v>
          </cell>
          <cell r="G311">
            <v>0</v>
          </cell>
        </row>
        <row r="312">
          <cell r="A312">
            <v>555630.63</v>
          </cell>
          <cell r="B312">
            <v>311</v>
          </cell>
          <cell r="C312">
            <v>1879.998</v>
          </cell>
          <cell r="D312">
            <v>0</v>
          </cell>
          <cell r="E312">
            <v>0</v>
          </cell>
          <cell r="F312">
            <v>0</v>
          </cell>
          <cell r="G312">
            <v>0</v>
          </cell>
        </row>
        <row r="313">
          <cell r="A313">
            <v>557443.93999999994</v>
          </cell>
          <cell r="B313">
            <v>312</v>
          </cell>
          <cell r="C313">
            <v>1813.2829999999999</v>
          </cell>
          <cell r="D313">
            <v>0</v>
          </cell>
          <cell r="E313">
            <v>0</v>
          </cell>
          <cell r="F313">
            <v>0</v>
          </cell>
          <cell r="G313">
            <v>0</v>
          </cell>
        </row>
        <row r="314">
          <cell r="A314">
            <v>559421.31000000006</v>
          </cell>
          <cell r="B314">
            <v>313</v>
          </cell>
          <cell r="C314">
            <v>1977.3989999999999</v>
          </cell>
          <cell r="D314">
            <v>0</v>
          </cell>
          <cell r="E314">
            <v>0</v>
          </cell>
          <cell r="F314">
            <v>0</v>
          </cell>
          <cell r="G314">
            <v>0</v>
          </cell>
        </row>
        <row r="315">
          <cell r="A315">
            <v>561387.31000000006</v>
          </cell>
          <cell r="B315">
            <v>314</v>
          </cell>
          <cell r="C315">
            <v>1966.009</v>
          </cell>
          <cell r="D315">
            <v>0</v>
          </cell>
          <cell r="E315">
            <v>0</v>
          </cell>
          <cell r="F315">
            <v>262.52850000000001</v>
          </cell>
          <cell r="G315">
            <v>29.998239999999999</v>
          </cell>
        </row>
        <row r="316">
          <cell r="A316">
            <v>563135.68999999994</v>
          </cell>
          <cell r="B316">
            <v>315</v>
          </cell>
          <cell r="C316">
            <v>1748.373</v>
          </cell>
          <cell r="D316">
            <v>0</v>
          </cell>
          <cell r="E316">
            <v>0</v>
          </cell>
          <cell r="F316">
            <v>23.164280000000002</v>
          </cell>
          <cell r="G316">
            <v>2.646903</v>
          </cell>
        </row>
        <row r="317">
          <cell r="A317">
            <v>565134.93999999994</v>
          </cell>
          <cell r="B317">
            <v>316</v>
          </cell>
          <cell r="C317">
            <v>1999.269</v>
          </cell>
          <cell r="D317">
            <v>0</v>
          </cell>
          <cell r="E317">
            <v>0</v>
          </cell>
          <cell r="F317">
            <v>0</v>
          </cell>
          <cell r="G317">
            <v>0</v>
          </cell>
        </row>
        <row r="318">
          <cell r="A318">
            <v>567133.63</v>
          </cell>
          <cell r="B318">
            <v>317</v>
          </cell>
          <cell r="C318">
            <v>1998.693</v>
          </cell>
          <cell r="D318">
            <v>0</v>
          </cell>
          <cell r="E318">
            <v>0</v>
          </cell>
          <cell r="F318">
            <v>0</v>
          </cell>
          <cell r="G318">
            <v>0</v>
          </cell>
        </row>
        <row r="319">
          <cell r="A319">
            <v>569076.68999999994</v>
          </cell>
          <cell r="B319">
            <v>318</v>
          </cell>
          <cell r="C319">
            <v>1943.037</v>
          </cell>
          <cell r="D319">
            <v>0</v>
          </cell>
          <cell r="E319">
            <v>0</v>
          </cell>
          <cell r="F319">
            <v>0</v>
          </cell>
          <cell r="G319">
            <v>0</v>
          </cell>
        </row>
        <row r="320">
          <cell r="A320">
            <v>570770.63</v>
          </cell>
          <cell r="B320">
            <v>319</v>
          </cell>
          <cell r="C320">
            <v>1693.9259999999999</v>
          </cell>
          <cell r="D320">
            <v>0</v>
          </cell>
          <cell r="E320">
            <v>0</v>
          </cell>
          <cell r="F320">
            <v>0</v>
          </cell>
          <cell r="G320">
            <v>0</v>
          </cell>
        </row>
        <row r="321">
          <cell r="A321">
            <v>572464.56000000006</v>
          </cell>
          <cell r="B321">
            <v>320</v>
          </cell>
          <cell r="C321">
            <v>1693.9259999999999</v>
          </cell>
          <cell r="D321">
            <v>0</v>
          </cell>
          <cell r="E321">
            <v>0</v>
          </cell>
          <cell r="F321">
            <v>0</v>
          </cell>
          <cell r="G321">
            <v>0</v>
          </cell>
        </row>
        <row r="322">
          <cell r="A322">
            <v>574455.5</v>
          </cell>
          <cell r="B322">
            <v>321</v>
          </cell>
          <cell r="C322">
            <v>1990.912</v>
          </cell>
          <cell r="D322">
            <v>0</v>
          </cell>
          <cell r="E322">
            <v>0</v>
          </cell>
          <cell r="F322">
            <v>0</v>
          </cell>
          <cell r="G322">
            <v>0</v>
          </cell>
        </row>
        <row r="323">
          <cell r="A323">
            <v>575852.43999999994</v>
          </cell>
          <cell r="B323">
            <v>322</v>
          </cell>
          <cell r="C323">
            <v>1396.942</v>
          </cell>
          <cell r="D323">
            <v>0</v>
          </cell>
          <cell r="E323">
            <v>0</v>
          </cell>
          <cell r="F323">
            <v>0</v>
          </cell>
          <cell r="G323">
            <v>0</v>
          </cell>
        </row>
        <row r="324">
          <cell r="A324">
            <v>577546.38</v>
          </cell>
          <cell r="B324">
            <v>323</v>
          </cell>
          <cell r="C324">
            <v>1693.9259999999999</v>
          </cell>
          <cell r="D324">
            <v>0</v>
          </cell>
          <cell r="E324">
            <v>0</v>
          </cell>
          <cell r="F324">
            <v>0</v>
          </cell>
          <cell r="G324">
            <v>0</v>
          </cell>
        </row>
        <row r="325">
          <cell r="A325">
            <v>579388.93999999994</v>
          </cell>
          <cell r="B325">
            <v>324</v>
          </cell>
          <cell r="C325">
            <v>1842.568</v>
          </cell>
          <cell r="D325">
            <v>0</v>
          </cell>
          <cell r="E325">
            <v>0</v>
          </cell>
          <cell r="F325">
            <v>0</v>
          </cell>
          <cell r="G325">
            <v>0</v>
          </cell>
        </row>
        <row r="326">
          <cell r="A326">
            <v>581387.31000000006</v>
          </cell>
          <cell r="B326">
            <v>325</v>
          </cell>
          <cell r="C326">
            <v>1998.402</v>
          </cell>
          <cell r="D326">
            <v>0</v>
          </cell>
          <cell r="E326">
            <v>0</v>
          </cell>
          <cell r="F326">
            <v>0</v>
          </cell>
          <cell r="G326">
            <v>0</v>
          </cell>
        </row>
        <row r="327">
          <cell r="A327">
            <v>583320.18999999994</v>
          </cell>
          <cell r="B327">
            <v>326</v>
          </cell>
          <cell r="C327">
            <v>1932.867</v>
          </cell>
          <cell r="D327">
            <v>0</v>
          </cell>
          <cell r="E327">
            <v>0</v>
          </cell>
          <cell r="F327">
            <v>7.5857109999999999</v>
          </cell>
          <cell r="G327">
            <v>0.80521600000000004</v>
          </cell>
        </row>
        <row r="328">
          <cell r="A328">
            <v>585316</v>
          </cell>
          <cell r="B328">
            <v>327</v>
          </cell>
          <cell r="C328">
            <v>1995.8320000000001</v>
          </cell>
          <cell r="D328">
            <v>0</v>
          </cell>
          <cell r="E328">
            <v>0</v>
          </cell>
          <cell r="F328">
            <v>840.47140000000002</v>
          </cell>
          <cell r="G328">
            <v>88.163150000000002</v>
          </cell>
        </row>
        <row r="329">
          <cell r="A329">
            <v>587266.06000000006</v>
          </cell>
          <cell r="B329">
            <v>328</v>
          </cell>
          <cell r="C329">
            <v>1950.047</v>
          </cell>
          <cell r="D329">
            <v>0</v>
          </cell>
          <cell r="E329">
            <v>0</v>
          </cell>
          <cell r="F329">
            <v>1316.701</v>
          </cell>
          <cell r="G329">
            <v>68.590059999999994</v>
          </cell>
        </row>
        <row r="330">
          <cell r="A330">
            <v>588584.93999999994</v>
          </cell>
          <cell r="B330">
            <v>329</v>
          </cell>
          <cell r="C330">
            <v>1318.905</v>
          </cell>
          <cell r="D330">
            <v>0</v>
          </cell>
          <cell r="E330">
            <v>0</v>
          </cell>
          <cell r="F330">
            <v>0</v>
          </cell>
          <cell r="G330">
            <v>0</v>
          </cell>
        </row>
        <row r="331">
          <cell r="A331">
            <v>590435.93999999994</v>
          </cell>
          <cell r="B331">
            <v>330</v>
          </cell>
          <cell r="C331">
            <v>1850.9849999999999</v>
          </cell>
          <cell r="D331">
            <v>0</v>
          </cell>
          <cell r="E331">
            <v>0</v>
          </cell>
          <cell r="F331">
            <v>0</v>
          </cell>
          <cell r="G331">
            <v>0</v>
          </cell>
        </row>
        <row r="332">
          <cell r="A332">
            <v>591782.25</v>
          </cell>
          <cell r="B332">
            <v>331</v>
          </cell>
          <cell r="C332">
            <v>1346.3</v>
          </cell>
          <cell r="D332">
            <v>0</v>
          </cell>
          <cell r="E332">
            <v>0</v>
          </cell>
          <cell r="F332">
            <v>0</v>
          </cell>
          <cell r="G332">
            <v>0</v>
          </cell>
        </row>
        <row r="333">
          <cell r="A333">
            <v>593476.18999999994</v>
          </cell>
          <cell r="B333">
            <v>332</v>
          </cell>
          <cell r="C333">
            <v>1693.931</v>
          </cell>
          <cell r="D333">
            <v>0</v>
          </cell>
          <cell r="E333">
            <v>0</v>
          </cell>
          <cell r="F333">
            <v>0</v>
          </cell>
          <cell r="G333">
            <v>0</v>
          </cell>
        </row>
        <row r="334">
          <cell r="A334">
            <v>595170.13</v>
          </cell>
          <cell r="B334">
            <v>333</v>
          </cell>
          <cell r="C334">
            <v>1693.931</v>
          </cell>
          <cell r="D334">
            <v>0</v>
          </cell>
          <cell r="E334">
            <v>0</v>
          </cell>
          <cell r="F334">
            <v>0</v>
          </cell>
          <cell r="G334">
            <v>0</v>
          </cell>
        </row>
        <row r="335">
          <cell r="A335">
            <v>597166.75</v>
          </cell>
          <cell r="B335">
            <v>334</v>
          </cell>
          <cell r="C335">
            <v>1996.646</v>
          </cell>
          <cell r="D335">
            <v>0</v>
          </cell>
          <cell r="E335">
            <v>0</v>
          </cell>
          <cell r="F335">
            <v>0</v>
          </cell>
          <cell r="G335">
            <v>0</v>
          </cell>
        </row>
        <row r="336">
          <cell r="A336">
            <v>598557.93999999994</v>
          </cell>
          <cell r="B336">
            <v>335</v>
          </cell>
          <cell r="C336">
            <v>1391.211</v>
          </cell>
          <cell r="D336">
            <v>0</v>
          </cell>
          <cell r="E336">
            <v>0</v>
          </cell>
          <cell r="F336">
            <v>0</v>
          </cell>
          <cell r="G336">
            <v>0</v>
          </cell>
        </row>
        <row r="337">
          <cell r="A337">
            <v>600251.88</v>
          </cell>
          <cell r="B337">
            <v>336</v>
          </cell>
          <cell r="C337">
            <v>1693.9259999999999</v>
          </cell>
          <cell r="D337">
            <v>0</v>
          </cell>
          <cell r="E337">
            <v>0</v>
          </cell>
          <cell r="F337">
            <v>0</v>
          </cell>
          <cell r="G337">
            <v>0</v>
          </cell>
        </row>
        <row r="338">
          <cell r="A338">
            <v>602245.13</v>
          </cell>
          <cell r="B338">
            <v>337</v>
          </cell>
          <cell r="C338">
            <v>1993.241</v>
          </cell>
          <cell r="D338">
            <v>0</v>
          </cell>
          <cell r="E338">
            <v>0</v>
          </cell>
          <cell r="F338">
            <v>0</v>
          </cell>
          <cell r="G338">
            <v>0</v>
          </cell>
        </row>
        <row r="339">
          <cell r="A339">
            <v>604200.93999999994</v>
          </cell>
          <cell r="B339">
            <v>338</v>
          </cell>
          <cell r="C339">
            <v>1955.828</v>
          </cell>
          <cell r="D339">
            <v>0</v>
          </cell>
          <cell r="E339">
            <v>0</v>
          </cell>
          <cell r="F339">
            <v>0</v>
          </cell>
          <cell r="G339">
            <v>0</v>
          </cell>
        </row>
        <row r="340">
          <cell r="A340">
            <v>606197.18999999994</v>
          </cell>
          <cell r="B340">
            <v>339</v>
          </cell>
          <cell r="C340">
            <v>1996.277</v>
          </cell>
          <cell r="D340">
            <v>0</v>
          </cell>
          <cell r="E340">
            <v>0</v>
          </cell>
          <cell r="F340">
            <v>0</v>
          </cell>
          <cell r="G340">
            <v>0</v>
          </cell>
        </row>
        <row r="341">
          <cell r="A341">
            <v>608183.13</v>
          </cell>
          <cell r="B341">
            <v>340</v>
          </cell>
          <cell r="C341">
            <v>1985.9179999999999</v>
          </cell>
          <cell r="D341">
            <v>0</v>
          </cell>
          <cell r="E341">
            <v>0</v>
          </cell>
          <cell r="F341">
            <v>784.49450000000002</v>
          </cell>
          <cell r="G341">
            <v>68.578090000000003</v>
          </cell>
        </row>
        <row r="342">
          <cell r="A342">
            <v>610177.81000000006</v>
          </cell>
          <cell r="B342">
            <v>341</v>
          </cell>
          <cell r="C342">
            <v>1994.663</v>
          </cell>
          <cell r="D342">
            <v>0</v>
          </cell>
          <cell r="E342">
            <v>0</v>
          </cell>
          <cell r="F342">
            <v>1935.0060000000001</v>
          </cell>
          <cell r="G342">
            <v>167.55240000000001</v>
          </cell>
        </row>
        <row r="343">
          <cell r="A343">
            <v>612160.93999999994</v>
          </cell>
          <cell r="B343">
            <v>342</v>
          </cell>
          <cell r="C343">
            <v>1983.123</v>
          </cell>
          <cell r="D343">
            <v>0</v>
          </cell>
          <cell r="E343">
            <v>0</v>
          </cell>
          <cell r="F343">
            <v>746.14769999999999</v>
          </cell>
          <cell r="G343">
            <v>55.253219999999999</v>
          </cell>
        </row>
        <row r="344">
          <cell r="A344">
            <v>614003.06000000006</v>
          </cell>
          <cell r="B344">
            <v>343</v>
          </cell>
          <cell r="C344">
            <v>1842.1469999999999</v>
          </cell>
          <cell r="D344">
            <v>0</v>
          </cell>
          <cell r="E344">
            <v>0</v>
          </cell>
          <cell r="F344">
            <v>0</v>
          </cell>
          <cell r="G344">
            <v>0</v>
          </cell>
        </row>
        <row r="345">
          <cell r="A345">
            <v>616002.56000000006</v>
          </cell>
          <cell r="B345">
            <v>344</v>
          </cell>
          <cell r="C345">
            <v>1999.511</v>
          </cell>
          <cell r="D345">
            <v>0</v>
          </cell>
          <cell r="E345">
            <v>0</v>
          </cell>
          <cell r="F345">
            <v>0</v>
          </cell>
          <cell r="G345">
            <v>0</v>
          </cell>
        </row>
        <row r="346">
          <cell r="A346">
            <v>617158</v>
          </cell>
          <cell r="B346">
            <v>345</v>
          </cell>
          <cell r="C346">
            <v>1155.424</v>
          </cell>
          <cell r="D346">
            <v>0</v>
          </cell>
          <cell r="E346">
            <v>0</v>
          </cell>
          <cell r="F346">
            <v>0</v>
          </cell>
          <cell r="G346">
            <v>0</v>
          </cell>
        </row>
        <row r="347">
          <cell r="A347">
            <v>618851.93999999994</v>
          </cell>
          <cell r="B347">
            <v>346</v>
          </cell>
          <cell r="C347">
            <v>1693.931</v>
          </cell>
          <cell r="D347">
            <v>0</v>
          </cell>
          <cell r="E347">
            <v>0</v>
          </cell>
          <cell r="F347">
            <v>0</v>
          </cell>
          <cell r="G347">
            <v>0</v>
          </cell>
        </row>
        <row r="348">
          <cell r="A348">
            <v>620545.88</v>
          </cell>
          <cell r="B348">
            <v>347</v>
          </cell>
          <cell r="C348">
            <v>1693.931</v>
          </cell>
          <cell r="D348">
            <v>0</v>
          </cell>
          <cell r="E348">
            <v>0</v>
          </cell>
          <cell r="F348">
            <v>0</v>
          </cell>
          <cell r="G348">
            <v>0</v>
          </cell>
        </row>
        <row r="349">
          <cell r="A349">
            <v>622239.81000000006</v>
          </cell>
          <cell r="B349">
            <v>348</v>
          </cell>
          <cell r="C349">
            <v>1693.931</v>
          </cell>
          <cell r="D349">
            <v>0</v>
          </cell>
          <cell r="E349">
            <v>0</v>
          </cell>
          <cell r="F349">
            <v>0</v>
          </cell>
          <cell r="G349">
            <v>0</v>
          </cell>
        </row>
        <row r="350">
          <cell r="A350">
            <v>624119.63</v>
          </cell>
          <cell r="B350">
            <v>349</v>
          </cell>
          <cell r="C350">
            <v>1879.8019999999999</v>
          </cell>
          <cell r="D350">
            <v>0</v>
          </cell>
          <cell r="E350">
            <v>0</v>
          </cell>
          <cell r="F350">
            <v>0</v>
          </cell>
          <cell r="G350">
            <v>0</v>
          </cell>
        </row>
        <row r="351">
          <cell r="A351">
            <v>625627.68999999994</v>
          </cell>
          <cell r="B351">
            <v>350</v>
          </cell>
          <cell r="C351">
            <v>1508.059</v>
          </cell>
          <cell r="D351">
            <v>0</v>
          </cell>
          <cell r="E351">
            <v>0</v>
          </cell>
          <cell r="F351">
            <v>0</v>
          </cell>
          <cell r="G351">
            <v>0</v>
          </cell>
        </row>
        <row r="352">
          <cell r="A352">
            <v>627321.63</v>
          </cell>
          <cell r="B352">
            <v>351</v>
          </cell>
          <cell r="C352">
            <v>1693.931</v>
          </cell>
          <cell r="D352">
            <v>0</v>
          </cell>
          <cell r="E352">
            <v>0</v>
          </cell>
          <cell r="F352">
            <v>0</v>
          </cell>
          <cell r="G352">
            <v>0</v>
          </cell>
        </row>
        <row r="353">
          <cell r="A353">
            <v>629285</v>
          </cell>
          <cell r="B353">
            <v>352</v>
          </cell>
          <cell r="C353">
            <v>1963.402</v>
          </cell>
          <cell r="D353">
            <v>0</v>
          </cell>
          <cell r="E353">
            <v>0</v>
          </cell>
          <cell r="F353">
            <v>0</v>
          </cell>
          <cell r="G353">
            <v>0</v>
          </cell>
        </row>
        <row r="354">
          <cell r="A354">
            <v>631278.5</v>
          </cell>
          <cell r="B354">
            <v>353</v>
          </cell>
          <cell r="C354">
            <v>1993.5050000000001</v>
          </cell>
          <cell r="D354">
            <v>0</v>
          </cell>
          <cell r="E354">
            <v>0</v>
          </cell>
          <cell r="F354">
            <v>0</v>
          </cell>
          <cell r="G354">
            <v>0</v>
          </cell>
        </row>
        <row r="355">
          <cell r="A355">
            <v>633245.56000000006</v>
          </cell>
          <cell r="B355">
            <v>354</v>
          </cell>
          <cell r="C355">
            <v>1967.0519999999999</v>
          </cell>
          <cell r="D355">
            <v>0</v>
          </cell>
          <cell r="E355">
            <v>0</v>
          </cell>
          <cell r="F355">
            <v>1106.8610000000001</v>
          </cell>
          <cell r="G355">
            <v>126.6241</v>
          </cell>
        </row>
        <row r="356">
          <cell r="A356">
            <v>635215.75</v>
          </cell>
          <cell r="B356">
            <v>355</v>
          </cell>
          <cell r="C356">
            <v>1970.1610000000001</v>
          </cell>
          <cell r="D356">
            <v>0</v>
          </cell>
          <cell r="E356">
            <v>0</v>
          </cell>
          <cell r="F356">
            <v>1683.933</v>
          </cell>
          <cell r="G356">
            <v>196.68899999999999</v>
          </cell>
        </row>
        <row r="357">
          <cell r="A357">
            <v>636148.38</v>
          </cell>
          <cell r="B357">
            <v>356</v>
          </cell>
          <cell r="C357">
            <v>932.59469999999999</v>
          </cell>
          <cell r="D357">
            <v>0</v>
          </cell>
          <cell r="E357">
            <v>0</v>
          </cell>
          <cell r="F357">
            <v>169.4572</v>
          </cell>
          <cell r="G357">
            <v>18.126049999999999</v>
          </cell>
        </row>
        <row r="358">
          <cell r="A358">
            <v>638105.75</v>
          </cell>
          <cell r="B358">
            <v>357</v>
          </cell>
          <cell r="C358">
            <v>1957.356</v>
          </cell>
          <cell r="D358">
            <v>0</v>
          </cell>
          <cell r="E358">
            <v>0</v>
          </cell>
          <cell r="F358">
            <v>0</v>
          </cell>
          <cell r="G358">
            <v>0</v>
          </cell>
        </row>
        <row r="359">
          <cell r="A359">
            <v>639884.38</v>
          </cell>
          <cell r="B359">
            <v>358</v>
          </cell>
          <cell r="C359">
            <v>1778.6210000000001</v>
          </cell>
          <cell r="D359">
            <v>0</v>
          </cell>
          <cell r="E359">
            <v>0</v>
          </cell>
          <cell r="F359">
            <v>0</v>
          </cell>
          <cell r="G359">
            <v>0</v>
          </cell>
        </row>
        <row r="360">
          <cell r="A360">
            <v>640858.38</v>
          </cell>
          <cell r="B360">
            <v>359</v>
          </cell>
          <cell r="C360">
            <v>974.00649999999996</v>
          </cell>
          <cell r="D360">
            <v>0</v>
          </cell>
          <cell r="E360">
            <v>0</v>
          </cell>
          <cell r="F360">
            <v>0</v>
          </cell>
          <cell r="G360">
            <v>0</v>
          </cell>
        </row>
        <row r="361">
          <cell r="A361">
            <v>642552.31000000006</v>
          </cell>
          <cell r="B361">
            <v>360</v>
          </cell>
          <cell r="C361">
            <v>1693.9259999999999</v>
          </cell>
          <cell r="D361">
            <v>0</v>
          </cell>
          <cell r="E361">
            <v>0</v>
          </cell>
          <cell r="F361">
            <v>0</v>
          </cell>
          <cell r="G361">
            <v>0</v>
          </cell>
        </row>
        <row r="362">
          <cell r="A362">
            <v>644246.25</v>
          </cell>
          <cell r="B362">
            <v>361</v>
          </cell>
          <cell r="C362">
            <v>1693.9259999999999</v>
          </cell>
          <cell r="D362">
            <v>0</v>
          </cell>
          <cell r="E362">
            <v>0</v>
          </cell>
          <cell r="F362">
            <v>0</v>
          </cell>
          <cell r="G362">
            <v>0</v>
          </cell>
        </row>
        <row r="363">
          <cell r="A363">
            <v>646101.93999999994</v>
          </cell>
          <cell r="B363">
            <v>362</v>
          </cell>
          <cell r="C363">
            <v>1855.701</v>
          </cell>
          <cell r="D363">
            <v>0</v>
          </cell>
          <cell r="E363">
            <v>0</v>
          </cell>
          <cell r="F363">
            <v>0</v>
          </cell>
          <cell r="G363">
            <v>0</v>
          </cell>
        </row>
        <row r="364">
          <cell r="A364">
            <v>648091.81000000006</v>
          </cell>
          <cell r="B364">
            <v>363</v>
          </cell>
          <cell r="C364">
            <v>1989.895</v>
          </cell>
          <cell r="D364">
            <v>354.17610000000002</v>
          </cell>
          <cell r="E364">
            <v>10.52689</v>
          </cell>
          <cell r="F364">
            <v>0</v>
          </cell>
          <cell r="G364">
            <v>0</v>
          </cell>
        </row>
        <row r="365">
          <cell r="A365">
            <v>650042.93999999994</v>
          </cell>
          <cell r="B365">
            <v>364</v>
          </cell>
          <cell r="C365">
            <v>1951.146</v>
          </cell>
          <cell r="D365">
            <v>535.03200000000004</v>
          </cell>
          <cell r="E365">
            <v>15.5627</v>
          </cell>
          <cell r="F365">
            <v>0</v>
          </cell>
          <cell r="G365">
            <v>0</v>
          </cell>
        </row>
        <row r="366">
          <cell r="A366">
            <v>652013.75</v>
          </cell>
          <cell r="B366">
            <v>365</v>
          </cell>
          <cell r="C366">
            <v>1970.8219999999999</v>
          </cell>
          <cell r="D366">
            <v>0</v>
          </cell>
          <cell r="E366">
            <v>0</v>
          </cell>
          <cell r="F366">
            <v>0</v>
          </cell>
          <cell r="G366">
            <v>0</v>
          </cell>
        </row>
        <row r="367">
          <cell r="A367">
            <v>653381.93999999994</v>
          </cell>
          <cell r="B367">
            <v>366</v>
          </cell>
          <cell r="C367">
            <v>1368.1880000000001</v>
          </cell>
          <cell r="D367">
            <v>0</v>
          </cell>
          <cell r="E367">
            <v>0</v>
          </cell>
          <cell r="F367">
            <v>0</v>
          </cell>
          <cell r="G367">
            <v>0</v>
          </cell>
        </row>
        <row r="368">
          <cell r="A368">
            <v>654409.75</v>
          </cell>
          <cell r="B368">
            <v>367</v>
          </cell>
          <cell r="C368">
            <v>1027.809</v>
          </cell>
          <cell r="D368">
            <v>0</v>
          </cell>
          <cell r="E368">
            <v>0</v>
          </cell>
          <cell r="F368">
            <v>0</v>
          </cell>
          <cell r="G368">
            <v>0</v>
          </cell>
        </row>
        <row r="369">
          <cell r="A369">
            <v>656406.25</v>
          </cell>
          <cell r="B369">
            <v>368</v>
          </cell>
          <cell r="C369">
            <v>1996.498</v>
          </cell>
          <cell r="D369">
            <v>0</v>
          </cell>
          <cell r="E369">
            <v>0</v>
          </cell>
          <cell r="F369">
            <v>11.428570000000001</v>
          </cell>
          <cell r="G369">
            <v>1.062676</v>
          </cell>
        </row>
        <row r="370">
          <cell r="A370">
            <v>658404.88</v>
          </cell>
          <cell r="B370">
            <v>369</v>
          </cell>
          <cell r="C370">
            <v>1998.605</v>
          </cell>
          <cell r="D370">
            <v>0</v>
          </cell>
          <cell r="E370">
            <v>0</v>
          </cell>
          <cell r="F370">
            <v>1635.749</v>
          </cell>
          <cell r="G370">
            <v>260.70299999999997</v>
          </cell>
        </row>
        <row r="371">
          <cell r="A371">
            <v>660203.43999999994</v>
          </cell>
          <cell r="B371">
            <v>370</v>
          </cell>
          <cell r="C371">
            <v>1798.547</v>
          </cell>
          <cell r="D371">
            <v>0</v>
          </cell>
          <cell r="E371">
            <v>0</v>
          </cell>
          <cell r="F371">
            <v>823.55179999999996</v>
          </cell>
          <cell r="G371">
            <v>133.38560000000001</v>
          </cell>
        </row>
        <row r="372">
          <cell r="A372">
            <v>662201.5</v>
          </cell>
          <cell r="B372">
            <v>371</v>
          </cell>
          <cell r="C372">
            <v>1998.037</v>
          </cell>
          <cell r="D372">
            <v>306.00810000000001</v>
          </cell>
          <cell r="E372">
            <v>30.897919999999999</v>
          </cell>
          <cell r="F372">
            <v>528.66200000000003</v>
          </cell>
          <cell r="G372">
            <v>61.064360000000001</v>
          </cell>
        </row>
        <row r="373">
          <cell r="A373">
            <v>664041</v>
          </cell>
          <cell r="B373">
            <v>372</v>
          </cell>
          <cell r="C373">
            <v>1839.4849999999999</v>
          </cell>
          <cell r="D373">
            <v>687.79790000000003</v>
          </cell>
          <cell r="E373">
            <v>41.545259999999999</v>
          </cell>
          <cell r="F373">
            <v>0</v>
          </cell>
          <cell r="G373">
            <v>0</v>
          </cell>
        </row>
        <row r="374">
          <cell r="A374">
            <v>665269.88</v>
          </cell>
          <cell r="B374">
            <v>373</v>
          </cell>
          <cell r="C374">
            <v>1228.866</v>
          </cell>
          <cell r="D374">
            <v>53.824770000000001</v>
          </cell>
          <cell r="E374">
            <v>2.999914</v>
          </cell>
          <cell r="F374">
            <v>0</v>
          </cell>
          <cell r="G374">
            <v>0</v>
          </cell>
        </row>
        <row r="375">
          <cell r="A375">
            <v>667267.13</v>
          </cell>
          <cell r="B375">
            <v>374</v>
          </cell>
          <cell r="C375">
            <v>1997.2719999999999</v>
          </cell>
          <cell r="D375">
            <v>38.446269999999998</v>
          </cell>
          <cell r="E375">
            <v>1.9913050000000001</v>
          </cell>
          <cell r="F375">
            <v>0</v>
          </cell>
          <cell r="G375">
            <v>0</v>
          </cell>
        </row>
        <row r="376">
          <cell r="A376">
            <v>669177.18999999994</v>
          </cell>
          <cell r="B376">
            <v>375</v>
          </cell>
          <cell r="C376">
            <v>1910.09</v>
          </cell>
          <cell r="D376">
            <v>199.92060000000001</v>
          </cell>
          <cell r="E376">
            <v>9.8552879999999998</v>
          </cell>
          <cell r="F376">
            <v>0</v>
          </cell>
          <cell r="G376">
            <v>0</v>
          </cell>
        </row>
        <row r="377">
          <cell r="A377">
            <v>671171.88</v>
          </cell>
          <cell r="B377">
            <v>376</v>
          </cell>
          <cell r="C377">
            <v>1994.681</v>
          </cell>
          <cell r="D377">
            <v>754.35</v>
          </cell>
          <cell r="E377">
            <v>36.560499999999998</v>
          </cell>
          <cell r="F377">
            <v>0</v>
          </cell>
          <cell r="G377">
            <v>0</v>
          </cell>
        </row>
        <row r="378">
          <cell r="A378">
            <v>673161.44</v>
          </cell>
          <cell r="B378">
            <v>377</v>
          </cell>
          <cell r="C378">
            <v>1989.5329999999999</v>
          </cell>
          <cell r="D378">
            <v>1268.7570000000001</v>
          </cell>
          <cell r="E378">
            <v>54.480640000000001</v>
          </cell>
          <cell r="F378">
            <v>0</v>
          </cell>
          <cell r="G378">
            <v>0</v>
          </cell>
        </row>
        <row r="379">
          <cell r="A379">
            <v>675136.19</v>
          </cell>
          <cell r="B379">
            <v>378</v>
          </cell>
          <cell r="C379">
            <v>1974.7619999999999</v>
          </cell>
          <cell r="D379">
            <v>537.04</v>
          </cell>
          <cell r="E379">
            <v>20.302859999999999</v>
          </cell>
          <cell r="F379">
            <v>0</v>
          </cell>
          <cell r="G379">
            <v>0</v>
          </cell>
        </row>
        <row r="380">
          <cell r="A380">
            <v>677127.31</v>
          </cell>
          <cell r="B380">
            <v>379</v>
          </cell>
          <cell r="C380">
            <v>1991.135</v>
          </cell>
          <cell r="D380">
            <v>553.62620000000004</v>
          </cell>
          <cell r="E380">
            <v>19.618829999999999</v>
          </cell>
          <cell r="F380">
            <v>0</v>
          </cell>
          <cell r="G380">
            <v>0</v>
          </cell>
        </row>
        <row r="381">
          <cell r="A381">
            <v>679123.13</v>
          </cell>
          <cell r="B381">
            <v>380</v>
          </cell>
          <cell r="C381">
            <v>1995.81</v>
          </cell>
          <cell r="D381">
            <v>15.37851</v>
          </cell>
          <cell r="E381">
            <v>0.48188799999999998</v>
          </cell>
          <cell r="F381">
            <v>0</v>
          </cell>
          <cell r="G381">
            <v>0</v>
          </cell>
        </row>
        <row r="382">
          <cell r="A382">
            <v>681113.5</v>
          </cell>
          <cell r="B382">
            <v>381</v>
          </cell>
          <cell r="C382">
            <v>1990.354</v>
          </cell>
          <cell r="D382">
            <v>429.78829999999999</v>
          </cell>
          <cell r="E382">
            <v>35.724939999999997</v>
          </cell>
          <cell r="F382">
            <v>1282.9949999999999</v>
          </cell>
          <cell r="G382">
            <v>147.33420000000001</v>
          </cell>
        </row>
        <row r="383">
          <cell r="A383">
            <v>683090.56</v>
          </cell>
          <cell r="B383">
            <v>382</v>
          </cell>
          <cell r="C383">
            <v>1977.0650000000001</v>
          </cell>
          <cell r="D383">
            <v>1310.2919999999999</v>
          </cell>
          <cell r="E383">
            <v>69.776790000000005</v>
          </cell>
          <cell r="F383">
            <v>80.650679999999994</v>
          </cell>
          <cell r="G383">
            <v>4.265574</v>
          </cell>
        </row>
        <row r="384">
          <cell r="A384">
            <v>685085.81</v>
          </cell>
          <cell r="B384">
            <v>383</v>
          </cell>
          <cell r="C384">
            <v>1995.258</v>
          </cell>
          <cell r="D384">
            <v>904.20920000000001</v>
          </cell>
          <cell r="E384">
            <v>44.86327</v>
          </cell>
          <cell r="F384">
            <v>0</v>
          </cell>
          <cell r="G384">
            <v>0</v>
          </cell>
        </row>
        <row r="385">
          <cell r="A385">
            <v>687013.81</v>
          </cell>
          <cell r="B385">
            <v>384</v>
          </cell>
          <cell r="C385">
            <v>1927.9870000000001</v>
          </cell>
          <cell r="D385">
            <v>982.2124</v>
          </cell>
          <cell r="E385">
            <v>53.770389999999999</v>
          </cell>
          <cell r="F385">
            <v>0</v>
          </cell>
          <cell r="G385">
            <v>0</v>
          </cell>
        </row>
        <row r="386">
          <cell r="A386">
            <v>689005.94</v>
          </cell>
          <cell r="B386">
            <v>385</v>
          </cell>
          <cell r="C386">
            <v>1992.1410000000001</v>
          </cell>
          <cell r="D386">
            <v>1397.827</v>
          </cell>
          <cell r="E386">
            <v>117.74460000000001</v>
          </cell>
          <cell r="F386">
            <v>0</v>
          </cell>
          <cell r="G386">
            <v>0</v>
          </cell>
        </row>
        <row r="387">
          <cell r="A387">
            <v>690998.75</v>
          </cell>
          <cell r="B387">
            <v>386</v>
          </cell>
          <cell r="C387">
            <v>1992.818</v>
          </cell>
          <cell r="D387">
            <v>1639.7539999999999</v>
          </cell>
          <cell r="E387">
            <v>168.41759999999999</v>
          </cell>
          <cell r="F387">
            <v>0</v>
          </cell>
          <cell r="G387">
            <v>0</v>
          </cell>
        </row>
        <row r="388">
          <cell r="A388">
            <v>692769.38</v>
          </cell>
          <cell r="B388">
            <v>387</v>
          </cell>
          <cell r="C388">
            <v>1770.604</v>
          </cell>
          <cell r="D388">
            <v>500.1601</v>
          </cell>
          <cell r="E388">
            <v>18.021879999999999</v>
          </cell>
          <cell r="F388">
            <v>0</v>
          </cell>
          <cell r="G388">
            <v>0</v>
          </cell>
        </row>
        <row r="389">
          <cell r="A389">
            <v>694691.88</v>
          </cell>
          <cell r="B389">
            <v>388</v>
          </cell>
          <cell r="C389">
            <v>1922.4749999999999</v>
          </cell>
          <cell r="D389">
            <v>1142.9480000000001</v>
          </cell>
          <cell r="E389">
            <v>41.525060000000003</v>
          </cell>
          <cell r="F389">
            <v>0</v>
          </cell>
          <cell r="G389">
            <v>0</v>
          </cell>
        </row>
        <row r="390">
          <cell r="A390">
            <v>696678.06</v>
          </cell>
          <cell r="B390">
            <v>389</v>
          </cell>
          <cell r="C390">
            <v>1986.1990000000001</v>
          </cell>
          <cell r="D390">
            <v>138.2963</v>
          </cell>
          <cell r="E390">
            <v>5.8750819999999999</v>
          </cell>
          <cell r="F390">
            <v>0</v>
          </cell>
          <cell r="G390">
            <v>0</v>
          </cell>
        </row>
        <row r="391">
          <cell r="A391">
            <v>698589.19</v>
          </cell>
          <cell r="B391">
            <v>390</v>
          </cell>
          <cell r="C391">
            <v>1911.1379999999999</v>
          </cell>
          <cell r="D391">
            <v>1911.1379999999999</v>
          </cell>
          <cell r="E391">
            <v>74.582710000000006</v>
          </cell>
          <cell r="F391">
            <v>0</v>
          </cell>
          <cell r="G391">
            <v>0</v>
          </cell>
        </row>
        <row r="392">
          <cell r="A392">
            <v>700465.06</v>
          </cell>
          <cell r="B392">
            <v>391</v>
          </cell>
          <cell r="C392">
            <v>1875.8610000000001</v>
          </cell>
          <cell r="D392">
            <v>1875.8610000000001</v>
          </cell>
          <cell r="E392">
            <v>121.0185</v>
          </cell>
          <cell r="F392">
            <v>0</v>
          </cell>
          <cell r="G392">
            <v>0</v>
          </cell>
        </row>
        <row r="393">
          <cell r="A393">
            <v>702444.69</v>
          </cell>
          <cell r="B393">
            <v>392</v>
          </cell>
          <cell r="C393">
            <v>1979.646</v>
          </cell>
          <cell r="D393">
            <v>1979.646</v>
          </cell>
          <cell r="E393">
            <v>157.2621</v>
          </cell>
          <cell r="F393">
            <v>0</v>
          </cell>
          <cell r="G393">
            <v>0</v>
          </cell>
        </row>
        <row r="394">
          <cell r="A394">
            <v>704442.19</v>
          </cell>
          <cell r="B394">
            <v>393</v>
          </cell>
          <cell r="C394">
            <v>1997.47</v>
          </cell>
          <cell r="D394">
            <v>1927.556</v>
          </cell>
          <cell r="E394">
            <v>198.2039</v>
          </cell>
          <cell r="F394">
            <v>0</v>
          </cell>
          <cell r="G394">
            <v>0</v>
          </cell>
        </row>
        <row r="395">
          <cell r="A395">
            <v>706442.19</v>
          </cell>
          <cell r="B395">
            <v>394</v>
          </cell>
          <cell r="C395">
            <v>1999.989</v>
          </cell>
          <cell r="D395">
            <v>642.33799999999997</v>
          </cell>
          <cell r="E395">
            <v>67.072620000000001</v>
          </cell>
          <cell r="F395">
            <v>0</v>
          </cell>
          <cell r="G395">
            <v>0</v>
          </cell>
        </row>
        <row r="396">
          <cell r="A396">
            <v>708376.56</v>
          </cell>
          <cell r="B396">
            <v>395</v>
          </cell>
          <cell r="C396">
            <v>1934.3920000000001</v>
          </cell>
          <cell r="D396">
            <v>541.02660000000003</v>
          </cell>
          <cell r="E396">
            <v>25.751080000000002</v>
          </cell>
          <cell r="F396">
            <v>0</v>
          </cell>
          <cell r="G396">
            <v>0</v>
          </cell>
        </row>
        <row r="397">
          <cell r="A397">
            <v>710355.81</v>
          </cell>
          <cell r="B397">
            <v>396</v>
          </cell>
          <cell r="C397">
            <v>1979.268</v>
          </cell>
          <cell r="D397">
            <v>695.34590000000003</v>
          </cell>
          <cell r="E397">
            <v>24.939609999999998</v>
          </cell>
          <cell r="F397">
            <v>0</v>
          </cell>
          <cell r="G397">
            <v>0</v>
          </cell>
        </row>
        <row r="398">
          <cell r="A398">
            <v>712114.69</v>
          </cell>
          <cell r="B398">
            <v>397</v>
          </cell>
          <cell r="C398">
            <v>1758.8689999999999</v>
          </cell>
          <cell r="D398">
            <v>1590.778</v>
          </cell>
          <cell r="E398">
            <v>77.984279999999998</v>
          </cell>
          <cell r="F398">
            <v>0</v>
          </cell>
          <cell r="G398">
            <v>0</v>
          </cell>
        </row>
        <row r="399">
          <cell r="A399">
            <v>714100.69</v>
          </cell>
          <cell r="B399">
            <v>398</v>
          </cell>
          <cell r="C399">
            <v>1985.9870000000001</v>
          </cell>
          <cell r="D399">
            <v>1985.9870000000001</v>
          </cell>
          <cell r="E399">
            <v>159.589</v>
          </cell>
          <cell r="F399">
            <v>0</v>
          </cell>
          <cell r="G399">
            <v>0</v>
          </cell>
        </row>
        <row r="400">
          <cell r="A400">
            <v>716082.56</v>
          </cell>
          <cell r="B400">
            <v>399</v>
          </cell>
          <cell r="C400">
            <v>1981.8489999999999</v>
          </cell>
          <cell r="D400">
            <v>1981.8489999999999</v>
          </cell>
          <cell r="E400">
            <v>235.8716</v>
          </cell>
          <cell r="F400">
            <v>0</v>
          </cell>
          <cell r="G400">
            <v>0</v>
          </cell>
        </row>
        <row r="401">
          <cell r="A401">
            <v>718062.38</v>
          </cell>
          <cell r="B401">
            <v>400</v>
          </cell>
          <cell r="C401">
            <v>1979.8430000000001</v>
          </cell>
          <cell r="D401">
            <v>1749.3969999999999</v>
          </cell>
          <cell r="E401">
            <v>152.4675</v>
          </cell>
          <cell r="F401">
            <v>0</v>
          </cell>
          <cell r="G401">
            <v>0</v>
          </cell>
        </row>
        <row r="402">
          <cell r="A402">
            <v>719908.75</v>
          </cell>
          <cell r="B402">
            <v>401</v>
          </cell>
          <cell r="C402">
            <v>1846.357</v>
          </cell>
          <cell r="D402">
            <v>79.328609999999998</v>
          </cell>
          <cell r="E402">
            <v>5.3680029999999999</v>
          </cell>
          <cell r="F402">
            <v>0</v>
          </cell>
          <cell r="G402">
            <v>0</v>
          </cell>
        </row>
        <row r="403">
          <cell r="A403">
            <v>721906.44</v>
          </cell>
          <cell r="B403">
            <v>402</v>
          </cell>
          <cell r="C403">
            <v>1997.6790000000001</v>
          </cell>
          <cell r="D403">
            <v>423.59870000000001</v>
          </cell>
          <cell r="E403">
            <v>14.692489999999999</v>
          </cell>
          <cell r="F403">
            <v>0</v>
          </cell>
          <cell r="G403">
            <v>0</v>
          </cell>
        </row>
        <row r="404">
          <cell r="A404">
            <v>723903.38</v>
          </cell>
          <cell r="B404">
            <v>403</v>
          </cell>
          <cell r="C404">
            <v>1996.9449999999999</v>
          </cell>
          <cell r="D404">
            <v>1996.9449999999999</v>
          </cell>
          <cell r="E404">
            <v>162.6044</v>
          </cell>
          <cell r="F404">
            <v>0</v>
          </cell>
          <cell r="G404">
            <v>0</v>
          </cell>
        </row>
        <row r="405">
          <cell r="A405">
            <v>725753.31</v>
          </cell>
          <cell r="B405">
            <v>404</v>
          </cell>
          <cell r="C405">
            <v>1849.91</v>
          </cell>
          <cell r="D405">
            <v>1849.91</v>
          </cell>
          <cell r="E405">
            <v>153.20859999999999</v>
          </cell>
          <cell r="F405">
            <v>0</v>
          </cell>
          <cell r="G405">
            <v>0</v>
          </cell>
        </row>
        <row r="406">
          <cell r="A406">
            <v>727744</v>
          </cell>
          <cell r="B406">
            <v>405</v>
          </cell>
          <cell r="C406">
            <v>1990.692</v>
          </cell>
          <cell r="D406">
            <v>1228.2550000000001</v>
          </cell>
          <cell r="E406">
            <v>131.82650000000001</v>
          </cell>
          <cell r="F406">
            <v>0</v>
          </cell>
          <cell r="G406">
            <v>0</v>
          </cell>
        </row>
        <row r="407">
          <cell r="A407">
            <v>729728.5</v>
          </cell>
          <cell r="B407">
            <v>406</v>
          </cell>
          <cell r="C407">
            <v>1984.509</v>
          </cell>
          <cell r="D407">
            <v>800.49289999999996</v>
          </cell>
          <cell r="E407">
            <v>56.319479999999999</v>
          </cell>
          <cell r="F407">
            <v>0</v>
          </cell>
          <cell r="G407">
            <v>0</v>
          </cell>
        </row>
        <row r="408">
          <cell r="A408">
            <v>731709.63</v>
          </cell>
          <cell r="B408">
            <v>407</v>
          </cell>
          <cell r="C408">
            <v>1981.1120000000001</v>
          </cell>
          <cell r="D408">
            <v>1336.4749999999999</v>
          </cell>
          <cell r="E408">
            <v>176.56190000000001</v>
          </cell>
          <cell r="F408">
            <v>0</v>
          </cell>
          <cell r="G408">
            <v>0</v>
          </cell>
        </row>
        <row r="409">
          <cell r="A409">
            <v>733696.75</v>
          </cell>
          <cell r="B409">
            <v>408</v>
          </cell>
          <cell r="C409">
            <v>1987.126</v>
          </cell>
          <cell r="D409">
            <v>700.51390000000004</v>
          </cell>
          <cell r="E409">
            <v>55.9377</v>
          </cell>
          <cell r="F409">
            <v>0</v>
          </cell>
          <cell r="G409">
            <v>0</v>
          </cell>
        </row>
        <row r="410">
          <cell r="A410">
            <v>735692.25</v>
          </cell>
          <cell r="B410">
            <v>409</v>
          </cell>
          <cell r="C410">
            <v>1995.508</v>
          </cell>
          <cell r="D410">
            <v>0</v>
          </cell>
          <cell r="E410">
            <v>0</v>
          </cell>
          <cell r="F410">
            <v>0</v>
          </cell>
          <cell r="G410">
            <v>0</v>
          </cell>
        </row>
        <row r="411">
          <cell r="A411">
            <v>737689.19</v>
          </cell>
          <cell r="B411">
            <v>410</v>
          </cell>
          <cell r="C411">
            <v>1996.9590000000001</v>
          </cell>
          <cell r="D411">
            <v>78.34357</v>
          </cell>
          <cell r="E411">
            <v>2.5940500000000002</v>
          </cell>
          <cell r="F411">
            <v>0</v>
          </cell>
          <cell r="G411">
            <v>0</v>
          </cell>
        </row>
        <row r="412">
          <cell r="A412">
            <v>739674</v>
          </cell>
          <cell r="B412">
            <v>411</v>
          </cell>
          <cell r="C412">
            <v>1984.787</v>
          </cell>
          <cell r="D412">
            <v>0</v>
          </cell>
          <cell r="E412">
            <v>0</v>
          </cell>
          <cell r="F412">
            <v>0</v>
          </cell>
          <cell r="G412">
            <v>0</v>
          </cell>
        </row>
        <row r="413">
          <cell r="A413">
            <v>741670.44</v>
          </cell>
          <cell r="B413">
            <v>412</v>
          </cell>
          <cell r="C413">
            <v>1996.4380000000001</v>
          </cell>
          <cell r="D413">
            <v>0</v>
          </cell>
          <cell r="E413">
            <v>0</v>
          </cell>
          <cell r="F413">
            <v>0</v>
          </cell>
          <cell r="G413">
            <v>0</v>
          </cell>
        </row>
        <row r="414">
          <cell r="A414">
            <v>743661.88</v>
          </cell>
          <cell r="B414">
            <v>413</v>
          </cell>
          <cell r="C414">
            <v>1991.412</v>
          </cell>
          <cell r="D414">
            <v>0</v>
          </cell>
          <cell r="E414">
            <v>0</v>
          </cell>
          <cell r="F414">
            <v>0</v>
          </cell>
          <cell r="G414">
            <v>0</v>
          </cell>
        </row>
        <row r="415">
          <cell r="A415">
            <v>745661.75</v>
          </cell>
          <cell r="B415">
            <v>414</v>
          </cell>
          <cell r="C415">
            <v>1999.877</v>
          </cell>
          <cell r="D415">
            <v>0</v>
          </cell>
          <cell r="E415">
            <v>0</v>
          </cell>
          <cell r="F415">
            <v>0</v>
          </cell>
          <cell r="G415">
            <v>0</v>
          </cell>
        </row>
        <row r="416">
          <cell r="A416">
            <v>747575.19</v>
          </cell>
          <cell r="B416">
            <v>415</v>
          </cell>
          <cell r="C416">
            <v>1913.46</v>
          </cell>
          <cell r="D416">
            <v>19.056180000000001</v>
          </cell>
          <cell r="E416">
            <v>0.62782099999999996</v>
          </cell>
          <cell r="F416">
            <v>0</v>
          </cell>
          <cell r="G416">
            <v>0</v>
          </cell>
        </row>
        <row r="417">
          <cell r="A417">
            <v>749295.81</v>
          </cell>
          <cell r="B417">
            <v>416</v>
          </cell>
          <cell r="C417">
            <v>1720.636</v>
          </cell>
          <cell r="D417">
            <v>0</v>
          </cell>
          <cell r="E417">
            <v>0</v>
          </cell>
          <cell r="F417">
            <v>0</v>
          </cell>
          <cell r="G417">
            <v>0</v>
          </cell>
        </row>
        <row r="418">
          <cell r="A418">
            <v>750234.06</v>
          </cell>
          <cell r="B418">
            <v>417</v>
          </cell>
          <cell r="C418">
            <v>938.26940000000002</v>
          </cell>
          <cell r="D418">
            <v>0</v>
          </cell>
          <cell r="E418">
            <v>0</v>
          </cell>
          <cell r="F418">
            <v>0</v>
          </cell>
          <cell r="G418">
            <v>0</v>
          </cell>
        </row>
        <row r="419">
          <cell r="A419">
            <v>751928</v>
          </cell>
          <cell r="B419">
            <v>418</v>
          </cell>
          <cell r="C419">
            <v>1693.9259999999999</v>
          </cell>
          <cell r="D419">
            <v>0</v>
          </cell>
          <cell r="E419">
            <v>0</v>
          </cell>
          <cell r="F419">
            <v>0</v>
          </cell>
          <cell r="G419">
            <v>0</v>
          </cell>
        </row>
        <row r="420">
          <cell r="A420">
            <v>753919.94</v>
          </cell>
          <cell r="B420">
            <v>419</v>
          </cell>
          <cell r="C420">
            <v>1991.95</v>
          </cell>
          <cell r="D420">
            <v>0</v>
          </cell>
          <cell r="E420">
            <v>0</v>
          </cell>
          <cell r="F420">
            <v>0</v>
          </cell>
          <cell r="G420">
            <v>0</v>
          </cell>
        </row>
        <row r="421">
          <cell r="A421">
            <v>755917.94</v>
          </cell>
          <cell r="B421">
            <v>420</v>
          </cell>
          <cell r="C421">
            <v>1998.0260000000001</v>
          </cell>
          <cell r="D421">
            <v>0</v>
          </cell>
          <cell r="E421">
            <v>0</v>
          </cell>
          <cell r="F421">
            <v>0</v>
          </cell>
          <cell r="G421">
            <v>0</v>
          </cell>
        </row>
        <row r="422">
          <cell r="A422">
            <v>757487.06</v>
          </cell>
          <cell r="B422">
            <v>421</v>
          </cell>
          <cell r="C422">
            <v>1569.124</v>
          </cell>
          <cell r="D422">
            <v>0</v>
          </cell>
          <cell r="E422">
            <v>0</v>
          </cell>
          <cell r="F422">
            <v>965.09640000000002</v>
          </cell>
          <cell r="G422">
            <v>57.175930000000001</v>
          </cell>
        </row>
        <row r="423">
          <cell r="A423">
            <v>759482.19</v>
          </cell>
          <cell r="B423">
            <v>422</v>
          </cell>
          <cell r="C423">
            <v>1995.117</v>
          </cell>
          <cell r="D423">
            <v>0</v>
          </cell>
          <cell r="E423">
            <v>0</v>
          </cell>
          <cell r="F423">
            <v>741.8664</v>
          </cell>
          <cell r="G423">
            <v>37.111669999999997</v>
          </cell>
        </row>
        <row r="424">
          <cell r="A424">
            <v>761469.94</v>
          </cell>
          <cell r="B424">
            <v>423</v>
          </cell>
          <cell r="C424">
            <v>1987.742</v>
          </cell>
          <cell r="D424">
            <v>0</v>
          </cell>
          <cell r="E424">
            <v>0</v>
          </cell>
          <cell r="F424">
            <v>0</v>
          </cell>
          <cell r="G424">
            <v>0</v>
          </cell>
        </row>
        <row r="425">
          <cell r="A425">
            <v>763061.5</v>
          </cell>
          <cell r="B425">
            <v>424</v>
          </cell>
          <cell r="C425">
            <v>1591.5429999999999</v>
          </cell>
          <cell r="D425">
            <v>0</v>
          </cell>
          <cell r="E425">
            <v>0</v>
          </cell>
          <cell r="F425">
            <v>0</v>
          </cell>
          <cell r="G425">
            <v>0</v>
          </cell>
        </row>
        <row r="426">
          <cell r="A426">
            <v>765028.19</v>
          </cell>
          <cell r="B426">
            <v>425</v>
          </cell>
          <cell r="C426">
            <v>1966.683</v>
          </cell>
          <cell r="D426">
            <v>0</v>
          </cell>
          <cell r="E426">
            <v>0</v>
          </cell>
          <cell r="F426">
            <v>0</v>
          </cell>
          <cell r="G426">
            <v>0</v>
          </cell>
        </row>
        <row r="427">
          <cell r="A427">
            <v>766908.31</v>
          </cell>
          <cell r="B427">
            <v>426</v>
          </cell>
          <cell r="C427">
            <v>1880.0940000000001</v>
          </cell>
          <cell r="D427">
            <v>0</v>
          </cell>
          <cell r="E427">
            <v>0</v>
          </cell>
          <cell r="F427">
            <v>0</v>
          </cell>
          <cell r="G427">
            <v>0</v>
          </cell>
        </row>
        <row r="428">
          <cell r="A428">
            <v>768371.69</v>
          </cell>
          <cell r="B428">
            <v>427</v>
          </cell>
          <cell r="C428">
            <v>1463.373</v>
          </cell>
          <cell r="D428">
            <v>0</v>
          </cell>
          <cell r="E428">
            <v>0</v>
          </cell>
          <cell r="F428">
            <v>0</v>
          </cell>
          <cell r="G428">
            <v>0</v>
          </cell>
        </row>
        <row r="429">
          <cell r="A429">
            <v>770219.56</v>
          </cell>
          <cell r="B429">
            <v>428</v>
          </cell>
          <cell r="C429">
            <v>1847.846</v>
          </cell>
          <cell r="D429">
            <v>0</v>
          </cell>
          <cell r="E429">
            <v>0</v>
          </cell>
          <cell r="F429">
            <v>0</v>
          </cell>
          <cell r="G429">
            <v>0</v>
          </cell>
        </row>
        <row r="430">
          <cell r="A430">
            <v>771504.31</v>
          </cell>
          <cell r="B430">
            <v>429</v>
          </cell>
          <cell r="C430">
            <v>1284.729</v>
          </cell>
          <cell r="D430">
            <v>0</v>
          </cell>
          <cell r="E430">
            <v>0</v>
          </cell>
          <cell r="F430">
            <v>0</v>
          </cell>
          <cell r="G430">
            <v>0</v>
          </cell>
        </row>
        <row r="431">
          <cell r="A431">
            <v>773497.38</v>
          </cell>
          <cell r="B431">
            <v>430</v>
          </cell>
          <cell r="C431">
            <v>1993.0450000000001</v>
          </cell>
          <cell r="D431">
            <v>0</v>
          </cell>
          <cell r="E431">
            <v>0</v>
          </cell>
          <cell r="F431">
            <v>0</v>
          </cell>
          <cell r="G431">
            <v>0</v>
          </cell>
        </row>
        <row r="432">
          <cell r="A432">
            <v>775486.13</v>
          </cell>
          <cell r="B432">
            <v>431</v>
          </cell>
          <cell r="C432">
            <v>1988.768</v>
          </cell>
          <cell r="D432">
            <v>0</v>
          </cell>
          <cell r="E432">
            <v>0</v>
          </cell>
          <cell r="F432">
            <v>1250.0530000000001</v>
          </cell>
          <cell r="G432">
            <v>110.0947</v>
          </cell>
        </row>
        <row r="433">
          <cell r="A433">
            <v>777457.63</v>
          </cell>
          <cell r="B433">
            <v>432</v>
          </cell>
          <cell r="C433">
            <v>1971.5129999999999</v>
          </cell>
          <cell r="D433">
            <v>0</v>
          </cell>
          <cell r="E433">
            <v>0</v>
          </cell>
          <cell r="F433">
            <v>383.05020000000002</v>
          </cell>
          <cell r="G433">
            <v>37.864939999999997</v>
          </cell>
        </row>
        <row r="434">
          <cell r="A434">
            <v>779334</v>
          </cell>
          <cell r="B434">
            <v>433</v>
          </cell>
          <cell r="C434">
            <v>1876.354</v>
          </cell>
          <cell r="D434">
            <v>0</v>
          </cell>
          <cell r="E434">
            <v>0</v>
          </cell>
          <cell r="F434">
            <v>0</v>
          </cell>
          <cell r="G434">
            <v>0</v>
          </cell>
        </row>
        <row r="435">
          <cell r="A435">
            <v>780971.81</v>
          </cell>
          <cell r="B435">
            <v>434</v>
          </cell>
          <cell r="C435">
            <v>1637.81</v>
          </cell>
          <cell r="D435">
            <v>0</v>
          </cell>
          <cell r="E435">
            <v>0</v>
          </cell>
          <cell r="F435">
            <v>0</v>
          </cell>
          <cell r="G435">
            <v>0</v>
          </cell>
        </row>
        <row r="436">
          <cell r="A436">
            <v>782894.81</v>
          </cell>
          <cell r="B436">
            <v>435</v>
          </cell>
          <cell r="C436">
            <v>1922.9960000000001</v>
          </cell>
          <cell r="D436">
            <v>0</v>
          </cell>
          <cell r="E436">
            <v>0</v>
          </cell>
          <cell r="F436">
            <v>0</v>
          </cell>
          <cell r="G436">
            <v>0</v>
          </cell>
        </row>
        <row r="437">
          <cell r="A437">
            <v>784770.31</v>
          </cell>
          <cell r="B437">
            <v>436</v>
          </cell>
          <cell r="C437">
            <v>1875.502</v>
          </cell>
          <cell r="D437">
            <v>0</v>
          </cell>
          <cell r="E437">
            <v>0</v>
          </cell>
          <cell r="F437">
            <v>0</v>
          </cell>
          <cell r="G437">
            <v>0</v>
          </cell>
        </row>
        <row r="438">
          <cell r="A438">
            <v>786032.75</v>
          </cell>
          <cell r="B438">
            <v>437</v>
          </cell>
          <cell r="C438">
            <v>1262.4269999999999</v>
          </cell>
          <cell r="D438">
            <v>0</v>
          </cell>
          <cell r="E438">
            <v>0</v>
          </cell>
          <cell r="F438">
            <v>0</v>
          </cell>
          <cell r="G438">
            <v>0</v>
          </cell>
        </row>
        <row r="439">
          <cell r="A439">
            <v>787987.19</v>
          </cell>
          <cell r="B439">
            <v>438</v>
          </cell>
          <cell r="C439">
            <v>1954.4269999999999</v>
          </cell>
          <cell r="D439">
            <v>0</v>
          </cell>
          <cell r="E439">
            <v>0</v>
          </cell>
          <cell r="F439">
            <v>0</v>
          </cell>
          <cell r="G439">
            <v>0</v>
          </cell>
        </row>
        <row r="440">
          <cell r="A440">
            <v>789420.63</v>
          </cell>
          <cell r="B440">
            <v>439</v>
          </cell>
          <cell r="C440">
            <v>1433.4269999999999</v>
          </cell>
          <cell r="D440">
            <v>0</v>
          </cell>
          <cell r="E440">
            <v>0</v>
          </cell>
          <cell r="F440">
            <v>0</v>
          </cell>
          <cell r="G440">
            <v>0</v>
          </cell>
        </row>
        <row r="441">
          <cell r="A441">
            <v>791207.56</v>
          </cell>
          <cell r="B441">
            <v>440</v>
          </cell>
          <cell r="C441">
            <v>1786.962</v>
          </cell>
          <cell r="D441">
            <v>0</v>
          </cell>
          <cell r="E441">
            <v>0</v>
          </cell>
          <cell r="F441">
            <v>0</v>
          </cell>
          <cell r="G441">
            <v>0</v>
          </cell>
        </row>
        <row r="442">
          <cell r="A442">
            <v>793194.38</v>
          </cell>
          <cell r="B442">
            <v>441</v>
          </cell>
          <cell r="C442">
            <v>1986.825</v>
          </cell>
          <cell r="D442">
            <v>0</v>
          </cell>
          <cell r="E442">
            <v>0</v>
          </cell>
          <cell r="F442">
            <v>0</v>
          </cell>
          <cell r="G442">
            <v>0</v>
          </cell>
        </row>
        <row r="443">
          <cell r="A443">
            <v>795180.13</v>
          </cell>
          <cell r="B443">
            <v>442</v>
          </cell>
          <cell r="C443">
            <v>1985.778</v>
          </cell>
          <cell r="D443">
            <v>0</v>
          </cell>
          <cell r="E443">
            <v>0</v>
          </cell>
          <cell r="F443">
            <v>267.5548</v>
          </cell>
          <cell r="G443">
            <v>16.435459999999999</v>
          </cell>
        </row>
        <row r="444">
          <cell r="A444">
            <v>797154.75</v>
          </cell>
          <cell r="B444">
            <v>443</v>
          </cell>
          <cell r="C444">
            <v>1974.6010000000001</v>
          </cell>
          <cell r="D444">
            <v>0</v>
          </cell>
          <cell r="E444">
            <v>0</v>
          </cell>
          <cell r="F444">
            <v>1598.8389999999999</v>
          </cell>
          <cell r="G444">
            <v>118.6507</v>
          </cell>
        </row>
        <row r="445">
          <cell r="A445">
            <v>799149.88</v>
          </cell>
          <cell r="B445">
            <v>444</v>
          </cell>
          <cell r="C445">
            <v>1995.123</v>
          </cell>
          <cell r="D445">
            <v>0</v>
          </cell>
          <cell r="E445">
            <v>0</v>
          </cell>
          <cell r="F445">
            <v>217.2663</v>
          </cell>
          <cell r="G445">
            <v>17.046959999999999</v>
          </cell>
        </row>
        <row r="446">
          <cell r="A446">
            <v>800863.44</v>
          </cell>
          <cell r="B446">
            <v>445</v>
          </cell>
          <cell r="C446">
            <v>1713.5709999999999</v>
          </cell>
          <cell r="D446">
            <v>0</v>
          </cell>
          <cell r="E446">
            <v>0</v>
          </cell>
          <cell r="F446">
            <v>0</v>
          </cell>
          <cell r="G446">
            <v>0</v>
          </cell>
        </row>
        <row r="447">
          <cell r="A447">
            <v>802557.38</v>
          </cell>
          <cell r="B447">
            <v>446</v>
          </cell>
          <cell r="C447">
            <v>1693.9259999999999</v>
          </cell>
          <cell r="D447">
            <v>0</v>
          </cell>
          <cell r="E447">
            <v>0</v>
          </cell>
          <cell r="F447">
            <v>0</v>
          </cell>
          <cell r="G447">
            <v>0</v>
          </cell>
        </row>
        <row r="448">
          <cell r="A448">
            <v>804378.38</v>
          </cell>
          <cell r="B448">
            <v>447</v>
          </cell>
          <cell r="C448">
            <v>1820.971</v>
          </cell>
          <cell r="D448">
            <v>0</v>
          </cell>
          <cell r="E448">
            <v>0</v>
          </cell>
          <cell r="F448">
            <v>0</v>
          </cell>
          <cell r="G448">
            <v>0</v>
          </cell>
        </row>
        <row r="449">
          <cell r="A449">
            <v>806368.75</v>
          </cell>
          <cell r="B449">
            <v>448</v>
          </cell>
          <cell r="C449">
            <v>1990.3630000000001</v>
          </cell>
          <cell r="D449">
            <v>0</v>
          </cell>
          <cell r="E449">
            <v>0</v>
          </cell>
          <cell r="F449">
            <v>0</v>
          </cell>
          <cell r="G449">
            <v>0</v>
          </cell>
        </row>
        <row r="450">
          <cell r="A450">
            <v>807639.19</v>
          </cell>
          <cell r="B450">
            <v>449</v>
          </cell>
          <cell r="C450">
            <v>1270.441</v>
          </cell>
          <cell r="D450">
            <v>0</v>
          </cell>
          <cell r="E450">
            <v>0</v>
          </cell>
          <cell r="F450">
            <v>0</v>
          </cell>
          <cell r="G450">
            <v>0</v>
          </cell>
        </row>
        <row r="451">
          <cell r="A451">
            <v>809556.44</v>
          </cell>
          <cell r="B451">
            <v>450</v>
          </cell>
          <cell r="C451">
            <v>1917.269</v>
          </cell>
          <cell r="D451">
            <v>0</v>
          </cell>
          <cell r="E451">
            <v>0</v>
          </cell>
          <cell r="F451">
            <v>0</v>
          </cell>
          <cell r="G451">
            <v>0</v>
          </cell>
        </row>
        <row r="452">
          <cell r="A452">
            <v>811027</v>
          </cell>
          <cell r="B452">
            <v>451</v>
          </cell>
          <cell r="C452">
            <v>1470.5830000000001</v>
          </cell>
          <cell r="D452">
            <v>0</v>
          </cell>
          <cell r="E452">
            <v>0</v>
          </cell>
          <cell r="F452">
            <v>0</v>
          </cell>
          <cell r="G452">
            <v>0</v>
          </cell>
        </row>
        <row r="453">
          <cell r="A453">
            <v>812720.94</v>
          </cell>
          <cell r="B453">
            <v>452</v>
          </cell>
          <cell r="C453">
            <v>1693.9259999999999</v>
          </cell>
          <cell r="D453">
            <v>0</v>
          </cell>
          <cell r="E453">
            <v>0</v>
          </cell>
          <cell r="F453">
            <v>0</v>
          </cell>
          <cell r="G453">
            <v>0</v>
          </cell>
        </row>
        <row r="454">
          <cell r="A454">
            <v>814414.88</v>
          </cell>
          <cell r="B454">
            <v>453</v>
          </cell>
          <cell r="C454">
            <v>1693.9259999999999</v>
          </cell>
          <cell r="D454">
            <v>0</v>
          </cell>
          <cell r="E454">
            <v>0</v>
          </cell>
          <cell r="F454">
            <v>0</v>
          </cell>
          <cell r="G454">
            <v>0</v>
          </cell>
        </row>
        <row r="455">
          <cell r="A455">
            <v>816412.38</v>
          </cell>
          <cell r="B455">
            <v>454</v>
          </cell>
          <cell r="C455">
            <v>1997.481</v>
          </cell>
          <cell r="D455">
            <v>0</v>
          </cell>
          <cell r="E455">
            <v>0</v>
          </cell>
          <cell r="F455">
            <v>0</v>
          </cell>
          <cell r="G455">
            <v>0</v>
          </cell>
        </row>
        <row r="456">
          <cell r="A456">
            <v>818368.38</v>
          </cell>
          <cell r="B456">
            <v>455</v>
          </cell>
          <cell r="C456">
            <v>1955.989</v>
          </cell>
          <cell r="D456">
            <v>0</v>
          </cell>
          <cell r="E456">
            <v>0</v>
          </cell>
          <cell r="F456">
            <v>559.01070000000004</v>
          </cell>
          <cell r="G456">
            <v>34.852910000000001</v>
          </cell>
        </row>
        <row r="457">
          <cell r="A457">
            <v>820333.81</v>
          </cell>
          <cell r="B457">
            <v>456</v>
          </cell>
          <cell r="C457">
            <v>1965.4590000000001</v>
          </cell>
          <cell r="D457">
            <v>0</v>
          </cell>
          <cell r="E457">
            <v>0</v>
          </cell>
          <cell r="F457">
            <v>1965.4590000000001</v>
          </cell>
          <cell r="G457">
            <v>152.65600000000001</v>
          </cell>
        </row>
        <row r="458">
          <cell r="A458">
            <v>822315.94</v>
          </cell>
          <cell r="B458">
            <v>457</v>
          </cell>
          <cell r="C458">
            <v>1982.124</v>
          </cell>
          <cell r="D458">
            <v>0</v>
          </cell>
          <cell r="E458">
            <v>0</v>
          </cell>
          <cell r="F458">
            <v>1398.088</v>
          </cell>
          <cell r="G458">
            <v>113.0607</v>
          </cell>
        </row>
        <row r="459">
          <cell r="A459">
            <v>823350</v>
          </cell>
          <cell r="B459">
            <v>458</v>
          </cell>
          <cell r="C459">
            <v>1034.037</v>
          </cell>
          <cell r="D459">
            <v>0</v>
          </cell>
          <cell r="E459">
            <v>0</v>
          </cell>
          <cell r="F459">
            <v>0</v>
          </cell>
          <cell r="G459">
            <v>0</v>
          </cell>
        </row>
        <row r="460">
          <cell r="A460">
            <v>825043.94</v>
          </cell>
          <cell r="B460">
            <v>459</v>
          </cell>
          <cell r="C460">
            <v>1693.931</v>
          </cell>
          <cell r="D460">
            <v>0</v>
          </cell>
          <cell r="E460">
            <v>0</v>
          </cell>
          <cell r="F460">
            <v>0</v>
          </cell>
          <cell r="G460">
            <v>0</v>
          </cell>
        </row>
        <row r="461">
          <cell r="A461">
            <v>826970.81</v>
          </cell>
          <cell r="B461">
            <v>460</v>
          </cell>
          <cell r="C461">
            <v>1926.845</v>
          </cell>
          <cell r="D461">
            <v>0</v>
          </cell>
          <cell r="E461">
            <v>0</v>
          </cell>
          <cell r="F461">
            <v>0</v>
          </cell>
          <cell r="G461">
            <v>0</v>
          </cell>
        </row>
        <row r="462">
          <cell r="A462">
            <v>828961.19</v>
          </cell>
          <cell r="B462">
            <v>461</v>
          </cell>
          <cell r="C462">
            <v>1990.366</v>
          </cell>
          <cell r="D462">
            <v>0</v>
          </cell>
          <cell r="E462">
            <v>0</v>
          </cell>
          <cell r="F462">
            <v>0</v>
          </cell>
          <cell r="G462">
            <v>0</v>
          </cell>
        </row>
        <row r="463">
          <cell r="A463">
            <v>830125.75</v>
          </cell>
          <cell r="B463">
            <v>462</v>
          </cell>
          <cell r="C463">
            <v>1164.5719999999999</v>
          </cell>
          <cell r="D463">
            <v>0</v>
          </cell>
          <cell r="E463">
            <v>0</v>
          </cell>
          <cell r="F463">
            <v>0</v>
          </cell>
          <cell r="G463">
            <v>0</v>
          </cell>
        </row>
        <row r="464">
          <cell r="A464">
            <v>832001.31</v>
          </cell>
          <cell r="B464">
            <v>463</v>
          </cell>
          <cell r="C464">
            <v>1875.56</v>
          </cell>
          <cell r="D464">
            <v>0</v>
          </cell>
          <cell r="E464">
            <v>0</v>
          </cell>
          <cell r="F464">
            <v>0</v>
          </cell>
          <cell r="G464">
            <v>0</v>
          </cell>
        </row>
        <row r="465">
          <cell r="A465">
            <v>833513.63</v>
          </cell>
          <cell r="B465">
            <v>464</v>
          </cell>
          <cell r="C465">
            <v>1512.297</v>
          </cell>
          <cell r="D465">
            <v>0</v>
          </cell>
          <cell r="E465">
            <v>0</v>
          </cell>
          <cell r="F465">
            <v>0</v>
          </cell>
          <cell r="G465">
            <v>0</v>
          </cell>
        </row>
        <row r="466">
          <cell r="A466">
            <v>835207.56</v>
          </cell>
          <cell r="B466">
            <v>465</v>
          </cell>
          <cell r="C466">
            <v>1693.9259999999999</v>
          </cell>
          <cell r="D466">
            <v>0</v>
          </cell>
          <cell r="E466">
            <v>0</v>
          </cell>
          <cell r="F466">
            <v>0</v>
          </cell>
          <cell r="G466">
            <v>0</v>
          </cell>
        </row>
        <row r="467">
          <cell r="A467">
            <v>837204.19</v>
          </cell>
          <cell r="B467">
            <v>466</v>
          </cell>
          <cell r="C467">
            <v>1996.6410000000001</v>
          </cell>
          <cell r="D467">
            <v>0</v>
          </cell>
          <cell r="E467">
            <v>0</v>
          </cell>
          <cell r="F467">
            <v>0</v>
          </cell>
          <cell r="G467">
            <v>0</v>
          </cell>
        </row>
        <row r="468">
          <cell r="A468">
            <v>838922.75</v>
          </cell>
          <cell r="B468">
            <v>467</v>
          </cell>
          <cell r="C468">
            <v>1718.587</v>
          </cell>
          <cell r="D468">
            <v>0</v>
          </cell>
          <cell r="E468">
            <v>0</v>
          </cell>
          <cell r="F468">
            <v>0</v>
          </cell>
          <cell r="G468">
            <v>0</v>
          </cell>
        </row>
        <row r="469">
          <cell r="A469">
            <v>840921.75</v>
          </cell>
          <cell r="B469">
            <v>468</v>
          </cell>
          <cell r="C469">
            <v>1998.9749999999999</v>
          </cell>
          <cell r="D469">
            <v>0</v>
          </cell>
          <cell r="E469">
            <v>0</v>
          </cell>
          <cell r="F469">
            <v>0</v>
          </cell>
          <cell r="G469">
            <v>0</v>
          </cell>
        </row>
        <row r="470">
          <cell r="A470">
            <v>842919.19</v>
          </cell>
          <cell r="B470">
            <v>469</v>
          </cell>
          <cell r="C470">
            <v>1997.422</v>
          </cell>
          <cell r="D470">
            <v>0</v>
          </cell>
          <cell r="E470">
            <v>0</v>
          </cell>
          <cell r="F470">
            <v>704.33759999999995</v>
          </cell>
          <cell r="G470">
            <v>59.758899999999997</v>
          </cell>
        </row>
        <row r="471">
          <cell r="A471">
            <v>844916.69</v>
          </cell>
          <cell r="B471">
            <v>470</v>
          </cell>
          <cell r="C471">
            <v>1997.5170000000001</v>
          </cell>
          <cell r="D471">
            <v>0</v>
          </cell>
          <cell r="E471">
            <v>0</v>
          </cell>
          <cell r="F471">
            <v>1983.232</v>
          </cell>
          <cell r="G471">
            <v>196.84450000000001</v>
          </cell>
        </row>
        <row r="472">
          <cell r="A472">
            <v>846836.94</v>
          </cell>
          <cell r="B472">
            <v>471</v>
          </cell>
          <cell r="C472">
            <v>1920.248</v>
          </cell>
          <cell r="D472">
            <v>0</v>
          </cell>
          <cell r="E472">
            <v>0</v>
          </cell>
          <cell r="F472">
            <v>1380.479</v>
          </cell>
          <cell r="G472">
            <v>113.5069</v>
          </cell>
        </row>
        <row r="473">
          <cell r="A473">
            <v>848530.88</v>
          </cell>
          <cell r="B473">
            <v>472</v>
          </cell>
          <cell r="C473">
            <v>1693.931</v>
          </cell>
          <cell r="D473">
            <v>0</v>
          </cell>
          <cell r="E473">
            <v>0</v>
          </cell>
          <cell r="F473">
            <v>0</v>
          </cell>
          <cell r="G473">
            <v>0</v>
          </cell>
        </row>
        <row r="474">
          <cell r="A474">
            <v>850351.88</v>
          </cell>
          <cell r="B474">
            <v>473</v>
          </cell>
          <cell r="C474">
            <v>1820.9739999999999</v>
          </cell>
          <cell r="D474">
            <v>0</v>
          </cell>
          <cell r="E474">
            <v>0</v>
          </cell>
          <cell r="F474">
            <v>0</v>
          </cell>
          <cell r="G474">
            <v>0</v>
          </cell>
        </row>
        <row r="475">
          <cell r="A475">
            <v>852140.81</v>
          </cell>
          <cell r="B475">
            <v>474</v>
          </cell>
          <cell r="C475">
            <v>1788.923</v>
          </cell>
          <cell r="D475">
            <v>0</v>
          </cell>
          <cell r="E475">
            <v>0</v>
          </cell>
          <cell r="F475">
            <v>0</v>
          </cell>
          <cell r="G475">
            <v>0</v>
          </cell>
        </row>
        <row r="476">
          <cell r="A476">
            <v>854057.38</v>
          </cell>
          <cell r="B476">
            <v>475</v>
          </cell>
          <cell r="C476">
            <v>1916.5409999999999</v>
          </cell>
          <cell r="D476">
            <v>0</v>
          </cell>
          <cell r="E476">
            <v>0</v>
          </cell>
          <cell r="F476">
            <v>0</v>
          </cell>
          <cell r="G476">
            <v>0</v>
          </cell>
        </row>
        <row r="477">
          <cell r="A477">
            <v>855306.63</v>
          </cell>
          <cell r="B477">
            <v>476</v>
          </cell>
          <cell r="C477">
            <v>1249.268</v>
          </cell>
          <cell r="D477">
            <v>0</v>
          </cell>
          <cell r="E477">
            <v>0</v>
          </cell>
          <cell r="F477">
            <v>0</v>
          </cell>
          <cell r="G477">
            <v>0</v>
          </cell>
        </row>
        <row r="478">
          <cell r="A478">
            <v>857000.56</v>
          </cell>
          <cell r="B478">
            <v>477</v>
          </cell>
          <cell r="C478">
            <v>1693.931</v>
          </cell>
          <cell r="D478">
            <v>0</v>
          </cell>
          <cell r="E478">
            <v>0</v>
          </cell>
          <cell r="F478">
            <v>0</v>
          </cell>
          <cell r="G478">
            <v>0</v>
          </cell>
        </row>
        <row r="479">
          <cell r="A479">
            <v>858962.88</v>
          </cell>
          <cell r="B479">
            <v>478</v>
          </cell>
          <cell r="C479">
            <v>1962.3230000000001</v>
          </cell>
          <cell r="D479">
            <v>0</v>
          </cell>
          <cell r="E479">
            <v>0</v>
          </cell>
          <cell r="F479">
            <v>0</v>
          </cell>
          <cell r="G479">
            <v>0</v>
          </cell>
        </row>
        <row r="480">
          <cell r="A480">
            <v>860388.44</v>
          </cell>
          <cell r="B480">
            <v>479</v>
          </cell>
          <cell r="C480">
            <v>1425.5350000000001</v>
          </cell>
          <cell r="D480">
            <v>0</v>
          </cell>
          <cell r="E480">
            <v>0</v>
          </cell>
          <cell r="F480">
            <v>0</v>
          </cell>
          <cell r="G480">
            <v>0</v>
          </cell>
        </row>
        <row r="481">
          <cell r="A481">
            <v>862082.38</v>
          </cell>
          <cell r="B481">
            <v>480</v>
          </cell>
          <cell r="C481">
            <v>1693.931</v>
          </cell>
          <cell r="D481">
            <v>0</v>
          </cell>
          <cell r="E481">
            <v>0</v>
          </cell>
          <cell r="F481">
            <v>0</v>
          </cell>
          <cell r="G481">
            <v>0</v>
          </cell>
        </row>
        <row r="482">
          <cell r="A482">
            <v>864051.25</v>
          </cell>
          <cell r="B482">
            <v>481</v>
          </cell>
          <cell r="C482">
            <v>1968.854</v>
          </cell>
          <cell r="D482">
            <v>0</v>
          </cell>
          <cell r="E482">
            <v>0</v>
          </cell>
          <cell r="F482">
            <v>0</v>
          </cell>
          <cell r="G482">
            <v>0</v>
          </cell>
        </row>
        <row r="483">
          <cell r="A483">
            <v>866045.94</v>
          </cell>
          <cell r="B483">
            <v>482</v>
          </cell>
          <cell r="C483">
            <v>1994.6679999999999</v>
          </cell>
          <cell r="D483">
            <v>0</v>
          </cell>
          <cell r="E483">
            <v>0</v>
          </cell>
          <cell r="F483">
            <v>0</v>
          </cell>
          <cell r="G483">
            <v>0</v>
          </cell>
        </row>
        <row r="484">
          <cell r="A484">
            <v>868025.06</v>
          </cell>
          <cell r="B484">
            <v>483</v>
          </cell>
          <cell r="C484">
            <v>1979.13</v>
          </cell>
          <cell r="D484">
            <v>0</v>
          </cell>
          <cell r="E484">
            <v>0</v>
          </cell>
          <cell r="F484">
            <v>1244.6610000000001</v>
          </cell>
          <cell r="G484">
            <v>177.88319999999999</v>
          </cell>
        </row>
        <row r="485">
          <cell r="A485">
            <v>869965.63</v>
          </cell>
          <cell r="B485">
            <v>484</v>
          </cell>
          <cell r="C485">
            <v>1940.5619999999999</v>
          </cell>
          <cell r="D485">
            <v>0</v>
          </cell>
          <cell r="E485">
            <v>0</v>
          </cell>
          <cell r="F485">
            <v>1634.1980000000001</v>
          </cell>
          <cell r="G485">
            <v>266.54340000000002</v>
          </cell>
        </row>
        <row r="486">
          <cell r="A486">
            <v>870526.31</v>
          </cell>
          <cell r="B486">
            <v>485</v>
          </cell>
          <cell r="C486">
            <v>560.66650000000004</v>
          </cell>
          <cell r="D486">
            <v>0</v>
          </cell>
          <cell r="E486">
            <v>0</v>
          </cell>
          <cell r="F486">
            <v>219.9315</v>
          </cell>
          <cell r="G486">
            <v>29.87331</v>
          </cell>
        </row>
        <row r="487">
          <cell r="A487">
            <v>872220.25</v>
          </cell>
          <cell r="B487">
            <v>486</v>
          </cell>
          <cell r="C487">
            <v>1693.9259999999999</v>
          </cell>
          <cell r="D487">
            <v>0</v>
          </cell>
          <cell r="E487">
            <v>0</v>
          </cell>
          <cell r="F487">
            <v>0</v>
          </cell>
          <cell r="G487">
            <v>0</v>
          </cell>
        </row>
        <row r="488">
          <cell r="A488">
            <v>873935.38</v>
          </cell>
          <cell r="B488">
            <v>487</v>
          </cell>
          <cell r="C488">
            <v>1715.1</v>
          </cell>
          <cell r="D488">
            <v>0</v>
          </cell>
          <cell r="E488">
            <v>0</v>
          </cell>
          <cell r="F488">
            <v>0</v>
          </cell>
          <cell r="G488">
            <v>0</v>
          </cell>
        </row>
        <row r="489">
          <cell r="A489">
            <v>875608.13</v>
          </cell>
          <cell r="B489">
            <v>488</v>
          </cell>
          <cell r="C489">
            <v>1672.7539999999999</v>
          </cell>
          <cell r="D489">
            <v>0</v>
          </cell>
          <cell r="E489">
            <v>0</v>
          </cell>
          <cell r="F489">
            <v>0</v>
          </cell>
          <cell r="G489">
            <v>0</v>
          </cell>
        </row>
        <row r="490">
          <cell r="A490">
            <v>877577.31</v>
          </cell>
          <cell r="B490">
            <v>489</v>
          </cell>
          <cell r="C490">
            <v>1969.191</v>
          </cell>
          <cell r="D490">
            <v>0</v>
          </cell>
          <cell r="E490">
            <v>0</v>
          </cell>
          <cell r="F490">
            <v>0</v>
          </cell>
          <cell r="G490">
            <v>0</v>
          </cell>
        </row>
        <row r="491">
          <cell r="A491">
            <v>878996</v>
          </cell>
          <cell r="B491">
            <v>490</v>
          </cell>
          <cell r="C491">
            <v>1418.6590000000001</v>
          </cell>
          <cell r="D491">
            <v>0</v>
          </cell>
          <cell r="E491">
            <v>0</v>
          </cell>
          <cell r="F491">
            <v>0</v>
          </cell>
          <cell r="G491">
            <v>0</v>
          </cell>
        </row>
        <row r="492">
          <cell r="A492">
            <v>880689.94</v>
          </cell>
          <cell r="B492">
            <v>491</v>
          </cell>
          <cell r="C492">
            <v>1693.9259999999999</v>
          </cell>
          <cell r="D492">
            <v>0</v>
          </cell>
          <cell r="E492">
            <v>0</v>
          </cell>
          <cell r="F492">
            <v>0</v>
          </cell>
          <cell r="G492">
            <v>0</v>
          </cell>
        </row>
        <row r="493">
          <cell r="A493">
            <v>882645.63</v>
          </cell>
          <cell r="B493">
            <v>492</v>
          </cell>
          <cell r="C493">
            <v>1955.6790000000001</v>
          </cell>
          <cell r="D493">
            <v>135.64189999999999</v>
          </cell>
          <cell r="E493">
            <v>4.0949879999999999</v>
          </cell>
          <cell r="F493">
            <v>0</v>
          </cell>
          <cell r="G493">
            <v>0</v>
          </cell>
        </row>
        <row r="494">
          <cell r="A494">
            <v>884077.81</v>
          </cell>
          <cell r="B494">
            <v>493</v>
          </cell>
          <cell r="C494">
            <v>1432.175</v>
          </cell>
          <cell r="D494">
            <v>30.14265</v>
          </cell>
          <cell r="E494">
            <v>0.90999699999999994</v>
          </cell>
          <cell r="F494">
            <v>0</v>
          </cell>
          <cell r="G494">
            <v>0</v>
          </cell>
        </row>
        <row r="495">
          <cell r="A495">
            <v>885982.94</v>
          </cell>
          <cell r="B495">
            <v>494</v>
          </cell>
          <cell r="C495">
            <v>1905.14</v>
          </cell>
          <cell r="D495">
            <v>0</v>
          </cell>
          <cell r="E495">
            <v>0</v>
          </cell>
          <cell r="F495">
            <v>0</v>
          </cell>
          <cell r="G495">
            <v>0</v>
          </cell>
        </row>
        <row r="496">
          <cell r="A496">
            <v>887931.06</v>
          </cell>
          <cell r="B496">
            <v>495</v>
          </cell>
          <cell r="C496">
            <v>1948.145</v>
          </cell>
          <cell r="D496">
            <v>0</v>
          </cell>
          <cell r="E496">
            <v>0</v>
          </cell>
          <cell r="F496">
            <v>0</v>
          </cell>
          <cell r="G496">
            <v>0</v>
          </cell>
        </row>
        <row r="497">
          <cell r="A497">
            <v>889159.56</v>
          </cell>
          <cell r="B497">
            <v>496</v>
          </cell>
          <cell r="C497">
            <v>1228.4939999999999</v>
          </cell>
          <cell r="D497">
            <v>0</v>
          </cell>
          <cell r="E497">
            <v>0</v>
          </cell>
          <cell r="F497">
            <v>0</v>
          </cell>
          <cell r="G497">
            <v>0</v>
          </cell>
        </row>
        <row r="498">
          <cell r="A498">
            <v>891128.44</v>
          </cell>
          <cell r="B498">
            <v>497</v>
          </cell>
          <cell r="C498">
            <v>1968.848</v>
          </cell>
          <cell r="D498">
            <v>0</v>
          </cell>
          <cell r="E498">
            <v>0</v>
          </cell>
          <cell r="F498">
            <v>109.5001</v>
          </cell>
          <cell r="G498">
            <v>17.1782</v>
          </cell>
        </row>
        <row r="499">
          <cell r="A499">
            <v>893018.81</v>
          </cell>
          <cell r="B499">
            <v>498</v>
          </cell>
          <cell r="C499">
            <v>1890.365</v>
          </cell>
          <cell r="D499">
            <v>0</v>
          </cell>
          <cell r="E499">
            <v>0</v>
          </cell>
          <cell r="F499">
            <v>1474.654</v>
          </cell>
          <cell r="G499">
            <v>284.46249999999998</v>
          </cell>
        </row>
        <row r="500">
          <cell r="A500">
            <v>894651.25</v>
          </cell>
          <cell r="B500">
            <v>499</v>
          </cell>
          <cell r="C500">
            <v>1632.4079999999999</v>
          </cell>
          <cell r="D500">
            <v>0</v>
          </cell>
          <cell r="E500">
            <v>0</v>
          </cell>
          <cell r="F500">
            <v>707.41129999999998</v>
          </cell>
          <cell r="G500">
            <v>82.234300000000005</v>
          </cell>
        </row>
        <row r="501">
          <cell r="A501">
            <v>896622</v>
          </cell>
          <cell r="B501">
            <v>500</v>
          </cell>
          <cell r="C501">
            <v>1970.7349999999999</v>
          </cell>
          <cell r="D501">
            <v>0</v>
          </cell>
          <cell r="E501">
            <v>0</v>
          </cell>
          <cell r="F501">
            <v>1045.7380000000001</v>
          </cell>
          <cell r="G501">
            <v>61.279110000000003</v>
          </cell>
        </row>
        <row r="502">
          <cell r="A502">
            <v>898549.88</v>
          </cell>
          <cell r="B502">
            <v>501</v>
          </cell>
          <cell r="C502">
            <v>1927.8520000000001</v>
          </cell>
          <cell r="D502">
            <v>0</v>
          </cell>
          <cell r="E502">
            <v>0</v>
          </cell>
          <cell r="F502">
            <v>484.42290000000003</v>
          </cell>
          <cell r="G502">
            <v>47.543979999999998</v>
          </cell>
        </row>
        <row r="503">
          <cell r="A503">
            <v>900540.25</v>
          </cell>
          <cell r="B503">
            <v>502</v>
          </cell>
          <cell r="C503">
            <v>1990.3720000000001</v>
          </cell>
          <cell r="D503">
            <v>0</v>
          </cell>
          <cell r="E503">
            <v>0</v>
          </cell>
          <cell r="F503">
            <v>7.6892529999999999</v>
          </cell>
          <cell r="G503">
            <v>0.92947500000000005</v>
          </cell>
        </row>
        <row r="504">
          <cell r="A504">
            <v>901350.06</v>
          </cell>
          <cell r="B504">
            <v>503</v>
          </cell>
          <cell r="C504">
            <v>809.83429999999998</v>
          </cell>
          <cell r="D504">
            <v>0</v>
          </cell>
          <cell r="E504">
            <v>0</v>
          </cell>
          <cell r="F504">
            <v>0</v>
          </cell>
          <cell r="G504">
            <v>0</v>
          </cell>
        </row>
        <row r="505">
          <cell r="A505">
            <v>903044</v>
          </cell>
          <cell r="B505">
            <v>504</v>
          </cell>
          <cell r="C505">
            <v>1693.9259999999999</v>
          </cell>
          <cell r="D505">
            <v>0</v>
          </cell>
          <cell r="E505">
            <v>0</v>
          </cell>
          <cell r="F505">
            <v>0</v>
          </cell>
          <cell r="G505">
            <v>0</v>
          </cell>
        </row>
        <row r="506">
          <cell r="A506">
            <v>905035.69</v>
          </cell>
          <cell r="B506">
            <v>505</v>
          </cell>
          <cell r="C506">
            <v>1991.672</v>
          </cell>
          <cell r="D506">
            <v>178.37780000000001</v>
          </cell>
          <cell r="E506">
            <v>7.0480869999999998</v>
          </cell>
          <cell r="F506">
            <v>0</v>
          </cell>
          <cell r="G506">
            <v>0</v>
          </cell>
        </row>
        <row r="507">
          <cell r="A507">
            <v>906996.88</v>
          </cell>
          <cell r="B507">
            <v>506</v>
          </cell>
          <cell r="C507">
            <v>1961.203</v>
          </cell>
          <cell r="D507">
            <v>759.31119999999999</v>
          </cell>
          <cell r="E507">
            <v>28.2105</v>
          </cell>
          <cell r="F507">
            <v>0</v>
          </cell>
          <cell r="G507">
            <v>0</v>
          </cell>
        </row>
        <row r="508">
          <cell r="A508">
            <v>908993.75</v>
          </cell>
          <cell r="B508">
            <v>507</v>
          </cell>
          <cell r="C508">
            <v>1996.8720000000001</v>
          </cell>
          <cell r="D508">
            <v>1715.201</v>
          </cell>
          <cell r="E508">
            <v>55.283099999999997</v>
          </cell>
          <cell r="F508">
            <v>0</v>
          </cell>
          <cell r="G508">
            <v>0</v>
          </cell>
        </row>
        <row r="509">
          <cell r="A509">
            <v>910678.81</v>
          </cell>
          <cell r="B509">
            <v>508</v>
          </cell>
          <cell r="C509">
            <v>1685.0930000000001</v>
          </cell>
          <cell r="D509">
            <v>232.1061</v>
          </cell>
          <cell r="E509">
            <v>7.7509589999999999</v>
          </cell>
          <cell r="F509">
            <v>0</v>
          </cell>
          <cell r="G509">
            <v>0</v>
          </cell>
        </row>
        <row r="510">
          <cell r="A510">
            <v>912670</v>
          </cell>
          <cell r="B510">
            <v>509</v>
          </cell>
          <cell r="C510">
            <v>1991.2190000000001</v>
          </cell>
          <cell r="D510">
            <v>76.892529999999994</v>
          </cell>
          <cell r="E510">
            <v>2.4526780000000001</v>
          </cell>
          <cell r="F510">
            <v>0</v>
          </cell>
          <cell r="G510">
            <v>0</v>
          </cell>
        </row>
        <row r="511">
          <cell r="A511">
            <v>914596.38</v>
          </cell>
          <cell r="B511">
            <v>510</v>
          </cell>
          <cell r="C511">
            <v>1926.3879999999999</v>
          </cell>
          <cell r="D511">
            <v>15.37851</v>
          </cell>
          <cell r="E511">
            <v>0.49053600000000003</v>
          </cell>
          <cell r="F511">
            <v>972.03629999999998</v>
          </cell>
          <cell r="G511">
            <v>76.726690000000005</v>
          </cell>
        </row>
        <row r="512">
          <cell r="A512">
            <v>916544.63</v>
          </cell>
          <cell r="B512">
            <v>511</v>
          </cell>
          <cell r="C512">
            <v>1948.2239999999999</v>
          </cell>
          <cell r="D512">
            <v>37.4285</v>
          </cell>
          <cell r="E512">
            <v>2.1323669999999999</v>
          </cell>
          <cell r="F512">
            <v>1433.7180000000001</v>
          </cell>
          <cell r="G512">
            <v>105.6348</v>
          </cell>
        </row>
        <row r="513">
          <cell r="A513">
            <v>918525.75</v>
          </cell>
          <cell r="B513">
            <v>512</v>
          </cell>
          <cell r="C513">
            <v>1981.098</v>
          </cell>
          <cell r="D513">
            <v>406.79520000000002</v>
          </cell>
          <cell r="E513">
            <v>24.028099999999998</v>
          </cell>
          <cell r="F513">
            <v>421.33589999999998</v>
          </cell>
          <cell r="G513">
            <v>26.6812</v>
          </cell>
        </row>
        <row r="514">
          <cell r="A514">
            <v>920429.06</v>
          </cell>
          <cell r="B514">
            <v>513</v>
          </cell>
          <cell r="C514">
            <v>1903.298</v>
          </cell>
          <cell r="D514">
            <v>492.77379999999999</v>
          </cell>
          <cell r="E514">
            <v>43.545589999999997</v>
          </cell>
          <cell r="F514">
            <v>0</v>
          </cell>
          <cell r="G514">
            <v>0</v>
          </cell>
        </row>
        <row r="515">
          <cell r="A515">
            <v>922425.13</v>
          </cell>
          <cell r="B515">
            <v>514</v>
          </cell>
          <cell r="C515">
            <v>1996.0719999999999</v>
          </cell>
          <cell r="D515">
            <v>915.97329999999999</v>
          </cell>
          <cell r="E515">
            <v>41.515949999999997</v>
          </cell>
          <cell r="F515">
            <v>0</v>
          </cell>
          <cell r="G515">
            <v>0</v>
          </cell>
        </row>
        <row r="516">
          <cell r="A516">
            <v>924421.81</v>
          </cell>
          <cell r="B516">
            <v>515</v>
          </cell>
          <cell r="C516">
            <v>1996.665</v>
          </cell>
          <cell r="D516">
            <v>1163.002</v>
          </cell>
          <cell r="E516">
            <v>93.008189999999999</v>
          </cell>
          <cell r="F516">
            <v>0</v>
          </cell>
          <cell r="G516">
            <v>0</v>
          </cell>
        </row>
        <row r="517">
          <cell r="A517">
            <v>926408.5</v>
          </cell>
          <cell r="B517">
            <v>516</v>
          </cell>
          <cell r="C517">
            <v>1986.683</v>
          </cell>
          <cell r="D517">
            <v>1949.597</v>
          </cell>
          <cell r="E517">
            <v>98.548839999999998</v>
          </cell>
          <cell r="F517">
            <v>0</v>
          </cell>
          <cell r="G517">
            <v>0</v>
          </cell>
        </row>
        <row r="518">
          <cell r="A518">
            <v>928240.75</v>
          </cell>
          <cell r="B518">
            <v>517</v>
          </cell>
          <cell r="C518">
            <v>1832.2329999999999</v>
          </cell>
          <cell r="D518">
            <v>600.88430000000005</v>
          </cell>
          <cell r="E518">
            <v>20.267600000000002</v>
          </cell>
          <cell r="F518">
            <v>0</v>
          </cell>
          <cell r="G518">
            <v>0</v>
          </cell>
        </row>
        <row r="519">
          <cell r="A519">
            <v>930150.56</v>
          </cell>
          <cell r="B519">
            <v>518</v>
          </cell>
          <cell r="C519">
            <v>1909.7919999999999</v>
          </cell>
          <cell r="D519">
            <v>0</v>
          </cell>
          <cell r="E519">
            <v>0</v>
          </cell>
          <cell r="F519">
            <v>0</v>
          </cell>
          <cell r="G519">
            <v>0</v>
          </cell>
        </row>
        <row r="520">
          <cell r="A520">
            <v>932096.25</v>
          </cell>
          <cell r="B520">
            <v>519</v>
          </cell>
          <cell r="C520">
            <v>1945.664</v>
          </cell>
          <cell r="D520">
            <v>272.41719999999998</v>
          </cell>
          <cell r="E520">
            <v>17.647259999999999</v>
          </cell>
          <cell r="F520">
            <v>874.15710000000001</v>
          </cell>
          <cell r="G520">
            <v>56.602170000000001</v>
          </cell>
        </row>
        <row r="521">
          <cell r="A521">
            <v>934096.5</v>
          </cell>
          <cell r="B521">
            <v>520</v>
          </cell>
          <cell r="C521">
            <v>2000.2619999999999</v>
          </cell>
          <cell r="D521">
            <v>1193.6369999999999</v>
          </cell>
          <cell r="E521">
            <v>77.336380000000005</v>
          </cell>
          <cell r="F521">
            <v>186.66370000000001</v>
          </cell>
          <cell r="G521">
            <v>12.06326</v>
          </cell>
        </row>
        <row r="522">
          <cell r="A522">
            <v>935780</v>
          </cell>
          <cell r="B522">
            <v>521</v>
          </cell>
          <cell r="C522">
            <v>1683.518</v>
          </cell>
          <cell r="D522">
            <v>347.50119999999998</v>
          </cell>
          <cell r="E522">
            <v>23.36598</v>
          </cell>
          <cell r="F522">
            <v>0</v>
          </cell>
          <cell r="G522">
            <v>0</v>
          </cell>
        </row>
        <row r="523">
          <cell r="A523">
            <v>937763.81</v>
          </cell>
          <cell r="B523">
            <v>522</v>
          </cell>
          <cell r="C523">
            <v>1983.8420000000001</v>
          </cell>
          <cell r="D523">
            <v>1424.509</v>
          </cell>
          <cell r="E523">
            <v>110.7633</v>
          </cell>
          <cell r="F523">
            <v>0</v>
          </cell>
          <cell r="G523">
            <v>0</v>
          </cell>
        </row>
        <row r="524">
          <cell r="A524">
            <v>939725.69</v>
          </cell>
          <cell r="B524">
            <v>523</v>
          </cell>
          <cell r="C524">
            <v>1961.885</v>
          </cell>
          <cell r="D524">
            <v>1771.11</v>
          </cell>
          <cell r="E524">
            <v>230.36529999999999</v>
          </cell>
          <cell r="F524">
            <v>0</v>
          </cell>
          <cell r="G524">
            <v>0</v>
          </cell>
        </row>
        <row r="525">
          <cell r="A525">
            <v>941703.75</v>
          </cell>
          <cell r="B525">
            <v>524</v>
          </cell>
          <cell r="C525">
            <v>1978.0940000000001</v>
          </cell>
          <cell r="D525">
            <v>867.1395</v>
          </cell>
          <cell r="E525">
            <v>80.516850000000005</v>
          </cell>
          <cell r="F525">
            <v>0</v>
          </cell>
          <cell r="G525">
            <v>0</v>
          </cell>
        </row>
        <row r="526">
          <cell r="A526">
            <v>943699.38</v>
          </cell>
          <cell r="B526">
            <v>525</v>
          </cell>
          <cell r="C526">
            <v>1995.6479999999999</v>
          </cell>
          <cell r="D526">
            <v>0</v>
          </cell>
          <cell r="E526">
            <v>0</v>
          </cell>
          <cell r="F526">
            <v>0</v>
          </cell>
          <cell r="G526">
            <v>0</v>
          </cell>
        </row>
        <row r="527">
          <cell r="A527">
            <v>945687.69</v>
          </cell>
          <cell r="B527">
            <v>526</v>
          </cell>
          <cell r="C527">
            <v>1988.326</v>
          </cell>
          <cell r="D527">
            <v>339.87560000000002</v>
          </cell>
          <cell r="E527">
            <v>15.910679999999999</v>
          </cell>
          <cell r="F527">
            <v>0</v>
          </cell>
          <cell r="G527">
            <v>0</v>
          </cell>
        </row>
        <row r="528">
          <cell r="A528">
            <v>947681.75</v>
          </cell>
          <cell r="B528">
            <v>527</v>
          </cell>
          <cell r="C528">
            <v>1994.0340000000001</v>
          </cell>
          <cell r="D528">
            <v>1362.7719999999999</v>
          </cell>
          <cell r="E528">
            <v>61.506630000000001</v>
          </cell>
          <cell r="F528">
            <v>41.32076</v>
          </cell>
          <cell r="G528">
            <v>2.4861520000000001</v>
          </cell>
        </row>
        <row r="529">
          <cell r="A529">
            <v>949628.81</v>
          </cell>
          <cell r="B529">
            <v>528</v>
          </cell>
          <cell r="C529">
            <v>1947.0809999999999</v>
          </cell>
          <cell r="D529">
            <v>1917.521</v>
          </cell>
          <cell r="E529">
            <v>84.365260000000006</v>
          </cell>
          <cell r="F529">
            <v>0</v>
          </cell>
          <cell r="G529">
            <v>0</v>
          </cell>
        </row>
        <row r="530">
          <cell r="A530">
            <v>951579.69</v>
          </cell>
          <cell r="B530">
            <v>529</v>
          </cell>
          <cell r="C530">
            <v>1950.876</v>
          </cell>
          <cell r="D530">
            <v>1950.876</v>
          </cell>
          <cell r="E530">
            <v>248.57089999999999</v>
          </cell>
          <cell r="F530">
            <v>0</v>
          </cell>
          <cell r="G530">
            <v>0</v>
          </cell>
        </row>
        <row r="531">
          <cell r="A531">
            <v>953570.63</v>
          </cell>
          <cell r="B531">
            <v>530</v>
          </cell>
          <cell r="C531">
            <v>1990.9190000000001</v>
          </cell>
          <cell r="D531">
            <v>1913.74</v>
          </cell>
          <cell r="E531">
            <v>343.00360000000001</v>
          </cell>
          <cell r="F531">
            <v>0</v>
          </cell>
          <cell r="G531">
            <v>0</v>
          </cell>
        </row>
        <row r="532">
          <cell r="A532">
            <v>954634.56</v>
          </cell>
          <cell r="B532">
            <v>531</v>
          </cell>
          <cell r="C532">
            <v>1063.953</v>
          </cell>
          <cell r="D532">
            <v>47.517620000000001</v>
          </cell>
          <cell r="E532">
            <v>4.0519059999999998</v>
          </cell>
          <cell r="F532">
            <v>0</v>
          </cell>
          <cell r="G532">
            <v>0</v>
          </cell>
        </row>
        <row r="533">
          <cell r="A533">
            <v>956632.88</v>
          </cell>
          <cell r="B533">
            <v>532</v>
          </cell>
          <cell r="C533">
            <v>1998.3019999999999</v>
          </cell>
          <cell r="D533">
            <v>0</v>
          </cell>
          <cell r="E533">
            <v>0</v>
          </cell>
          <cell r="F533">
            <v>0</v>
          </cell>
          <cell r="G533">
            <v>0</v>
          </cell>
        </row>
        <row r="534">
          <cell r="A534">
            <v>958625.31</v>
          </cell>
          <cell r="B534">
            <v>533</v>
          </cell>
          <cell r="C534">
            <v>1992.42</v>
          </cell>
          <cell r="D534">
            <v>1033.107</v>
          </cell>
          <cell r="E534">
            <v>55.456659999999999</v>
          </cell>
          <cell r="F534">
            <v>0</v>
          </cell>
          <cell r="G534">
            <v>0</v>
          </cell>
        </row>
        <row r="535">
          <cell r="A535">
            <v>960619.69</v>
          </cell>
          <cell r="B535">
            <v>534</v>
          </cell>
          <cell r="C535">
            <v>1994.3489999999999</v>
          </cell>
          <cell r="D535">
            <v>1971.135</v>
          </cell>
          <cell r="E535">
            <v>170.56649999999999</v>
          </cell>
          <cell r="F535">
            <v>0</v>
          </cell>
          <cell r="G535">
            <v>0</v>
          </cell>
        </row>
        <row r="536">
          <cell r="A536">
            <v>962385</v>
          </cell>
          <cell r="B536">
            <v>535</v>
          </cell>
          <cell r="C536">
            <v>1765.3340000000001</v>
          </cell>
          <cell r="D536">
            <v>1220.595</v>
          </cell>
          <cell r="E536">
            <v>123.75360000000001</v>
          </cell>
          <cell r="F536">
            <v>0</v>
          </cell>
          <cell r="G536">
            <v>0</v>
          </cell>
        </row>
        <row r="537">
          <cell r="A537">
            <v>963892.88</v>
          </cell>
          <cell r="B537">
            <v>536</v>
          </cell>
          <cell r="C537">
            <v>1507.867</v>
          </cell>
          <cell r="D537">
            <v>91.071430000000007</v>
          </cell>
          <cell r="E537">
            <v>8.9735519999999998</v>
          </cell>
          <cell r="F537">
            <v>0</v>
          </cell>
          <cell r="G537">
            <v>0</v>
          </cell>
        </row>
        <row r="538">
          <cell r="A538">
            <v>965843.25</v>
          </cell>
          <cell r="B538">
            <v>537</v>
          </cell>
          <cell r="C538">
            <v>1950.38</v>
          </cell>
          <cell r="D538">
            <v>0</v>
          </cell>
          <cell r="E538">
            <v>0</v>
          </cell>
          <cell r="F538">
            <v>0</v>
          </cell>
          <cell r="G538">
            <v>0</v>
          </cell>
        </row>
        <row r="539">
          <cell r="A539">
            <v>967840.25</v>
          </cell>
          <cell r="B539">
            <v>538</v>
          </cell>
          <cell r="C539">
            <v>1997.0029999999999</v>
          </cell>
          <cell r="D539">
            <v>1061.944</v>
          </cell>
          <cell r="E539">
            <v>53.000369999999997</v>
          </cell>
          <cell r="F539">
            <v>0</v>
          </cell>
          <cell r="G539">
            <v>0</v>
          </cell>
        </row>
        <row r="540">
          <cell r="A540">
            <v>969839.31</v>
          </cell>
          <cell r="B540">
            <v>539</v>
          </cell>
          <cell r="C540">
            <v>1999.05</v>
          </cell>
          <cell r="D540">
            <v>65.971119999999999</v>
          </cell>
          <cell r="E540">
            <v>7.284205</v>
          </cell>
          <cell r="F540">
            <v>0</v>
          </cell>
          <cell r="G540">
            <v>0</v>
          </cell>
        </row>
        <row r="541">
          <cell r="A541">
            <v>971826.44</v>
          </cell>
          <cell r="B541">
            <v>540</v>
          </cell>
          <cell r="C541">
            <v>1987.1010000000001</v>
          </cell>
          <cell r="D541">
            <v>662.44489999999996</v>
          </cell>
          <cell r="E541">
            <v>29.722950000000001</v>
          </cell>
          <cell r="F541">
            <v>0</v>
          </cell>
          <cell r="G541">
            <v>0</v>
          </cell>
        </row>
        <row r="542">
          <cell r="A542">
            <v>973825.38</v>
          </cell>
          <cell r="B542">
            <v>541</v>
          </cell>
          <cell r="C542">
            <v>1998.915</v>
          </cell>
          <cell r="D542">
            <v>121.82850000000001</v>
          </cell>
          <cell r="E542">
            <v>5.40801</v>
          </cell>
          <cell r="F542">
            <v>0</v>
          </cell>
          <cell r="G542">
            <v>0</v>
          </cell>
        </row>
        <row r="543">
          <cell r="A543">
            <v>975823.25</v>
          </cell>
          <cell r="B543">
            <v>542</v>
          </cell>
          <cell r="C543">
            <v>1997.8589999999999</v>
          </cell>
          <cell r="D543">
            <v>0</v>
          </cell>
          <cell r="E543">
            <v>0</v>
          </cell>
          <cell r="F543">
            <v>0</v>
          </cell>
          <cell r="G543">
            <v>0</v>
          </cell>
        </row>
        <row r="544">
          <cell r="A544">
            <v>977818.13</v>
          </cell>
          <cell r="B544">
            <v>543</v>
          </cell>
          <cell r="C544">
            <v>1994.8820000000001</v>
          </cell>
          <cell r="D544">
            <v>0</v>
          </cell>
          <cell r="E544">
            <v>0</v>
          </cell>
          <cell r="F544">
            <v>0</v>
          </cell>
          <cell r="G544">
            <v>0</v>
          </cell>
        </row>
        <row r="545">
          <cell r="A545">
            <v>979818.06</v>
          </cell>
          <cell r="B545">
            <v>544</v>
          </cell>
          <cell r="C545">
            <v>1999.9490000000001</v>
          </cell>
          <cell r="D545">
            <v>0</v>
          </cell>
          <cell r="E545">
            <v>0</v>
          </cell>
          <cell r="F545">
            <v>0</v>
          </cell>
          <cell r="G545">
            <v>0</v>
          </cell>
        </row>
        <row r="546">
          <cell r="A546">
            <v>981815</v>
          </cell>
          <cell r="B546">
            <v>545</v>
          </cell>
          <cell r="C546">
            <v>1996.963</v>
          </cell>
          <cell r="D546">
            <v>0</v>
          </cell>
          <cell r="E546">
            <v>0</v>
          </cell>
          <cell r="F546">
            <v>0</v>
          </cell>
          <cell r="G546">
            <v>0</v>
          </cell>
        </row>
        <row r="547">
          <cell r="A547">
            <v>983746.75</v>
          </cell>
          <cell r="B547">
            <v>546</v>
          </cell>
          <cell r="C547">
            <v>1931.779</v>
          </cell>
          <cell r="D547">
            <v>0</v>
          </cell>
          <cell r="E547">
            <v>0</v>
          </cell>
          <cell r="F547">
            <v>0</v>
          </cell>
          <cell r="G547">
            <v>0</v>
          </cell>
        </row>
        <row r="548">
          <cell r="A548">
            <v>985688.75</v>
          </cell>
          <cell r="B548">
            <v>547</v>
          </cell>
          <cell r="C548">
            <v>1941.992</v>
          </cell>
          <cell r="D548">
            <v>0</v>
          </cell>
          <cell r="E548">
            <v>0</v>
          </cell>
          <cell r="F548">
            <v>0</v>
          </cell>
          <cell r="G548">
            <v>0</v>
          </cell>
        </row>
        <row r="549">
          <cell r="A549">
            <v>987672.63</v>
          </cell>
          <cell r="B549">
            <v>548</v>
          </cell>
          <cell r="C549">
            <v>1983.845</v>
          </cell>
          <cell r="D549">
            <v>0</v>
          </cell>
          <cell r="E549">
            <v>0</v>
          </cell>
          <cell r="F549">
            <v>0</v>
          </cell>
          <cell r="G549">
            <v>0</v>
          </cell>
        </row>
        <row r="550">
          <cell r="A550">
            <v>988578.13</v>
          </cell>
          <cell r="B550">
            <v>549</v>
          </cell>
          <cell r="C550">
            <v>905.53120000000001</v>
          </cell>
          <cell r="D550">
            <v>0</v>
          </cell>
          <cell r="E550">
            <v>0</v>
          </cell>
          <cell r="F550">
            <v>0</v>
          </cell>
          <cell r="G550">
            <v>0</v>
          </cell>
        </row>
        <row r="551">
          <cell r="A551">
            <v>990504.94</v>
          </cell>
          <cell r="B551">
            <v>550</v>
          </cell>
          <cell r="C551">
            <v>1926.838</v>
          </cell>
          <cell r="D551">
            <v>0</v>
          </cell>
          <cell r="E551">
            <v>0</v>
          </cell>
          <cell r="F551">
            <v>0</v>
          </cell>
          <cell r="G551">
            <v>0</v>
          </cell>
        </row>
        <row r="552">
          <cell r="A552">
            <v>992293</v>
          </cell>
          <cell r="B552">
            <v>551</v>
          </cell>
          <cell r="C552">
            <v>1788.04</v>
          </cell>
          <cell r="D552">
            <v>0</v>
          </cell>
          <cell r="E552">
            <v>0</v>
          </cell>
          <cell r="F552">
            <v>0</v>
          </cell>
          <cell r="G552">
            <v>0</v>
          </cell>
        </row>
        <row r="553">
          <cell r="A553">
            <v>994276.88</v>
          </cell>
          <cell r="B553">
            <v>552</v>
          </cell>
          <cell r="C553">
            <v>1983.856</v>
          </cell>
          <cell r="D553">
            <v>0</v>
          </cell>
          <cell r="E553">
            <v>0</v>
          </cell>
          <cell r="F553">
            <v>0</v>
          </cell>
          <cell r="G553">
            <v>0</v>
          </cell>
        </row>
        <row r="554">
          <cell r="A554">
            <v>996124.56</v>
          </cell>
          <cell r="B554">
            <v>553</v>
          </cell>
          <cell r="C554">
            <v>1847.6790000000001</v>
          </cell>
          <cell r="D554">
            <v>0</v>
          </cell>
          <cell r="E554">
            <v>0</v>
          </cell>
          <cell r="F554">
            <v>23.014399999999998</v>
          </cell>
          <cell r="G554">
            <v>1.290257</v>
          </cell>
        </row>
        <row r="555">
          <cell r="A555">
            <v>998124.19</v>
          </cell>
          <cell r="B555">
            <v>554</v>
          </cell>
          <cell r="C555">
            <v>1999.615</v>
          </cell>
          <cell r="D555">
            <v>0</v>
          </cell>
          <cell r="E555">
            <v>0</v>
          </cell>
          <cell r="F555">
            <v>1062.7429999999999</v>
          </cell>
          <cell r="G555">
            <v>59.580570000000002</v>
          </cell>
        </row>
        <row r="556">
          <cell r="A556">
            <v>1000116.44</v>
          </cell>
          <cell r="B556">
            <v>555</v>
          </cell>
          <cell r="C556">
            <v>1992.2629999999999</v>
          </cell>
          <cell r="D556">
            <v>0</v>
          </cell>
          <cell r="E556">
            <v>0</v>
          </cell>
          <cell r="F556">
            <v>0</v>
          </cell>
          <cell r="G556">
            <v>0</v>
          </cell>
        </row>
        <row r="557">
          <cell r="A557">
            <v>1001643.94</v>
          </cell>
          <cell r="B557">
            <v>556</v>
          </cell>
          <cell r="C557">
            <v>1527.479</v>
          </cell>
          <cell r="D557">
            <v>0</v>
          </cell>
          <cell r="E557">
            <v>0</v>
          </cell>
          <cell r="F557">
            <v>0</v>
          </cell>
          <cell r="G557">
            <v>0</v>
          </cell>
        </row>
        <row r="558">
          <cell r="A558">
            <v>1003637.13</v>
          </cell>
          <cell r="B558">
            <v>557</v>
          </cell>
          <cell r="C558">
            <v>1993.2149999999999</v>
          </cell>
          <cell r="D558">
            <v>0</v>
          </cell>
          <cell r="E558">
            <v>0</v>
          </cell>
          <cell r="F558">
            <v>0</v>
          </cell>
          <cell r="G558">
            <v>0</v>
          </cell>
        </row>
        <row r="559">
          <cell r="A559">
            <v>1005526.56</v>
          </cell>
          <cell r="B559">
            <v>558</v>
          </cell>
          <cell r="C559">
            <v>1889.4649999999999</v>
          </cell>
          <cell r="D559">
            <v>0</v>
          </cell>
          <cell r="E559">
            <v>0</v>
          </cell>
          <cell r="F559">
            <v>0</v>
          </cell>
          <cell r="G559">
            <v>0</v>
          </cell>
        </row>
        <row r="560">
          <cell r="A560">
            <v>1007450.31</v>
          </cell>
          <cell r="B560">
            <v>559</v>
          </cell>
          <cell r="C560">
            <v>1923.779</v>
          </cell>
          <cell r="D560">
            <v>0</v>
          </cell>
          <cell r="E560">
            <v>0</v>
          </cell>
          <cell r="F560">
            <v>0</v>
          </cell>
          <cell r="G560">
            <v>0</v>
          </cell>
        </row>
        <row r="561">
          <cell r="A561">
            <v>1009374.38</v>
          </cell>
          <cell r="B561">
            <v>560</v>
          </cell>
          <cell r="C561">
            <v>1924.0540000000001</v>
          </cell>
          <cell r="D561">
            <v>0</v>
          </cell>
          <cell r="E561">
            <v>0</v>
          </cell>
          <cell r="F561">
            <v>0</v>
          </cell>
          <cell r="G561">
            <v>0</v>
          </cell>
        </row>
        <row r="562">
          <cell r="A562">
            <v>1010786.88</v>
          </cell>
          <cell r="B562">
            <v>561</v>
          </cell>
          <cell r="C562">
            <v>1412.5229999999999</v>
          </cell>
          <cell r="D562">
            <v>0</v>
          </cell>
          <cell r="E562">
            <v>0</v>
          </cell>
          <cell r="F562">
            <v>0</v>
          </cell>
          <cell r="G562">
            <v>0</v>
          </cell>
        </row>
        <row r="563">
          <cell r="A563">
            <v>1012783.06</v>
          </cell>
          <cell r="B563">
            <v>562</v>
          </cell>
          <cell r="C563">
            <v>1996.183</v>
          </cell>
          <cell r="D563">
            <v>0</v>
          </cell>
          <cell r="E563">
            <v>0</v>
          </cell>
          <cell r="F563">
            <v>0</v>
          </cell>
          <cell r="G563">
            <v>0</v>
          </cell>
        </row>
        <row r="564">
          <cell r="A564">
            <v>1014106.5</v>
          </cell>
          <cell r="B564">
            <v>563</v>
          </cell>
          <cell r="C564">
            <v>1323.4649999999999</v>
          </cell>
          <cell r="D564">
            <v>0</v>
          </cell>
          <cell r="E564">
            <v>0</v>
          </cell>
          <cell r="F564">
            <v>83.99288</v>
          </cell>
          <cell r="G564">
            <v>5.1337419999999998</v>
          </cell>
        </row>
        <row r="565">
          <cell r="A565">
            <v>1016106</v>
          </cell>
          <cell r="B565">
            <v>564</v>
          </cell>
          <cell r="C565">
            <v>1999.4870000000001</v>
          </cell>
          <cell r="D565">
            <v>0</v>
          </cell>
          <cell r="E565">
            <v>0</v>
          </cell>
          <cell r="F565">
            <v>1999.4870000000001</v>
          </cell>
          <cell r="G565">
            <v>136.5634</v>
          </cell>
        </row>
        <row r="566">
          <cell r="A566">
            <v>1018103.31</v>
          </cell>
          <cell r="B566">
            <v>565</v>
          </cell>
          <cell r="C566">
            <v>1997.29</v>
          </cell>
          <cell r="D566">
            <v>0</v>
          </cell>
          <cell r="E566">
            <v>0</v>
          </cell>
          <cell r="F566">
            <v>1267.4190000000001</v>
          </cell>
          <cell r="G566">
            <v>84.043689999999998</v>
          </cell>
        </row>
        <row r="567">
          <cell r="A567">
            <v>1019188.31</v>
          </cell>
          <cell r="B567">
            <v>566</v>
          </cell>
          <cell r="C567">
            <v>1085.002</v>
          </cell>
          <cell r="D567">
            <v>0</v>
          </cell>
          <cell r="E567">
            <v>0</v>
          </cell>
          <cell r="F567">
            <v>0</v>
          </cell>
          <cell r="G567">
            <v>0</v>
          </cell>
        </row>
        <row r="568">
          <cell r="A568">
            <v>1021068.31</v>
          </cell>
          <cell r="B568">
            <v>567</v>
          </cell>
          <cell r="C568">
            <v>1879.9970000000001</v>
          </cell>
          <cell r="D568">
            <v>0</v>
          </cell>
          <cell r="E568">
            <v>0</v>
          </cell>
          <cell r="F568">
            <v>0</v>
          </cell>
          <cell r="G568">
            <v>0</v>
          </cell>
        </row>
        <row r="569">
          <cell r="A569">
            <v>1022576.19</v>
          </cell>
          <cell r="B569">
            <v>568</v>
          </cell>
          <cell r="C569">
            <v>1507.855</v>
          </cell>
          <cell r="D569">
            <v>0</v>
          </cell>
          <cell r="E569">
            <v>0</v>
          </cell>
          <cell r="F569">
            <v>0</v>
          </cell>
          <cell r="G569">
            <v>0</v>
          </cell>
        </row>
        <row r="570">
          <cell r="A570">
            <v>1024376</v>
          </cell>
          <cell r="B570">
            <v>569</v>
          </cell>
          <cell r="C570">
            <v>1799.7950000000001</v>
          </cell>
          <cell r="D570">
            <v>0</v>
          </cell>
          <cell r="E570">
            <v>0</v>
          </cell>
          <cell r="F570">
            <v>0</v>
          </cell>
          <cell r="G570">
            <v>0</v>
          </cell>
        </row>
        <row r="571">
          <cell r="A571">
            <v>1026302.25</v>
          </cell>
          <cell r="B571">
            <v>570</v>
          </cell>
          <cell r="C571">
            <v>1926.252</v>
          </cell>
          <cell r="D571">
            <v>0</v>
          </cell>
          <cell r="E571">
            <v>0</v>
          </cell>
          <cell r="F571">
            <v>0</v>
          </cell>
          <cell r="G571">
            <v>0</v>
          </cell>
        </row>
        <row r="572">
          <cell r="A572">
            <v>1028264</v>
          </cell>
          <cell r="B572">
            <v>571</v>
          </cell>
          <cell r="C572">
            <v>1961.7629999999999</v>
          </cell>
          <cell r="D572">
            <v>0</v>
          </cell>
          <cell r="E572">
            <v>0</v>
          </cell>
          <cell r="F572">
            <v>0</v>
          </cell>
          <cell r="G572">
            <v>0</v>
          </cell>
        </row>
        <row r="573">
          <cell r="A573">
            <v>1029351.88</v>
          </cell>
          <cell r="B573">
            <v>572</v>
          </cell>
          <cell r="C573">
            <v>1087.8900000000001</v>
          </cell>
          <cell r="D573">
            <v>0</v>
          </cell>
          <cell r="E573">
            <v>0</v>
          </cell>
          <cell r="F573">
            <v>0</v>
          </cell>
          <cell r="G573">
            <v>0</v>
          </cell>
        </row>
        <row r="574">
          <cell r="A574">
            <v>1031138.81</v>
          </cell>
          <cell r="B574">
            <v>573</v>
          </cell>
          <cell r="C574">
            <v>1786.962</v>
          </cell>
          <cell r="D574">
            <v>0</v>
          </cell>
          <cell r="E574">
            <v>0</v>
          </cell>
          <cell r="F574">
            <v>0</v>
          </cell>
          <cell r="G574">
            <v>0</v>
          </cell>
        </row>
        <row r="575">
          <cell r="A575">
            <v>1033125.63</v>
          </cell>
          <cell r="B575">
            <v>574</v>
          </cell>
          <cell r="C575">
            <v>1986.825</v>
          </cell>
          <cell r="D575">
            <v>0</v>
          </cell>
          <cell r="E575">
            <v>0</v>
          </cell>
          <cell r="F575">
            <v>0</v>
          </cell>
          <cell r="G575">
            <v>0</v>
          </cell>
        </row>
        <row r="576">
          <cell r="A576">
            <v>1035120.25</v>
          </cell>
          <cell r="B576">
            <v>575</v>
          </cell>
          <cell r="C576">
            <v>1994.6379999999999</v>
          </cell>
          <cell r="D576">
            <v>0</v>
          </cell>
          <cell r="E576">
            <v>0</v>
          </cell>
          <cell r="F576">
            <v>421.98329999999999</v>
          </cell>
          <cell r="G576">
            <v>36.06082</v>
          </cell>
        </row>
        <row r="577">
          <cell r="A577">
            <v>1037115.13</v>
          </cell>
          <cell r="B577">
            <v>576</v>
          </cell>
          <cell r="C577">
            <v>1994.884</v>
          </cell>
          <cell r="D577">
            <v>0</v>
          </cell>
          <cell r="E577">
            <v>0</v>
          </cell>
          <cell r="F577">
            <v>1712.7349999999999</v>
          </cell>
          <cell r="G577">
            <v>167.80369999999999</v>
          </cell>
        </row>
        <row r="578">
          <cell r="A578">
            <v>1038948.06</v>
          </cell>
          <cell r="B578">
            <v>577</v>
          </cell>
          <cell r="C578">
            <v>1832.91</v>
          </cell>
          <cell r="D578">
            <v>0</v>
          </cell>
          <cell r="E578">
            <v>0</v>
          </cell>
          <cell r="F578">
            <v>138.98570000000001</v>
          </cell>
          <cell r="G578">
            <v>9.5988109999999995</v>
          </cell>
        </row>
        <row r="579">
          <cell r="A579">
            <v>1040642</v>
          </cell>
          <cell r="B579">
            <v>578</v>
          </cell>
          <cell r="C579">
            <v>1693.9269999999999</v>
          </cell>
          <cell r="D579">
            <v>0</v>
          </cell>
          <cell r="E579">
            <v>0</v>
          </cell>
          <cell r="F579">
            <v>0</v>
          </cell>
          <cell r="G579">
            <v>0</v>
          </cell>
        </row>
        <row r="580">
          <cell r="A580">
            <v>1042335.94</v>
          </cell>
          <cell r="B580">
            <v>579</v>
          </cell>
          <cell r="C580">
            <v>1693.9259999999999</v>
          </cell>
          <cell r="D580">
            <v>0</v>
          </cell>
          <cell r="E580">
            <v>0</v>
          </cell>
          <cell r="F580">
            <v>0</v>
          </cell>
          <cell r="G580">
            <v>0</v>
          </cell>
        </row>
        <row r="581">
          <cell r="A581">
            <v>1044029.88</v>
          </cell>
          <cell r="B581">
            <v>580</v>
          </cell>
          <cell r="C581">
            <v>1693.9259999999999</v>
          </cell>
          <cell r="D581">
            <v>0</v>
          </cell>
          <cell r="E581">
            <v>0</v>
          </cell>
          <cell r="F581">
            <v>0</v>
          </cell>
          <cell r="G581">
            <v>0</v>
          </cell>
        </row>
        <row r="582">
          <cell r="A582">
            <v>1045723.81</v>
          </cell>
          <cell r="B582">
            <v>581</v>
          </cell>
          <cell r="C582">
            <v>1693.9259999999999</v>
          </cell>
          <cell r="D582">
            <v>0</v>
          </cell>
          <cell r="E582">
            <v>0</v>
          </cell>
          <cell r="F582">
            <v>0</v>
          </cell>
          <cell r="G582">
            <v>0</v>
          </cell>
        </row>
        <row r="583">
          <cell r="A583">
            <v>1047523.63</v>
          </cell>
          <cell r="B583">
            <v>582</v>
          </cell>
          <cell r="C583">
            <v>1799.796</v>
          </cell>
          <cell r="D583">
            <v>0</v>
          </cell>
          <cell r="E583">
            <v>0</v>
          </cell>
          <cell r="F583">
            <v>0</v>
          </cell>
          <cell r="G583">
            <v>0</v>
          </cell>
        </row>
        <row r="584">
          <cell r="A584">
            <v>1049522.8799999999</v>
          </cell>
          <cell r="B584">
            <v>583</v>
          </cell>
          <cell r="C584">
            <v>1999.2270000000001</v>
          </cell>
          <cell r="D584">
            <v>0</v>
          </cell>
          <cell r="E584">
            <v>0</v>
          </cell>
          <cell r="F584">
            <v>0</v>
          </cell>
          <cell r="G584">
            <v>0</v>
          </cell>
        </row>
        <row r="585">
          <cell r="A585">
            <v>1050805.6299999999</v>
          </cell>
          <cell r="B585">
            <v>584</v>
          </cell>
          <cell r="C585">
            <v>1282.7529999999999</v>
          </cell>
          <cell r="D585">
            <v>0</v>
          </cell>
          <cell r="E585">
            <v>0</v>
          </cell>
          <cell r="F585">
            <v>0</v>
          </cell>
          <cell r="G585">
            <v>0</v>
          </cell>
        </row>
        <row r="586">
          <cell r="A586">
            <v>1052499.5</v>
          </cell>
          <cell r="B586">
            <v>585</v>
          </cell>
          <cell r="C586">
            <v>1693.9259999999999</v>
          </cell>
          <cell r="D586">
            <v>0</v>
          </cell>
          <cell r="E586">
            <v>0</v>
          </cell>
          <cell r="F586">
            <v>0</v>
          </cell>
          <cell r="G586">
            <v>0</v>
          </cell>
        </row>
        <row r="587">
          <cell r="A587">
            <v>1054193.3799999999</v>
          </cell>
          <cell r="B587">
            <v>586</v>
          </cell>
          <cell r="C587">
            <v>1693.9259999999999</v>
          </cell>
          <cell r="D587">
            <v>0</v>
          </cell>
          <cell r="E587">
            <v>0</v>
          </cell>
          <cell r="F587">
            <v>0</v>
          </cell>
          <cell r="G587">
            <v>0</v>
          </cell>
        </row>
        <row r="588">
          <cell r="A588">
            <v>1056167.75</v>
          </cell>
          <cell r="B588">
            <v>587</v>
          </cell>
          <cell r="C588">
            <v>1974.4159999999999</v>
          </cell>
          <cell r="D588">
            <v>0</v>
          </cell>
          <cell r="E588">
            <v>0</v>
          </cell>
          <cell r="F588">
            <v>0</v>
          </cell>
          <cell r="G588">
            <v>0</v>
          </cell>
        </row>
        <row r="589">
          <cell r="A589">
            <v>1058156.5</v>
          </cell>
          <cell r="B589">
            <v>588</v>
          </cell>
          <cell r="C589">
            <v>1988.808</v>
          </cell>
          <cell r="D589">
            <v>0</v>
          </cell>
          <cell r="E589">
            <v>0</v>
          </cell>
          <cell r="F589">
            <v>694.48580000000004</v>
          </cell>
          <cell r="G589">
            <v>64.248339999999999</v>
          </cell>
        </row>
        <row r="590">
          <cell r="A590">
            <v>1060126</v>
          </cell>
          <cell r="B590">
            <v>589</v>
          </cell>
          <cell r="C590">
            <v>1969.4739999999999</v>
          </cell>
          <cell r="D590">
            <v>0</v>
          </cell>
          <cell r="E590">
            <v>0</v>
          </cell>
          <cell r="F590">
            <v>1969.4739999999999</v>
          </cell>
          <cell r="G590">
            <v>175.5864</v>
          </cell>
        </row>
        <row r="591">
          <cell r="A591">
            <v>1062124.5</v>
          </cell>
          <cell r="B591">
            <v>590</v>
          </cell>
          <cell r="C591">
            <v>1998.51</v>
          </cell>
          <cell r="D591">
            <v>0</v>
          </cell>
          <cell r="E591">
            <v>0</v>
          </cell>
          <cell r="F591">
            <v>1467.4960000000001</v>
          </cell>
          <cell r="G591">
            <v>96.404520000000005</v>
          </cell>
        </row>
        <row r="592">
          <cell r="A592">
            <v>1062976.3799999999</v>
          </cell>
          <cell r="B592">
            <v>591</v>
          </cell>
          <cell r="C592">
            <v>851.89859999999999</v>
          </cell>
          <cell r="D592">
            <v>0</v>
          </cell>
          <cell r="E592">
            <v>0</v>
          </cell>
          <cell r="F592">
            <v>182.05709999999999</v>
          </cell>
          <cell r="G592">
            <v>17.490690000000001</v>
          </cell>
        </row>
        <row r="593">
          <cell r="A593">
            <v>1064670.25</v>
          </cell>
          <cell r="B593">
            <v>592</v>
          </cell>
          <cell r="C593">
            <v>1693.931</v>
          </cell>
          <cell r="D593">
            <v>0</v>
          </cell>
          <cell r="E593">
            <v>0</v>
          </cell>
          <cell r="F593">
            <v>0</v>
          </cell>
          <cell r="G593">
            <v>0</v>
          </cell>
        </row>
        <row r="594">
          <cell r="A594">
            <v>1066364.1299999999</v>
          </cell>
          <cell r="B594">
            <v>593</v>
          </cell>
          <cell r="C594">
            <v>1693.931</v>
          </cell>
          <cell r="D594">
            <v>0</v>
          </cell>
          <cell r="E594">
            <v>0</v>
          </cell>
          <cell r="F594">
            <v>0</v>
          </cell>
          <cell r="G594">
            <v>0</v>
          </cell>
        </row>
        <row r="595">
          <cell r="A595">
            <v>1068058</v>
          </cell>
          <cell r="B595">
            <v>594</v>
          </cell>
          <cell r="C595">
            <v>1693.931</v>
          </cell>
          <cell r="D595">
            <v>0</v>
          </cell>
          <cell r="E595">
            <v>0</v>
          </cell>
          <cell r="F595">
            <v>0</v>
          </cell>
          <cell r="G595">
            <v>0</v>
          </cell>
        </row>
        <row r="596">
          <cell r="A596">
            <v>1069836.6299999999</v>
          </cell>
          <cell r="B596">
            <v>595</v>
          </cell>
          <cell r="C596">
            <v>1778.627</v>
          </cell>
          <cell r="D596">
            <v>0</v>
          </cell>
          <cell r="E596">
            <v>0</v>
          </cell>
          <cell r="F596">
            <v>0</v>
          </cell>
          <cell r="G596">
            <v>0</v>
          </cell>
        </row>
        <row r="597">
          <cell r="A597">
            <v>1071816.75</v>
          </cell>
          <cell r="B597">
            <v>596</v>
          </cell>
          <cell r="C597">
            <v>1980.1559999999999</v>
          </cell>
          <cell r="D597">
            <v>0</v>
          </cell>
          <cell r="E597">
            <v>0</v>
          </cell>
          <cell r="F597">
            <v>0</v>
          </cell>
          <cell r="G597">
            <v>0</v>
          </cell>
        </row>
        <row r="598">
          <cell r="A598">
            <v>1073425</v>
          </cell>
          <cell r="B598">
            <v>597</v>
          </cell>
          <cell r="C598">
            <v>1608.297</v>
          </cell>
          <cell r="D598">
            <v>0</v>
          </cell>
          <cell r="E598">
            <v>0</v>
          </cell>
          <cell r="F598">
            <v>0</v>
          </cell>
          <cell r="G598">
            <v>0</v>
          </cell>
        </row>
        <row r="599">
          <cell r="A599">
            <v>1074833.6299999999</v>
          </cell>
          <cell r="B599">
            <v>598</v>
          </cell>
          <cell r="C599">
            <v>1408.6310000000001</v>
          </cell>
          <cell r="D599">
            <v>0</v>
          </cell>
          <cell r="E599">
            <v>0</v>
          </cell>
          <cell r="F599">
            <v>0</v>
          </cell>
          <cell r="G599">
            <v>0</v>
          </cell>
        </row>
        <row r="600">
          <cell r="A600">
            <v>1076830.25</v>
          </cell>
          <cell r="B600">
            <v>599</v>
          </cell>
          <cell r="C600">
            <v>1996.6410000000001</v>
          </cell>
          <cell r="D600">
            <v>0</v>
          </cell>
          <cell r="E600">
            <v>0</v>
          </cell>
          <cell r="F600">
            <v>0</v>
          </cell>
          <cell r="G600">
            <v>0</v>
          </cell>
        </row>
        <row r="601">
          <cell r="A601">
            <v>1078221.5</v>
          </cell>
          <cell r="B601">
            <v>600</v>
          </cell>
          <cell r="C601">
            <v>1391.211</v>
          </cell>
          <cell r="D601">
            <v>0</v>
          </cell>
          <cell r="E601">
            <v>0</v>
          </cell>
          <cell r="F601">
            <v>0</v>
          </cell>
          <cell r="G601">
            <v>0</v>
          </cell>
        </row>
        <row r="602">
          <cell r="A602">
            <v>1080216.75</v>
          </cell>
          <cell r="B602">
            <v>601</v>
          </cell>
          <cell r="C602">
            <v>1995.221</v>
          </cell>
          <cell r="D602">
            <v>0</v>
          </cell>
          <cell r="E602">
            <v>0</v>
          </cell>
          <cell r="F602">
            <v>0</v>
          </cell>
          <cell r="G602">
            <v>0</v>
          </cell>
        </row>
        <row r="603">
          <cell r="A603">
            <v>1082128.8799999999</v>
          </cell>
          <cell r="B603">
            <v>602</v>
          </cell>
          <cell r="C603">
            <v>1912.184</v>
          </cell>
          <cell r="D603">
            <v>0</v>
          </cell>
          <cell r="E603">
            <v>0</v>
          </cell>
          <cell r="F603">
            <v>433.54090000000002</v>
          </cell>
          <cell r="G603">
            <v>49.106769999999997</v>
          </cell>
        </row>
        <row r="604">
          <cell r="A604">
            <v>1084054.8799999999</v>
          </cell>
          <cell r="B604">
            <v>603</v>
          </cell>
          <cell r="C604">
            <v>1926.02</v>
          </cell>
          <cell r="D604">
            <v>0</v>
          </cell>
          <cell r="E604">
            <v>0</v>
          </cell>
          <cell r="F604">
            <v>1214.385</v>
          </cell>
          <cell r="G604">
            <v>107.34010000000001</v>
          </cell>
        </row>
        <row r="605">
          <cell r="A605">
            <v>1086052.5</v>
          </cell>
          <cell r="B605">
            <v>604</v>
          </cell>
          <cell r="C605">
            <v>1997.6179999999999</v>
          </cell>
          <cell r="D605">
            <v>0</v>
          </cell>
          <cell r="E605">
            <v>0</v>
          </cell>
          <cell r="F605">
            <v>1333.5309999999999</v>
          </cell>
          <cell r="G605">
            <v>102.693</v>
          </cell>
        </row>
        <row r="606">
          <cell r="A606">
            <v>1087984.8799999999</v>
          </cell>
          <cell r="B606">
            <v>605</v>
          </cell>
          <cell r="C606">
            <v>1932.42</v>
          </cell>
          <cell r="D606">
            <v>0</v>
          </cell>
          <cell r="E606">
            <v>0</v>
          </cell>
          <cell r="F606">
            <v>194.28579999999999</v>
          </cell>
          <cell r="G606">
            <v>13.120570000000001</v>
          </cell>
        </row>
        <row r="607">
          <cell r="A607">
            <v>1089678.75</v>
          </cell>
          <cell r="B607">
            <v>606</v>
          </cell>
          <cell r="C607">
            <v>1693.931</v>
          </cell>
          <cell r="D607">
            <v>0</v>
          </cell>
          <cell r="E607">
            <v>0</v>
          </cell>
          <cell r="F607">
            <v>0</v>
          </cell>
          <cell r="G607">
            <v>0</v>
          </cell>
        </row>
        <row r="608">
          <cell r="A608">
            <v>1091372.6299999999</v>
          </cell>
          <cell r="B608">
            <v>607</v>
          </cell>
          <cell r="C608">
            <v>1693.931</v>
          </cell>
          <cell r="D608">
            <v>0</v>
          </cell>
          <cell r="E608">
            <v>0</v>
          </cell>
          <cell r="F608">
            <v>0</v>
          </cell>
          <cell r="G608">
            <v>0</v>
          </cell>
        </row>
        <row r="609">
          <cell r="A609">
            <v>1093130.1299999999</v>
          </cell>
          <cell r="B609">
            <v>608</v>
          </cell>
          <cell r="C609">
            <v>1757.452</v>
          </cell>
          <cell r="D609">
            <v>0</v>
          </cell>
          <cell r="E609">
            <v>0</v>
          </cell>
          <cell r="F609">
            <v>0</v>
          </cell>
          <cell r="G609">
            <v>0</v>
          </cell>
        </row>
        <row r="610">
          <cell r="A610">
            <v>1094951.1299999999</v>
          </cell>
          <cell r="B610">
            <v>609</v>
          </cell>
          <cell r="C610">
            <v>1820.972</v>
          </cell>
          <cell r="D610">
            <v>0</v>
          </cell>
          <cell r="E610">
            <v>0</v>
          </cell>
          <cell r="F610">
            <v>0</v>
          </cell>
          <cell r="G610">
            <v>0</v>
          </cell>
        </row>
        <row r="611">
          <cell r="A611">
            <v>1096941.5</v>
          </cell>
          <cell r="B611">
            <v>610</v>
          </cell>
          <cell r="C611">
            <v>1990.366</v>
          </cell>
          <cell r="D611">
            <v>0</v>
          </cell>
          <cell r="E611">
            <v>0</v>
          </cell>
          <cell r="F611">
            <v>0</v>
          </cell>
          <cell r="G611">
            <v>0</v>
          </cell>
        </row>
        <row r="612">
          <cell r="A612">
            <v>1098148.3799999999</v>
          </cell>
          <cell r="B612">
            <v>611</v>
          </cell>
          <cell r="C612">
            <v>1206.923</v>
          </cell>
          <cell r="D612">
            <v>0</v>
          </cell>
          <cell r="E612">
            <v>0</v>
          </cell>
          <cell r="F612">
            <v>0</v>
          </cell>
          <cell r="G612">
            <v>0</v>
          </cell>
        </row>
        <row r="613">
          <cell r="A613">
            <v>1099992.1299999999</v>
          </cell>
          <cell r="B613">
            <v>612</v>
          </cell>
          <cell r="C613">
            <v>1843.748</v>
          </cell>
          <cell r="D613">
            <v>0</v>
          </cell>
          <cell r="E613">
            <v>0</v>
          </cell>
          <cell r="F613">
            <v>0</v>
          </cell>
          <cell r="G613">
            <v>0</v>
          </cell>
        </row>
        <row r="614">
          <cell r="A614">
            <v>1101536.25</v>
          </cell>
          <cell r="B614">
            <v>613</v>
          </cell>
          <cell r="C614">
            <v>1544.1120000000001</v>
          </cell>
          <cell r="D614">
            <v>0</v>
          </cell>
          <cell r="E614">
            <v>0</v>
          </cell>
          <cell r="F614">
            <v>0</v>
          </cell>
          <cell r="G614">
            <v>0</v>
          </cell>
        </row>
        <row r="615">
          <cell r="A615">
            <v>1103399.6299999999</v>
          </cell>
          <cell r="B615">
            <v>614</v>
          </cell>
          <cell r="C615">
            <v>1863.3240000000001</v>
          </cell>
          <cell r="D615">
            <v>0</v>
          </cell>
          <cell r="E615">
            <v>0</v>
          </cell>
          <cell r="F615">
            <v>0</v>
          </cell>
          <cell r="G615">
            <v>0</v>
          </cell>
        </row>
        <row r="616">
          <cell r="A616">
            <v>1105393.6299999999</v>
          </cell>
          <cell r="B616">
            <v>615</v>
          </cell>
          <cell r="C616">
            <v>1993.9839999999999</v>
          </cell>
          <cell r="D616">
            <v>0</v>
          </cell>
          <cell r="E616">
            <v>0</v>
          </cell>
          <cell r="F616">
            <v>0</v>
          </cell>
          <cell r="G616">
            <v>0</v>
          </cell>
        </row>
        <row r="617">
          <cell r="A617">
            <v>1107380</v>
          </cell>
          <cell r="B617">
            <v>616</v>
          </cell>
          <cell r="C617">
            <v>1986.4290000000001</v>
          </cell>
          <cell r="D617">
            <v>0</v>
          </cell>
          <cell r="E617">
            <v>0</v>
          </cell>
          <cell r="F617">
            <v>1238.377</v>
          </cell>
          <cell r="G617">
            <v>160.02539999999999</v>
          </cell>
        </row>
        <row r="618">
          <cell r="A618">
            <v>1109360.1299999999</v>
          </cell>
          <cell r="B618">
            <v>617</v>
          </cell>
          <cell r="C618">
            <v>1980.1379999999999</v>
          </cell>
          <cell r="D618">
            <v>0</v>
          </cell>
          <cell r="E618">
            <v>0</v>
          </cell>
          <cell r="F618">
            <v>1690.942</v>
          </cell>
          <cell r="G618">
            <v>248.32060000000001</v>
          </cell>
        </row>
        <row r="619">
          <cell r="A619">
            <v>1109910.3799999999</v>
          </cell>
          <cell r="B619">
            <v>618</v>
          </cell>
          <cell r="C619">
            <v>550.23220000000003</v>
          </cell>
          <cell r="D619">
            <v>0</v>
          </cell>
          <cell r="E619">
            <v>0</v>
          </cell>
          <cell r="F619">
            <v>238.03579999999999</v>
          </cell>
          <cell r="G619">
            <v>48.572740000000003</v>
          </cell>
        </row>
        <row r="620">
          <cell r="A620">
            <v>1111604.25</v>
          </cell>
          <cell r="B620">
            <v>619</v>
          </cell>
          <cell r="C620">
            <v>1693.9259999999999</v>
          </cell>
          <cell r="D620">
            <v>0</v>
          </cell>
          <cell r="E620">
            <v>0</v>
          </cell>
          <cell r="F620">
            <v>0</v>
          </cell>
          <cell r="G620">
            <v>0</v>
          </cell>
        </row>
        <row r="621">
          <cell r="A621">
            <v>1113298.1299999999</v>
          </cell>
          <cell r="B621">
            <v>620</v>
          </cell>
          <cell r="C621">
            <v>1693.9259999999999</v>
          </cell>
          <cell r="D621">
            <v>0</v>
          </cell>
          <cell r="E621">
            <v>0</v>
          </cell>
          <cell r="F621">
            <v>0</v>
          </cell>
          <cell r="G621">
            <v>0</v>
          </cell>
        </row>
        <row r="622">
          <cell r="A622">
            <v>1114992</v>
          </cell>
          <cell r="B622">
            <v>621</v>
          </cell>
          <cell r="C622">
            <v>1693.9259999999999</v>
          </cell>
          <cell r="D622">
            <v>0</v>
          </cell>
          <cell r="E622">
            <v>0</v>
          </cell>
          <cell r="F622">
            <v>0</v>
          </cell>
          <cell r="G622">
            <v>0</v>
          </cell>
        </row>
        <row r="623">
          <cell r="A623">
            <v>1116685.8799999999</v>
          </cell>
          <cell r="B623">
            <v>622</v>
          </cell>
          <cell r="C623">
            <v>1693.9259999999999</v>
          </cell>
          <cell r="D623">
            <v>0</v>
          </cell>
          <cell r="E623">
            <v>0</v>
          </cell>
          <cell r="F623">
            <v>0</v>
          </cell>
          <cell r="G623">
            <v>0</v>
          </cell>
        </row>
        <row r="624">
          <cell r="A624">
            <v>1118379.75</v>
          </cell>
          <cell r="B624">
            <v>623</v>
          </cell>
          <cell r="C624">
            <v>1693.9259999999999</v>
          </cell>
          <cell r="D624">
            <v>0</v>
          </cell>
          <cell r="E624">
            <v>0</v>
          </cell>
          <cell r="F624">
            <v>0</v>
          </cell>
          <cell r="G624">
            <v>0</v>
          </cell>
        </row>
        <row r="625">
          <cell r="A625">
            <v>1120349</v>
          </cell>
          <cell r="B625">
            <v>624</v>
          </cell>
          <cell r="C625">
            <v>1969.192</v>
          </cell>
          <cell r="D625">
            <v>0</v>
          </cell>
          <cell r="E625">
            <v>0</v>
          </cell>
          <cell r="F625">
            <v>0</v>
          </cell>
          <cell r="G625">
            <v>0</v>
          </cell>
        </row>
        <row r="626">
          <cell r="A626">
            <v>1122140.8799999999</v>
          </cell>
          <cell r="B626">
            <v>625</v>
          </cell>
          <cell r="C626">
            <v>1791.88</v>
          </cell>
          <cell r="D626">
            <v>22.60699</v>
          </cell>
          <cell r="E626">
            <v>0.69031399999999998</v>
          </cell>
          <cell r="F626">
            <v>0</v>
          </cell>
          <cell r="G626">
            <v>0</v>
          </cell>
        </row>
        <row r="627">
          <cell r="A627">
            <v>1123989.1299999999</v>
          </cell>
          <cell r="B627">
            <v>626</v>
          </cell>
          <cell r="C627">
            <v>1848.202</v>
          </cell>
          <cell r="D627">
            <v>0</v>
          </cell>
          <cell r="E627">
            <v>0</v>
          </cell>
          <cell r="F627">
            <v>0</v>
          </cell>
          <cell r="G627">
            <v>0</v>
          </cell>
        </row>
        <row r="628">
          <cell r="A628">
            <v>1125988.8799999999</v>
          </cell>
          <cell r="B628">
            <v>627</v>
          </cell>
          <cell r="C628">
            <v>1999.79</v>
          </cell>
          <cell r="D628">
            <v>316.49779999999998</v>
          </cell>
          <cell r="E628">
            <v>9.4355440000000002</v>
          </cell>
          <cell r="F628">
            <v>0</v>
          </cell>
          <cell r="G628">
            <v>0</v>
          </cell>
        </row>
        <row r="629">
          <cell r="A629">
            <v>1127260.75</v>
          </cell>
          <cell r="B629">
            <v>628</v>
          </cell>
          <cell r="C629">
            <v>1271.9290000000001</v>
          </cell>
          <cell r="D629">
            <v>0</v>
          </cell>
          <cell r="E629">
            <v>0</v>
          </cell>
          <cell r="F629">
            <v>0</v>
          </cell>
          <cell r="G629">
            <v>0</v>
          </cell>
        </row>
        <row r="630">
          <cell r="A630">
            <v>1129253.8799999999</v>
          </cell>
          <cell r="B630">
            <v>629</v>
          </cell>
          <cell r="C630">
            <v>1993.0730000000001</v>
          </cell>
          <cell r="D630">
            <v>0</v>
          </cell>
          <cell r="E630">
            <v>0</v>
          </cell>
          <cell r="F630">
            <v>0</v>
          </cell>
          <cell r="G630">
            <v>0</v>
          </cell>
        </row>
        <row r="631">
          <cell r="A631">
            <v>1131226.1299999999</v>
          </cell>
          <cell r="B631">
            <v>630</v>
          </cell>
          <cell r="C631">
            <v>1972.3009999999999</v>
          </cell>
          <cell r="D631">
            <v>0</v>
          </cell>
          <cell r="E631">
            <v>0</v>
          </cell>
          <cell r="F631">
            <v>906.63810000000001</v>
          </cell>
          <cell r="G631">
            <v>161.85749999999999</v>
          </cell>
        </row>
        <row r="632">
          <cell r="A632">
            <v>1133080.5</v>
          </cell>
          <cell r="B632">
            <v>631</v>
          </cell>
          <cell r="C632">
            <v>1854.3309999999999</v>
          </cell>
          <cell r="D632">
            <v>0</v>
          </cell>
          <cell r="E632">
            <v>0</v>
          </cell>
          <cell r="F632">
            <v>1407.192</v>
          </cell>
          <cell r="G632">
            <v>168.26390000000001</v>
          </cell>
        </row>
        <row r="633">
          <cell r="A633">
            <v>1134944</v>
          </cell>
          <cell r="B633">
            <v>632</v>
          </cell>
          <cell r="C633">
            <v>1863.547</v>
          </cell>
          <cell r="D633">
            <v>0</v>
          </cell>
          <cell r="E633">
            <v>0</v>
          </cell>
          <cell r="F633">
            <v>522.86919999999998</v>
          </cell>
          <cell r="G633">
            <v>53.324570000000001</v>
          </cell>
        </row>
        <row r="634">
          <cell r="A634">
            <v>1136903</v>
          </cell>
          <cell r="B634">
            <v>633</v>
          </cell>
          <cell r="C634">
            <v>1959.049</v>
          </cell>
          <cell r="D634">
            <v>0</v>
          </cell>
          <cell r="E634">
            <v>0</v>
          </cell>
          <cell r="F634">
            <v>238.36689999999999</v>
          </cell>
          <cell r="G634">
            <v>21.88822</v>
          </cell>
        </row>
        <row r="635">
          <cell r="A635">
            <v>1137393.25</v>
          </cell>
          <cell r="B635">
            <v>634</v>
          </cell>
          <cell r="C635">
            <v>490.2482</v>
          </cell>
          <cell r="D635">
            <v>0</v>
          </cell>
          <cell r="E635">
            <v>0</v>
          </cell>
          <cell r="F635">
            <v>0</v>
          </cell>
          <cell r="G635">
            <v>0</v>
          </cell>
        </row>
        <row r="636">
          <cell r="A636">
            <v>1139087.1299999999</v>
          </cell>
          <cell r="B636">
            <v>635</v>
          </cell>
          <cell r="C636">
            <v>1693.9259999999999</v>
          </cell>
          <cell r="D636">
            <v>0</v>
          </cell>
          <cell r="E636">
            <v>0</v>
          </cell>
          <cell r="F636">
            <v>0</v>
          </cell>
          <cell r="G636">
            <v>0</v>
          </cell>
        </row>
        <row r="637">
          <cell r="A637">
            <v>1141038.3799999999</v>
          </cell>
          <cell r="B637">
            <v>636</v>
          </cell>
          <cell r="C637">
            <v>1951.2550000000001</v>
          </cell>
          <cell r="D637">
            <v>0</v>
          </cell>
          <cell r="E637">
            <v>0</v>
          </cell>
          <cell r="F637">
            <v>0</v>
          </cell>
          <cell r="G637">
            <v>0</v>
          </cell>
        </row>
        <row r="638">
          <cell r="A638">
            <v>1143024.8799999999</v>
          </cell>
          <cell r="B638">
            <v>637</v>
          </cell>
          <cell r="C638">
            <v>1986.5260000000001</v>
          </cell>
          <cell r="D638">
            <v>0</v>
          </cell>
          <cell r="E638">
            <v>0</v>
          </cell>
          <cell r="F638">
            <v>0</v>
          </cell>
          <cell r="G638">
            <v>0</v>
          </cell>
        </row>
        <row r="639">
          <cell r="A639">
            <v>1144378.5</v>
          </cell>
          <cell r="B639">
            <v>638</v>
          </cell>
          <cell r="C639">
            <v>1353.6179999999999</v>
          </cell>
          <cell r="D639">
            <v>0</v>
          </cell>
          <cell r="E639">
            <v>0</v>
          </cell>
          <cell r="F639">
            <v>0</v>
          </cell>
          <cell r="G639">
            <v>0</v>
          </cell>
        </row>
        <row r="640">
          <cell r="A640">
            <v>1146349.75</v>
          </cell>
          <cell r="B640">
            <v>639</v>
          </cell>
          <cell r="C640">
            <v>1971.288</v>
          </cell>
          <cell r="D640">
            <v>0</v>
          </cell>
          <cell r="E640">
            <v>0</v>
          </cell>
          <cell r="F640">
            <v>0</v>
          </cell>
          <cell r="G640">
            <v>0</v>
          </cell>
        </row>
        <row r="641">
          <cell r="A641">
            <v>1148335.6299999999</v>
          </cell>
          <cell r="B641">
            <v>640</v>
          </cell>
          <cell r="C641">
            <v>1985.91</v>
          </cell>
          <cell r="D641">
            <v>629.61630000000002</v>
          </cell>
          <cell r="E641">
            <v>32.916440000000001</v>
          </cell>
          <cell r="F641">
            <v>0</v>
          </cell>
          <cell r="G641">
            <v>0</v>
          </cell>
        </row>
        <row r="642">
          <cell r="A642">
            <v>1149250.6299999999</v>
          </cell>
          <cell r="B642">
            <v>641</v>
          </cell>
          <cell r="C642">
            <v>914.94870000000003</v>
          </cell>
          <cell r="D642">
            <v>389.40100000000001</v>
          </cell>
          <cell r="E642">
            <v>20.357949999999999</v>
          </cell>
          <cell r="F642">
            <v>0</v>
          </cell>
          <cell r="G642">
            <v>0</v>
          </cell>
        </row>
        <row r="643">
          <cell r="A643">
            <v>1151067.1299999999</v>
          </cell>
          <cell r="B643">
            <v>642</v>
          </cell>
          <cell r="C643">
            <v>1816.5039999999999</v>
          </cell>
          <cell r="D643">
            <v>7.6892529999999999</v>
          </cell>
          <cell r="E643">
            <v>0.24811900000000001</v>
          </cell>
          <cell r="F643">
            <v>0</v>
          </cell>
          <cell r="G643">
            <v>0</v>
          </cell>
        </row>
        <row r="644">
          <cell r="A644">
            <v>1153039.25</v>
          </cell>
          <cell r="B644">
            <v>643</v>
          </cell>
          <cell r="C644">
            <v>1972.143</v>
          </cell>
          <cell r="D644">
            <v>0</v>
          </cell>
          <cell r="E644">
            <v>0</v>
          </cell>
          <cell r="F644">
            <v>56.72137</v>
          </cell>
          <cell r="G644">
            <v>5.0219889999999996</v>
          </cell>
        </row>
        <row r="645">
          <cell r="A645">
            <v>1155039.5</v>
          </cell>
          <cell r="B645">
            <v>644</v>
          </cell>
          <cell r="C645">
            <v>2000.269</v>
          </cell>
          <cell r="D645">
            <v>0</v>
          </cell>
          <cell r="E645">
            <v>0</v>
          </cell>
          <cell r="F645">
            <v>1922.855</v>
          </cell>
          <cell r="G645">
            <v>145.46530000000001</v>
          </cell>
        </row>
        <row r="646">
          <cell r="A646">
            <v>1157039.6299999999</v>
          </cell>
          <cell r="B646">
            <v>645</v>
          </cell>
          <cell r="C646">
            <v>2000.104</v>
          </cell>
          <cell r="D646">
            <v>0</v>
          </cell>
          <cell r="E646">
            <v>0</v>
          </cell>
          <cell r="F646">
            <v>53.149940000000001</v>
          </cell>
          <cell r="G646">
            <v>3.2053669999999999</v>
          </cell>
        </row>
        <row r="647">
          <cell r="A647">
            <v>1159009.5</v>
          </cell>
          <cell r="B647">
            <v>646</v>
          </cell>
          <cell r="C647">
            <v>1969.828</v>
          </cell>
          <cell r="D647">
            <v>74.857010000000002</v>
          </cell>
          <cell r="E647">
            <v>2.3118240000000001</v>
          </cell>
          <cell r="F647">
            <v>0</v>
          </cell>
          <cell r="G647">
            <v>0</v>
          </cell>
        </row>
        <row r="648">
          <cell r="A648">
            <v>1160996.1299999999</v>
          </cell>
          <cell r="B648">
            <v>647</v>
          </cell>
          <cell r="C648">
            <v>1986.5820000000001</v>
          </cell>
          <cell r="D648">
            <v>22.457229999999999</v>
          </cell>
          <cell r="E648">
            <v>0.65141199999999999</v>
          </cell>
          <cell r="F648">
            <v>0</v>
          </cell>
          <cell r="G648">
            <v>0</v>
          </cell>
        </row>
        <row r="649">
          <cell r="A649">
            <v>1162975.8799999999</v>
          </cell>
          <cell r="B649">
            <v>648</v>
          </cell>
          <cell r="C649">
            <v>1979.7570000000001</v>
          </cell>
          <cell r="D649">
            <v>133.9248</v>
          </cell>
          <cell r="E649">
            <v>8.8898410000000005</v>
          </cell>
          <cell r="F649">
            <v>0</v>
          </cell>
          <cell r="G649">
            <v>0</v>
          </cell>
        </row>
        <row r="650">
          <cell r="A650">
            <v>1164917.6299999999</v>
          </cell>
          <cell r="B650">
            <v>649</v>
          </cell>
          <cell r="C650">
            <v>1941.7470000000001</v>
          </cell>
          <cell r="D650">
            <v>1538.616</v>
          </cell>
          <cell r="E650">
            <v>110.5865</v>
          </cell>
          <cell r="F650">
            <v>0</v>
          </cell>
          <cell r="G650">
            <v>0</v>
          </cell>
        </row>
        <row r="651">
          <cell r="A651">
            <v>1166632.3799999999</v>
          </cell>
          <cell r="B651">
            <v>650</v>
          </cell>
          <cell r="C651">
            <v>1714.8050000000001</v>
          </cell>
          <cell r="D651">
            <v>1030.277</v>
          </cell>
          <cell r="E651">
            <v>76.689539999999994</v>
          </cell>
          <cell r="F651">
            <v>0</v>
          </cell>
          <cell r="G651">
            <v>0</v>
          </cell>
        </row>
        <row r="652">
          <cell r="A652">
            <v>1168342</v>
          </cell>
          <cell r="B652">
            <v>651</v>
          </cell>
          <cell r="C652">
            <v>1709.655</v>
          </cell>
          <cell r="D652">
            <v>16.939260000000001</v>
          </cell>
          <cell r="E652">
            <v>0.50717500000000004</v>
          </cell>
          <cell r="F652">
            <v>0</v>
          </cell>
          <cell r="G652">
            <v>0</v>
          </cell>
        </row>
        <row r="653">
          <cell r="A653">
            <v>1170302</v>
          </cell>
          <cell r="B653">
            <v>652</v>
          </cell>
          <cell r="C653">
            <v>1960.0340000000001</v>
          </cell>
          <cell r="D653">
            <v>0</v>
          </cell>
          <cell r="E653">
            <v>0</v>
          </cell>
          <cell r="F653">
            <v>0</v>
          </cell>
          <cell r="G653">
            <v>0</v>
          </cell>
        </row>
        <row r="654">
          <cell r="A654">
            <v>1172246.6299999999</v>
          </cell>
          <cell r="B654">
            <v>653</v>
          </cell>
          <cell r="C654">
            <v>1944.566</v>
          </cell>
          <cell r="D654">
            <v>0</v>
          </cell>
          <cell r="E654">
            <v>0</v>
          </cell>
          <cell r="F654">
            <v>0</v>
          </cell>
          <cell r="G654">
            <v>0</v>
          </cell>
        </row>
        <row r="655">
          <cell r="A655">
            <v>1174246.5</v>
          </cell>
          <cell r="B655">
            <v>654</v>
          </cell>
          <cell r="C655">
            <v>1999.8710000000001</v>
          </cell>
          <cell r="D655">
            <v>0</v>
          </cell>
          <cell r="E655">
            <v>0</v>
          </cell>
          <cell r="F655">
            <v>0</v>
          </cell>
          <cell r="G655">
            <v>0</v>
          </cell>
        </row>
        <row r="656">
          <cell r="A656">
            <v>1176127</v>
          </cell>
          <cell r="B656">
            <v>655</v>
          </cell>
          <cell r="C656">
            <v>1880.4459999999999</v>
          </cell>
          <cell r="D656">
            <v>494.80919999999998</v>
          </cell>
          <cell r="E656">
            <v>24.691669999999998</v>
          </cell>
          <cell r="F656">
            <v>0</v>
          </cell>
          <cell r="G656">
            <v>0</v>
          </cell>
        </row>
        <row r="657">
          <cell r="A657">
            <v>1178115.25</v>
          </cell>
          <cell r="B657">
            <v>656</v>
          </cell>
          <cell r="C657">
            <v>1988.2639999999999</v>
          </cell>
          <cell r="D657">
            <v>1135.6120000000001</v>
          </cell>
          <cell r="E657">
            <v>86.746120000000005</v>
          </cell>
          <cell r="F657">
            <v>0</v>
          </cell>
          <cell r="G657">
            <v>0</v>
          </cell>
        </row>
        <row r="658">
          <cell r="A658">
            <v>1180082.8799999999</v>
          </cell>
          <cell r="B658">
            <v>657</v>
          </cell>
          <cell r="C658">
            <v>1967.662</v>
          </cell>
          <cell r="D658">
            <v>1265.2550000000001</v>
          </cell>
          <cell r="E658">
            <v>154.59989999999999</v>
          </cell>
          <cell r="F658">
            <v>0</v>
          </cell>
          <cell r="G658">
            <v>0</v>
          </cell>
        </row>
        <row r="659">
          <cell r="A659">
            <v>1182081.1299999999</v>
          </cell>
          <cell r="B659">
            <v>658</v>
          </cell>
          <cell r="C659">
            <v>1998.2719999999999</v>
          </cell>
          <cell r="D659">
            <v>90.961550000000003</v>
          </cell>
          <cell r="E659">
            <v>11.19073</v>
          </cell>
          <cell r="F659">
            <v>0</v>
          </cell>
          <cell r="G659">
            <v>0</v>
          </cell>
        </row>
        <row r="660">
          <cell r="A660">
            <v>1184064</v>
          </cell>
          <cell r="B660">
            <v>659</v>
          </cell>
          <cell r="C660">
            <v>1982.9059999999999</v>
          </cell>
          <cell r="D660">
            <v>7.2237070000000001</v>
          </cell>
          <cell r="E660">
            <v>0.21340999999999999</v>
          </cell>
          <cell r="F660">
            <v>0</v>
          </cell>
          <cell r="G660">
            <v>0</v>
          </cell>
        </row>
        <row r="661">
          <cell r="A661">
            <v>1186019.75</v>
          </cell>
          <cell r="B661">
            <v>660</v>
          </cell>
          <cell r="C661">
            <v>1955.732</v>
          </cell>
          <cell r="D661">
            <v>0</v>
          </cell>
          <cell r="E661">
            <v>0</v>
          </cell>
          <cell r="F661">
            <v>0</v>
          </cell>
          <cell r="G661">
            <v>0</v>
          </cell>
        </row>
        <row r="662">
          <cell r="A662">
            <v>1188018.1299999999</v>
          </cell>
          <cell r="B662">
            <v>661</v>
          </cell>
          <cell r="C662">
            <v>1998.338</v>
          </cell>
          <cell r="D662">
            <v>0</v>
          </cell>
          <cell r="E662">
            <v>0</v>
          </cell>
          <cell r="F662">
            <v>0</v>
          </cell>
          <cell r="G662">
            <v>0</v>
          </cell>
        </row>
        <row r="663">
          <cell r="A663">
            <v>1190006.1299999999</v>
          </cell>
          <cell r="B663">
            <v>662</v>
          </cell>
          <cell r="C663">
            <v>1987.9469999999999</v>
          </cell>
          <cell r="D663">
            <v>1225.1690000000001</v>
          </cell>
          <cell r="E663">
            <v>106.10380000000001</v>
          </cell>
          <cell r="F663">
            <v>359.95940000000002</v>
          </cell>
          <cell r="G663">
            <v>27.117940000000001</v>
          </cell>
        </row>
        <row r="664">
          <cell r="A664">
            <v>1191989.8799999999</v>
          </cell>
          <cell r="B664">
            <v>663</v>
          </cell>
          <cell r="C664">
            <v>1983.6880000000001</v>
          </cell>
          <cell r="D664">
            <v>1983.6880000000001</v>
          </cell>
          <cell r="E664">
            <v>205.97380000000001</v>
          </cell>
          <cell r="F664">
            <v>0</v>
          </cell>
          <cell r="G664">
            <v>0</v>
          </cell>
        </row>
        <row r="665">
          <cell r="A665">
            <v>1193979.25</v>
          </cell>
          <cell r="B665">
            <v>664</v>
          </cell>
          <cell r="C665">
            <v>1989.376</v>
          </cell>
          <cell r="D665">
            <v>920.08799999999997</v>
          </cell>
          <cell r="E665">
            <v>171.2535</v>
          </cell>
          <cell r="F665">
            <v>0</v>
          </cell>
          <cell r="G665">
            <v>0</v>
          </cell>
        </row>
        <row r="666">
          <cell r="A666">
            <v>1195970.8799999999</v>
          </cell>
          <cell r="B666">
            <v>665</v>
          </cell>
          <cell r="C666">
            <v>1991.674</v>
          </cell>
          <cell r="D666">
            <v>0</v>
          </cell>
          <cell r="E666">
            <v>0</v>
          </cell>
          <cell r="F666">
            <v>0</v>
          </cell>
          <cell r="G666">
            <v>0</v>
          </cell>
        </row>
        <row r="667">
          <cell r="A667">
            <v>1197967.5</v>
          </cell>
          <cell r="B667">
            <v>666</v>
          </cell>
          <cell r="C667">
            <v>1996.65</v>
          </cell>
          <cell r="D667">
            <v>325.94839999999999</v>
          </cell>
          <cell r="E667">
            <v>22.58991</v>
          </cell>
          <cell r="F667">
            <v>136.1234</v>
          </cell>
          <cell r="G667">
            <v>9.3740380000000005</v>
          </cell>
        </row>
        <row r="668">
          <cell r="A668">
            <v>1199956.3799999999</v>
          </cell>
          <cell r="B668">
            <v>667</v>
          </cell>
          <cell r="C668">
            <v>1988.895</v>
          </cell>
          <cell r="D668">
            <v>1811.799</v>
          </cell>
          <cell r="E668">
            <v>132.30520000000001</v>
          </cell>
          <cell r="F668">
            <v>141.381</v>
          </cell>
          <cell r="G668">
            <v>9.8668049999999994</v>
          </cell>
        </row>
        <row r="669">
          <cell r="A669">
            <v>1201952.3799999999</v>
          </cell>
          <cell r="B669">
            <v>668</v>
          </cell>
          <cell r="C669">
            <v>1995.98</v>
          </cell>
          <cell r="D669">
            <v>628.35709999999995</v>
          </cell>
          <cell r="E669">
            <v>78.415369999999996</v>
          </cell>
          <cell r="F669">
            <v>0</v>
          </cell>
          <cell r="G669">
            <v>0</v>
          </cell>
        </row>
        <row r="670">
          <cell r="A670">
            <v>1203949.1299999999</v>
          </cell>
          <cell r="B670">
            <v>669</v>
          </cell>
          <cell r="C670">
            <v>1996.81</v>
          </cell>
          <cell r="D670">
            <v>279.96100000000001</v>
          </cell>
          <cell r="E670">
            <v>15.333270000000001</v>
          </cell>
          <cell r="F670">
            <v>0</v>
          </cell>
          <cell r="G670">
            <v>0</v>
          </cell>
        </row>
        <row r="671">
          <cell r="A671">
            <v>1205945.5</v>
          </cell>
          <cell r="B671">
            <v>670</v>
          </cell>
          <cell r="C671">
            <v>1996.3710000000001</v>
          </cell>
          <cell r="D671">
            <v>100.17440000000001</v>
          </cell>
          <cell r="E671">
            <v>4.8676050000000002</v>
          </cell>
          <cell r="F671">
            <v>0</v>
          </cell>
          <cell r="G671">
            <v>0</v>
          </cell>
        </row>
        <row r="672">
          <cell r="A672">
            <v>1207906.5</v>
          </cell>
          <cell r="B672">
            <v>671</v>
          </cell>
          <cell r="C672">
            <v>1960.9939999999999</v>
          </cell>
          <cell r="D672">
            <v>486.73239999999998</v>
          </cell>
          <cell r="E672">
            <v>16.966750000000001</v>
          </cell>
          <cell r="F672">
            <v>0</v>
          </cell>
          <cell r="G672">
            <v>0</v>
          </cell>
        </row>
        <row r="673">
          <cell r="A673">
            <v>1209906.6299999999</v>
          </cell>
          <cell r="B673">
            <v>672</v>
          </cell>
          <cell r="C673">
            <v>2000.1420000000001</v>
          </cell>
          <cell r="D673">
            <v>251.27080000000001</v>
          </cell>
          <cell r="E673">
            <v>10.351150000000001</v>
          </cell>
          <cell r="F673">
            <v>0</v>
          </cell>
          <cell r="G673">
            <v>0</v>
          </cell>
        </row>
        <row r="674">
          <cell r="A674">
            <v>1211901</v>
          </cell>
          <cell r="B674">
            <v>673</v>
          </cell>
          <cell r="C674">
            <v>1994.3689999999999</v>
          </cell>
          <cell r="D674">
            <v>0</v>
          </cell>
          <cell r="E674">
            <v>0</v>
          </cell>
          <cell r="F674">
            <v>0</v>
          </cell>
          <cell r="G674">
            <v>0</v>
          </cell>
        </row>
        <row r="675">
          <cell r="A675">
            <v>1213886.3799999999</v>
          </cell>
          <cell r="B675">
            <v>674</v>
          </cell>
          <cell r="C675">
            <v>1985.3230000000001</v>
          </cell>
          <cell r="D675">
            <v>0</v>
          </cell>
          <cell r="E675">
            <v>0</v>
          </cell>
          <cell r="F675">
            <v>0</v>
          </cell>
          <cell r="G675">
            <v>0</v>
          </cell>
        </row>
        <row r="676">
          <cell r="A676">
            <v>1215883.3799999999</v>
          </cell>
          <cell r="B676">
            <v>675</v>
          </cell>
          <cell r="C676">
            <v>1996.9680000000001</v>
          </cell>
          <cell r="D676">
            <v>0</v>
          </cell>
          <cell r="E676">
            <v>0</v>
          </cell>
          <cell r="F676">
            <v>0</v>
          </cell>
          <cell r="G676">
            <v>0</v>
          </cell>
        </row>
        <row r="677">
          <cell r="A677">
            <v>1217559.6299999999</v>
          </cell>
          <cell r="B677">
            <v>676</v>
          </cell>
          <cell r="C677">
            <v>1676.223</v>
          </cell>
          <cell r="D677">
            <v>0</v>
          </cell>
          <cell r="E677">
            <v>0</v>
          </cell>
          <cell r="F677">
            <v>0</v>
          </cell>
          <cell r="G677">
            <v>0</v>
          </cell>
        </row>
        <row r="678">
          <cell r="A678">
            <v>1219550.75</v>
          </cell>
          <cell r="B678">
            <v>677</v>
          </cell>
          <cell r="C678">
            <v>1991.117</v>
          </cell>
          <cell r="D678">
            <v>0</v>
          </cell>
          <cell r="E678">
            <v>0</v>
          </cell>
          <cell r="F678">
            <v>0</v>
          </cell>
          <cell r="G678">
            <v>0</v>
          </cell>
        </row>
        <row r="679">
          <cell r="A679">
            <v>1221537.5</v>
          </cell>
          <cell r="B679">
            <v>678</v>
          </cell>
          <cell r="C679">
            <v>1986.6959999999999</v>
          </cell>
          <cell r="D679">
            <v>0</v>
          </cell>
          <cell r="E679">
            <v>0</v>
          </cell>
          <cell r="F679">
            <v>0</v>
          </cell>
          <cell r="G679">
            <v>0</v>
          </cell>
        </row>
        <row r="680">
          <cell r="A680">
            <v>1222641.5</v>
          </cell>
          <cell r="B680">
            <v>679</v>
          </cell>
          <cell r="C680">
            <v>1103.9580000000001</v>
          </cell>
          <cell r="D680">
            <v>0</v>
          </cell>
          <cell r="E680">
            <v>0</v>
          </cell>
          <cell r="F680">
            <v>0</v>
          </cell>
          <cell r="G680">
            <v>0</v>
          </cell>
        </row>
        <row r="681">
          <cell r="A681">
            <v>1224335.3799999999</v>
          </cell>
          <cell r="B681">
            <v>680</v>
          </cell>
          <cell r="C681">
            <v>1693.9259999999999</v>
          </cell>
          <cell r="D681">
            <v>0</v>
          </cell>
          <cell r="E681">
            <v>0</v>
          </cell>
          <cell r="F681">
            <v>0</v>
          </cell>
          <cell r="G681">
            <v>0</v>
          </cell>
        </row>
        <row r="682">
          <cell r="A682">
            <v>1226029.25</v>
          </cell>
          <cell r="B682">
            <v>681</v>
          </cell>
          <cell r="C682">
            <v>1693.9259999999999</v>
          </cell>
          <cell r="D682">
            <v>0</v>
          </cell>
          <cell r="E682">
            <v>0</v>
          </cell>
          <cell r="F682">
            <v>0</v>
          </cell>
          <cell r="G682">
            <v>0</v>
          </cell>
        </row>
        <row r="683">
          <cell r="A683">
            <v>1228026</v>
          </cell>
          <cell r="B683">
            <v>682</v>
          </cell>
          <cell r="C683">
            <v>1996.713</v>
          </cell>
          <cell r="D683">
            <v>0</v>
          </cell>
          <cell r="E683">
            <v>0</v>
          </cell>
          <cell r="F683">
            <v>0</v>
          </cell>
          <cell r="G683">
            <v>0</v>
          </cell>
        </row>
        <row r="684">
          <cell r="A684">
            <v>1230006</v>
          </cell>
          <cell r="B684">
            <v>683</v>
          </cell>
          <cell r="C684">
            <v>1980.0250000000001</v>
          </cell>
          <cell r="D684">
            <v>0</v>
          </cell>
          <cell r="E684">
            <v>0</v>
          </cell>
          <cell r="F684">
            <v>0</v>
          </cell>
          <cell r="G684">
            <v>0</v>
          </cell>
        </row>
        <row r="685">
          <cell r="A685">
            <v>1231840.75</v>
          </cell>
          <cell r="B685">
            <v>684</v>
          </cell>
          <cell r="C685">
            <v>1834.7349999999999</v>
          </cell>
          <cell r="D685">
            <v>0</v>
          </cell>
          <cell r="E685">
            <v>0</v>
          </cell>
          <cell r="F685">
            <v>901.64189999999996</v>
          </cell>
          <cell r="G685">
            <v>59.920540000000003</v>
          </cell>
        </row>
        <row r="686">
          <cell r="A686">
            <v>1233823.6299999999</v>
          </cell>
          <cell r="B686">
            <v>685</v>
          </cell>
          <cell r="C686">
            <v>1982.829</v>
          </cell>
          <cell r="D686">
            <v>0</v>
          </cell>
          <cell r="E686">
            <v>0</v>
          </cell>
          <cell r="F686">
            <v>0</v>
          </cell>
          <cell r="G686">
            <v>0</v>
          </cell>
        </row>
        <row r="687">
          <cell r="A687">
            <v>1235387.1299999999</v>
          </cell>
          <cell r="B687">
            <v>686</v>
          </cell>
          <cell r="C687">
            <v>1563.5129999999999</v>
          </cell>
          <cell r="D687">
            <v>0</v>
          </cell>
          <cell r="E687">
            <v>0</v>
          </cell>
          <cell r="F687">
            <v>0</v>
          </cell>
          <cell r="G687">
            <v>0</v>
          </cell>
        </row>
        <row r="688">
          <cell r="A688">
            <v>1237247.1299999999</v>
          </cell>
          <cell r="B688">
            <v>687</v>
          </cell>
          <cell r="C688">
            <v>1860.0609999999999</v>
          </cell>
          <cell r="D688">
            <v>0</v>
          </cell>
          <cell r="E688">
            <v>0</v>
          </cell>
          <cell r="F688">
            <v>0</v>
          </cell>
          <cell r="G688">
            <v>0</v>
          </cell>
        </row>
        <row r="689">
          <cell r="A689">
            <v>1238573.75</v>
          </cell>
          <cell r="B689">
            <v>688</v>
          </cell>
          <cell r="C689">
            <v>1326.66</v>
          </cell>
          <cell r="D689">
            <v>0</v>
          </cell>
          <cell r="E689">
            <v>0</v>
          </cell>
          <cell r="F689">
            <v>0</v>
          </cell>
          <cell r="G689">
            <v>0</v>
          </cell>
        </row>
        <row r="690">
          <cell r="A690">
            <v>1240180.1299999999</v>
          </cell>
          <cell r="B690">
            <v>689</v>
          </cell>
          <cell r="C690">
            <v>1606.3589999999999</v>
          </cell>
          <cell r="D690">
            <v>0</v>
          </cell>
          <cell r="E690">
            <v>0</v>
          </cell>
          <cell r="F690">
            <v>0</v>
          </cell>
          <cell r="G690">
            <v>0</v>
          </cell>
        </row>
        <row r="691">
          <cell r="A691">
            <v>1241874</v>
          </cell>
          <cell r="B691">
            <v>690</v>
          </cell>
          <cell r="C691">
            <v>1693.931</v>
          </cell>
          <cell r="D691">
            <v>0</v>
          </cell>
          <cell r="E691">
            <v>0</v>
          </cell>
          <cell r="F691">
            <v>0</v>
          </cell>
          <cell r="G691">
            <v>0</v>
          </cell>
        </row>
        <row r="692">
          <cell r="A692">
            <v>1243731.1299999999</v>
          </cell>
          <cell r="B692">
            <v>691</v>
          </cell>
          <cell r="C692">
            <v>1857.1780000000001</v>
          </cell>
          <cell r="D692">
            <v>0</v>
          </cell>
          <cell r="E692">
            <v>0</v>
          </cell>
          <cell r="F692">
            <v>0</v>
          </cell>
          <cell r="G692">
            <v>0</v>
          </cell>
        </row>
        <row r="693">
          <cell r="A693">
            <v>1245717.8799999999</v>
          </cell>
          <cell r="B693">
            <v>692</v>
          </cell>
          <cell r="C693">
            <v>1986.6949999999999</v>
          </cell>
          <cell r="D693">
            <v>0</v>
          </cell>
          <cell r="E693">
            <v>0</v>
          </cell>
          <cell r="F693">
            <v>0</v>
          </cell>
          <cell r="G693">
            <v>0</v>
          </cell>
        </row>
        <row r="694">
          <cell r="A694">
            <v>1247679.75</v>
          </cell>
          <cell r="B694">
            <v>693</v>
          </cell>
          <cell r="C694">
            <v>1961.885</v>
          </cell>
          <cell r="D694">
            <v>0</v>
          </cell>
          <cell r="E694">
            <v>0</v>
          </cell>
          <cell r="F694">
            <v>167.7501</v>
          </cell>
          <cell r="G694">
            <v>12.684089999999999</v>
          </cell>
        </row>
        <row r="695">
          <cell r="A695">
            <v>1249668.1299999999</v>
          </cell>
          <cell r="B695">
            <v>694</v>
          </cell>
          <cell r="C695">
            <v>1988.385</v>
          </cell>
          <cell r="D695">
            <v>0</v>
          </cell>
          <cell r="E695">
            <v>0</v>
          </cell>
          <cell r="F695">
            <v>1988.385</v>
          </cell>
          <cell r="G695">
            <v>153.5223</v>
          </cell>
        </row>
        <row r="696">
          <cell r="A696">
            <v>1251250.25</v>
          </cell>
          <cell r="B696">
            <v>695</v>
          </cell>
          <cell r="C696">
            <v>1582.1369999999999</v>
          </cell>
          <cell r="D696">
            <v>0</v>
          </cell>
          <cell r="E696">
            <v>0</v>
          </cell>
          <cell r="F696">
            <v>951.64599999999996</v>
          </cell>
          <cell r="G696">
            <v>78.492710000000002</v>
          </cell>
        </row>
        <row r="697">
          <cell r="A697">
            <v>1252593.75</v>
          </cell>
          <cell r="B697">
            <v>696</v>
          </cell>
          <cell r="C697">
            <v>1343.5060000000001</v>
          </cell>
          <cell r="D697">
            <v>0</v>
          </cell>
          <cell r="E697">
            <v>0</v>
          </cell>
          <cell r="F697">
            <v>0</v>
          </cell>
          <cell r="G697">
            <v>0</v>
          </cell>
        </row>
        <row r="698">
          <cell r="A698">
            <v>1254355.3799999999</v>
          </cell>
          <cell r="B698">
            <v>697</v>
          </cell>
          <cell r="C698">
            <v>1761.587</v>
          </cell>
          <cell r="D698">
            <v>0</v>
          </cell>
          <cell r="E698">
            <v>0</v>
          </cell>
          <cell r="F698">
            <v>0</v>
          </cell>
          <cell r="G698">
            <v>0</v>
          </cell>
        </row>
        <row r="699">
          <cell r="A699">
            <v>1255981.6299999999</v>
          </cell>
          <cell r="B699">
            <v>698</v>
          </cell>
          <cell r="C699">
            <v>1626.2650000000001</v>
          </cell>
          <cell r="D699">
            <v>0</v>
          </cell>
          <cell r="E699">
            <v>0</v>
          </cell>
          <cell r="F699">
            <v>0</v>
          </cell>
          <cell r="G699">
            <v>0</v>
          </cell>
        </row>
        <row r="700">
          <cell r="A700">
            <v>1257675.5</v>
          </cell>
          <cell r="B700">
            <v>699</v>
          </cell>
          <cell r="C700">
            <v>1693.9259999999999</v>
          </cell>
          <cell r="D700">
            <v>0</v>
          </cell>
          <cell r="E700">
            <v>0</v>
          </cell>
          <cell r="F700">
            <v>0</v>
          </cell>
          <cell r="G700">
            <v>0</v>
          </cell>
        </row>
        <row r="701">
          <cell r="A701">
            <v>1259369.3799999999</v>
          </cell>
          <cell r="B701">
            <v>700</v>
          </cell>
          <cell r="C701">
            <v>1693.9259999999999</v>
          </cell>
          <cell r="D701">
            <v>0</v>
          </cell>
          <cell r="E701">
            <v>0</v>
          </cell>
          <cell r="F701">
            <v>0</v>
          </cell>
          <cell r="G701">
            <v>0</v>
          </cell>
        </row>
        <row r="702">
          <cell r="A702">
            <v>1261254.25</v>
          </cell>
          <cell r="B702">
            <v>701</v>
          </cell>
          <cell r="C702">
            <v>1884.819</v>
          </cell>
          <cell r="D702">
            <v>0</v>
          </cell>
          <cell r="E702">
            <v>0</v>
          </cell>
          <cell r="F702">
            <v>0</v>
          </cell>
          <cell r="G702">
            <v>0</v>
          </cell>
        </row>
        <row r="703">
          <cell r="A703">
            <v>1262799.6299999999</v>
          </cell>
          <cell r="B703">
            <v>702</v>
          </cell>
          <cell r="C703">
            <v>1545.38</v>
          </cell>
          <cell r="D703">
            <v>0</v>
          </cell>
          <cell r="E703">
            <v>0</v>
          </cell>
          <cell r="F703">
            <v>0</v>
          </cell>
          <cell r="G703">
            <v>0</v>
          </cell>
        </row>
        <row r="704">
          <cell r="A704">
            <v>1264731</v>
          </cell>
          <cell r="B704">
            <v>703</v>
          </cell>
          <cell r="C704">
            <v>1931.336</v>
          </cell>
          <cell r="D704">
            <v>0</v>
          </cell>
          <cell r="E704">
            <v>0</v>
          </cell>
          <cell r="F704">
            <v>0</v>
          </cell>
          <cell r="G704">
            <v>0</v>
          </cell>
        </row>
        <row r="705">
          <cell r="A705">
            <v>1266721.1299999999</v>
          </cell>
          <cell r="B705">
            <v>704</v>
          </cell>
          <cell r="C705">
            <v>1990.067</v>
          </cell>
          <cell r="D705">
            <v>0</v>
          </cell>
          <cell r="E705">
            <v>0</v>
          </cell>
          <cell r="F705">
            <v>0</v>
          </cell>
          <cell r="G705">
            <v>0</v>
          </cell>
        </row>
        <row r="706">
          <cell r="A706">
            <v>1268719.8799999999</v>
          </cell>
          <cell r="B706">
            <v>705</v>
          </cell>
          <cell r="C706">
            <v>1998.704</v>
          </cell>
          <cell r="D706">
            <v>0</v>
          </cell>
          <cell r="E706">
            <v>0</v>
          </cell>
          <cell r="F706">
            <v>734.80020000000002</v>
          </cell>
          <cell r="G706">
            <v>55.584589999999999</v>
          </cell>
        </row>
        <row r="707">
          <cell r="A707">
            <v>1270704.6299999999</v>
          </cell>
          <cell r="B707">
            <v>706</v>
          </cell>
          <cell r="C707">
            <v>1984.748</v>
          </cell>
          <cell r="D707">
            <v>0</v>
          </cell>
          <cell r="E707">
            <v>0</v>
          </cell>
          <cell r="F707">
            <v>1729.1980000000001</v>
          </cell>
          <cell r="G707">
            <v>206.8057</v>
          </cell>
        </row>
        <row r="708">
          <cell r="A708">
            <v>1272330.5</v>
          </cell>
          <cell r="B708">
            <v>707</v>
          </cell>
          <cell r="C708">
            <v>1625.827</v>
          </cell>
          <cell r="D708">
            <v>0</v>
          </cell>
          <cell r="E708">
            <v>0</v>
          </cell>
          <cell r="F708">
            <v>0</v>
          </cell>
          <cell r="G708">
            <v>0</v>
          </cell>
        </row>
        <row r="709">
          <cell r="A709">
            <v>1273995.8799999999</v>
          </cell>
          <cell r="B709">
            <v>708</v>
          </cell>
          <cell r="C709">
            <v>1665.405</v>
          </cell>
          <cell r="D709">
            <v>0</v>
          </cell>
          <cell r="E709">
            <v>0</v>
          </cell>
          <cell r="F709">
            <v>0</v>
          </cell>
          <cell r="G709">
            <v>0</v>
          </cell>
        </row>
        <row r="710">
          <cell r="A710">
            <v>1275689.75</v>
          </cell>
          <cell r="B710">
            <v>709</v>
          </cell>
          <cell r="C710">
            <v>1693.9259999999999</v>
          </cell>
          <cell r="D710">
            <v>0</v>
          </cell>
          <cell r="E710">
            <v>0</v>
          </cell>
          <cell r="F710">
            <v>0</v>
          </cell>
          <cell r="G710">
            <v>0</v>
          </cell>
        </row>
        <row r="711">
          <cell r="A711">
            <v>1277383.6299999999</v>
          </cell>
          <cell r="B711">
            <v>710</v>
          </cell>
          <cell r="C711">
            <v>1693.9259999999999</v>
          </cell>
          <cell r="D711">
            <v>0</v>
          </cell>
          <cell r="E711">
            <v>0</v>
          </cell>
          <cell r="F711">
            <v>0</v>
          </cell>
          <cell r="G711">
            <v>0</v>
          </cell>
        </row>
        <row r="712">
          <cell r="A712">
            <v>1279077.5</v>
          </cell>
          <cell r="B712">
            <v>711</v>
          </cell>
          <cell r="C712">
            <v>1693.9259999999999</v>
          </cell>
          <cell r="D712">
            <v>0</v>
          </cell>
          <cell r="E712">
            <v>0</v>
          </cell>
          <cell r="F712">
            <v>0</v>
          </cell>
          <cell r="G712">
            <v>0</v>
          </cell>
        </row>
        <row r="713">
          <cell r="A713">
            <v>1280771.3799999999</v>
          </cell>
          <cell r="B713">
            <v>712</v>
          </cell>
          <cell r="C713">
            <v>1693.9259999999999</v>
          </cell>
          <cell r="D713">
            <v>0</v>
          </cell>
          <cell r="E713">
            <v>0</v>
          </cell>
          <cell r="F713">
            <v>0</v>
          </cell>
          <cell r="G713">
            <v>0</v>
          </cell>
        </row>
        <row r="714">
          <cell r="A714">
            <v>1282581.1299999999</v>
          </cell>
          <cell r="B714">
            <v>713</v>
          </cell>
          <cell r="C714">
            <v>1809.748</v>
          </cell>
          <cell r="D714">
            <v>0</v>
          </cell>
          <cell r="E714">
            <v>0</v>
          </cell>
          <cell r="F714">
            <v>0</v>
          </cell>
          <cell r="G714">
            <v>0</v>
          </cell>
        </row>
        <row r="715">
          <cell r="A715">
            <v>1284365.75</v>
          </cell>
          <cell r="B715">
            <v>714</v>
          </cell>
          <cell r="C715">
            <v>1784.664</v>
          </cell>
          <cell r="D715">
            <v>0</v>
          </cell>
          <cell r="E715">
            <v>0</v>
          </cell>
          <cell r="F715">
            <v>0</v>
          </cell>
          <cell r="G715">
            <v>0</v>
          </cell>
        </row>
        <row r="716">
          <cell r="A716">
            <v>1286197.1299999999</v>
          </cell>
          <cell r="B716">
            <v>715</v>
          </cell>
          <cell r="C716">
            <v>1831.345</v>
          </cell>
          <cell r="D716">
            <v>0</v>
          </cell>
          <cell r="E716">
            <v>0</v>
          </cell>
          <cell r="F716">
            <v>0</v>
          </cell>
          <cell r="G716">
            <v>0</v>
          </cell>
        </row>
        <row r="717">
          <cell r="A717">
            <v>1287993</v>
          </cell>
          <cell r="B717">
            <v>716</v>
          </cell>
          <cell r="C717">
            <v>1795.874</v>
          </cell>
          <cell r="D717">
            <v>0</v>
          </cell>
          <cell r="E717">
            <v>0</v>
          </cell>
          <cell r="F717">
            <v>0</v>
          </cell>
          <cell r="G717">
            <v>0</v>
          </cell>
        </row>
        <row r="718">
          <cell r="A718">
            <v>1289979.1299999999</v>
          </cell>
          <cell r="B718">
            <v>717</v>
          </cell>
          <cell r="C718">
            <v>1986.1110000000001</v>
          </cell>
          <cell r="D718">
            <v>0</v>
          </cell>
          <cell r="E718">
            <v>0</v>
          </cell>
          <cell r="F718">
            <v>0</v>
          </cell>
          <cell r="G718">
            <v>0</v>
          </cell>
        </row>
        <row r="719">
          <cell r="A719">
            <v>1291772</v>
          </cell>
          <cell r="B719">
            <v>718</v>
          </cell>
          <cell r="C719">
            <v>1792.93</v>
          </cell>
          <cell r="D719">
            <v>0</v>
          </cell>
          <cell r="E719">
            <v>0</v>
          </cell>
          <cell r="F719">
            <v>1115.0329999999999</v>
          </cell>
          <cell r="G719">
            <v>84.984499999999997</v>
          </cell>
        </row>
        <row r="720">
          <cell r="A720">
            <v>1293674.1299999999</v>
          </cell>
          <cell r="B720">
            <v>719</v>
          </cell>
          <cell r="C720">
            <v>1902.069</v>
          </cell>
          <cell r="D720">
            <v>0</v>
          </cell>
          <cell r="E720">
            <v>0</v>
          </cell>
          <cell r="F720">
            <v>999.70780000000002</v>
          </cell>
          <cell r="G720">
            <v>93.201930000000004</v>
          </cell>
        </row>
        <row r="721">
          <cell r="A721">
            <v>1295652.25</v>
          </cell>
          <cell r="B721">
            <v>720</v>
          </cell>
          <cell r="C721">
            <v>1978.097</v>
          </cell>
          <cell r="D721">
            <v>0</v>
          </cell>
          <cell r="E721">
            <v>0</v>
          </cell>
          <cell r="F721">
            <v>288.25700000000001</v>
          </cell>
          <cell r="G721">
            <v>24.093229999999998</v>
          </cell>
        </row>
        <row r="722">
          <cell r="A722">
            <v>1296159.6299999999</v>
          </cell>
          <cell r="B722">
            <v>721</v>
          </cell>
          <cell r="C722">
            <v>507.39510000000001</v>
          </cell>
          <cell r="D722">
            <v>0</v>
          </cell>
          <cell r="E722">
            <v>0</v>
          </cell>
          <cell r="F722">
            <v>0</v>
          </cell>
          <cell r="G722">
            <v>0</v>
          </cell>
        </row>
        <row r="723">
          <cell r="A723">
            <v>1297853.5</v>
          </cell>
          <cell r="B723">
            <v>722</v>
          </cell>
          <cell r="C723">
            <v>1693.931</v>
          </cell>
          <cell r="D723">
            <v>0</v>
          </cell>
          <cell r="E723">
            <v>0</v>
          </cell>
          <cell r="F723">
            <v>0</v>
          </cell>
          <cell r="G723">
            <v>0</v>
          </cell>
        </row>
        <row r="724">
          <cell r="A724">
            <v>1299547.3799999999</v>
          </cell>
          <cell r="B724">
            <v>723</v>
          </cell>
          <cell r="C724">
            <v>1693.931</v>
          </cell>
          <cell r="D724">
            <v>0</v>
          </cell>
          <cell r="E724">
            <v>0</v>
          </cell>
          <cell r="F724">
            <v>0</v>
          </cell>
          <cell r="G724">
            <v>0</v>
          </cell>
        </row>
        <row r="725">
          <cell r="A725">
            <v>1301241.25</v>
          </cell>
          <cell r="B725">
            <v>724</v>
          </cell>
          <cell r="C725">
            <v>1693.931</v>
          </cell>
          <cell r="D725">
            <v>0</v>
          </cell>
          <cell r="E725">
            <v>0</v>
          </cell>
          <cell r="F725">
            <v>0</v>
          </cell>
          <cell r="G725">
            <v>0</v>
          </cell>
        </row>
        <row r="726">
          <cell r="A726">
            <v>1302935.1299999999</v>
          </cell>
          <cell r="B726">
            <v>725</v>
          </cell>
          <cell r="C726">
            <v>1693.931</v>
          </cell>
          <cell r="D726">
            <v>0</v>
          </cell>
          <cell r="E726">
            <v>0</v>
          </cell>
          <cell r="F726">
            <v>0</v>
          </cell>
          <cell r="G726">
            <v>0</v>
          </cell>
        </row>
        <row r="727">
          <cell r="A727">
            <v>1304931.75</v>
          </cell>
          <cell r="B727">
            <v>726</v>
          </cell>
          <cell r="C727">
            <v>1996.646</v>
          </cell>
          <cell r="D727">
            <v>0</v>
          </cell>
          <cell r="E727">
            <v>0</v>
          </cell>
          <cell r="F727">
            <v>0</v>
          </cell>
          <cell r="G727">
            <v>0</v>
          </cell>
        </row>
        <row r="728">
          <cell r="A728">
            <v>1306890.5</v>
          </cell>
          <cell r="B728">
            <v>727</v>
          </cell>
          <cell r="C728">
            <v>1958.8019999999999</v>
          </cell>
          <cell r="D728">
            <v>0</v>
          </cell>
          <cell r="E728">
            <v>0</v>
          </cell>
          <cell r="F728">
            <v>0</v>
          </cell>
          <cell r="G728">
            <v>0</v>
          </cell>
        </row>
        <row r="729">
          <cell r="A729">
            <v>1308877.3799999999</v>
          </cell>
          <cell r="B729">
            <v>728</v>
          </cell>
          <cell r="C729">
            <v>1986.913</v>
          </cell>
          <cell r="D729">
            <v>0</v>
          </cell>
          <cell r="E729">
            <v>0</v>
          </cell>
          <cell r="F729">
            <v>0</v>
          </cell>
          <cell r="G729">
            <v>0</v>
          </cell>
        </row>
        <row r="730">
          <cell r="A730">
            <v>1310332.3799999999</v>
          </cell>
          <cell r="B730">
            <v>729</v>
          </cell>
          <cell r="C730">
            <v>1455.0429999999999</v>
          </cell>
          <cell r="D730">
            <v>0</v>
          </cell>
          <cell r="E730">
            <v>0</v>
          </cell>
          <cell r="F730">
            <v>0</v>
          </cell>
          <cell r="G730">
            <v>0</v>
          </cell>
        </row>
        <row r="731">
          <cell r="A731">
            <v>1311404.6299999999</v>
          </cell>
          <cell r="B731">
            <v>730</v>
          </cell>
          <cell r="C731">
            <v>1072.232</v>
          </cell>
          <cell r="D731">
            <v>0</v>
          </cell>
          <cell r="E731">
            <v>0</v>
          </cell>
          <cell r="F731">
            <v>0</v>
          </cell>
          <cell r="G731">
            <v>0</v>
          </cell>
        </row>
        <row r="732">
          <cell r="A732">
            <v>1313402.25</v>
          </cell>
          <cell r="B732">
            <v>731</v>
          </cell>
          <cell r="C732">
            <v>1997.643</v>
          </cell>
          <cell r="D732">
            <v>0</v>
          </cell>
          <cell r="E732">
            <v>0</v>
          </cell>
          <cell r="F732">
            <v>0</v>
          </cell>
          <cell r="G732">
            <v>0</v>
          </cell>
        </row>
        <row r="733">
          <cell r="A733">
            <v>1315179.6299999999</v>
          </cell>
          <cell r="B733">
            <v>732</v>
          </cell>
          <cell r="C733">
            <v>1777.433</v>
          </cell>
          <cell r="D733">
            <v>0</v>
          </cell>
          <cell r="E733">
            <v>0</v>
          </cell>
          <cell r="F733">
            <v>466.6311</v>
          </cell>
          <cell r="G733">
            <v>36.791870000000003</v>
          </cell>
        </row>
        <row r="734">
          <cell r="A734">
            <v>1316700.75</v>
          </cell>
          <cell r="B734">
            <v>733</v>
          </cell>
          <cell r="C734">
            <v>1521.077</v>
          </cell>
          <cell r="D734">
            <v>0</v>
          </cell>
          <cell r="E734">
            <v>0</v>
          </cell>
          <cell r="F734">
            <v>1115.06</v>
          </cell>
          <cell r="G734">
            <v>102.5735</v>
          </cell>
        </row>
        <row r="735">
          <cell r="A735">
            <v>1318697.6299999999</v>
          </cell>
          <cell r="B735">
            <v>734</v>
          </cell>
          <cell r="C735">
            <v>1996.9190000000001</v>
          </cell>
          <cell r="D735">
            <v>0</v>
          </cell>
          <cell r="E735">
            <v>0</v>
          </cell>
          <cell r="F735">
            <v>686.58330000000001</v>
          </cell>
          <cell r="G735">
            <v>64.896060000000006</v>
          </cell>
        </row>
        <row r="736">
          <cell r="A736">
            <v>1320589.1299999999</v>
          </cell>
          <cell r="B736">
            <v>735</v>
          </cell>
          <cell r="C736">
            <v>1891.463</v>
          </cell>
          <cell r="D736">
            <v>0</v>
          </cell>
          <cell r="E736">
            <v>0</v>
          </cell>
          <cell r="F736">
            <v>178.5711</v>
          </cell>
          <cell r="G736">
            <v>16.878599999999999</v>
          </cell>
        </row>
        <row r="737">
          <cell r="A737">
            <v>1321044.25</v>
          </cell>
          <cell r="B737">
            <v>736</v>
          </cell>
          <cell r="C737">
            <v>455.18630000000002</v>
          </cell>
          <cell r="D737">
            <v>0</v>
          </cell>
          <cell r="E737">
            <v>0</v>
          </cell>
          <cell r="F737">
            <v>0</v>
          </cell>
          <cell r="G737">
            <v>0</v>
          </cell>
        </row>
        <row r="738">
          <cell r="A738">
            <v>1322738.1299999999</v>
          </cell>
          <cell r="B738">
            <v>737</v>
          </cell>
          <cell r="C738">
            <v>1693.931</v>
          </cell>
          <cell r="D738">
            <v>0</v>
          </cell>
          <cell r="E738">
            <v>0</v>
          </cell>
          <cell r="F738">
            <v>0</v>
          </cell>
          <cell r="G738">
            <v>0</v>
          </cell>
        </row>
        <row r="739">
          <cell r="A739">
            <v>1324432</v>
          </cell>
          <cell r="B739">
            <v>738</v>
          </cell>
          <cell r="C739">
            <v>1693.931</v>
          </cell>
          <cell r="D739">
            <v>0</v>
          </cell>
          <cell r="E739">
            <v>0</v>
          </cell>
          <cell r="F739">
            <v>0</v>
          </cell>
          <cell r="G739">
            <v>0</v>
          </cell>
        </row>
        <row r="740">
          <cell r="A740">
            <v>1326125.8799999999</v>
          </cell>
          <cell r="B740">
            <v>739</v>
          </cell>
          <cell r="C740">
            <v>1693.931</v>
          </cell>
          <cell r="D740">
            <v>0</v>
          </cell>
          <cell r="E740">
            <v>0</v>
          </cell>
          <cell r="F740">
            <v>0</v>
          </cell>
          <cell r="G740">
            <v>0</v>
          </cell>
        </row>
        <row r="741">
          <cell r="A741">
            <v>1327819.75</v>
          </cell>
          <cell r="B741">
            <v>740</v>
          </cell>
          <cell r="C741">
            <v>1693.931</v>
          </cell>
          <cell r="D741">
            <v>0</v>
          </cell>
          <cell r="E741">
            <v>0</v>
          </cell>
          <cell r="F741">
            <v>0</v>
          </cell>
          <cell r="G741">
            <v>0</v>
          </cell>
        </row>
        <row r="742">
          <cell r="A742">
            <v>1329725.3799999999</v>
          </cell>
          <cell r="B742">
            <v>741</v>
          </cell>
          <cell r="C742">
            <v>1905.67</v>
          </cell>
          <cell r="D742">
            <v>0</v>
          </cell>
          <cell r="E742">
            <v>0</v>
          </cell>
          <cell r="F742">
            <v>0</v>
          </cell>
          <cell r="G742">
            <v>0</v>
          </cell>
        </row>
        <row r="743">
          <cell r="A743">
            <v>1331536</v>
          </cell>
          <cell r="B743">
            <v>742</v>
          </cell>
          <cell r="C743">
            <v>1810.672</v>
          </cell>
          <cell r="D743">
            <v>0</v>
          </cell>
          <cell r="E743">
            <v>0</v>
          </cell>
          <cell r="F743">
            <v>0</v>
          </cell>
          <cell r="G743">
            <v>0</v>
          </cell>
        </row>
        <row r="744">
          <cell r="A744">
            <v>1333473.3799999999</v>
          </cell>
          <cell r="B744">
            <v>743</v>
          </cell>
          <cell r="C744">
            <v>1937.374</v>
          </cell>
          <cell r="D744">
            <v>0</v>
          </cell>
          <cell r="E744">
            <v>0</v>
          </cell>
          <cell r="F744">
            <v>0</v>
          </cell>
          <cell r="G744">
            <v>0</v>
          </cell>
        </row>
        <row r="745">
          <cell r="A745">
            <v>1334595.3799999999</v>
          </cell>
          <cell r="B745">
            <v>744</v>
          </cell>
          <cell r="C745">
            <v>1121.9929999999999</v>
          </cell>
          <cell r="D745">
            <v>0</v>
          </cell>
          <cell r="E745">
            <v>0</v>
          </cell>
          <cell r="F745">
            <v>0</v>
          </cell>
          <cell r="G745">
            <v>0</v>
          </cell>
        </row>
        <row r="746">
          <cell r="A746">
            <v>1336560.3799999999</v>
          </cell>
          <cell r="B746">
            <v>745</v>
          </cell>
          <cell r="C746">
            <v>1964.9590000000001</v>
          </cell>
          <cell r="D746">
            <v>0</v>
          </cell>
          <cell r="E746">
            <v>0</v>
          </cell>
          <cell r="F746">
            <v>0</v>
          </cell>
          <cell r="G746">
            <v>0</v>
          </cell>
        </row>
        <row r="747">
          <cell r="A747">
            <v>1338559</v>
          </cell>
          <cell r="B747">
            <v>746</v>
          </cell>
          <cell r="C747">
            <v>1998.568</v>
          </cell>
          <cell r="D747">
            <v>0</v>
          </cell>
          <cell r="E747">
            <v>0</v>
          </cell>
          <cell r="F747">
            <v>0</v>
          </cell>
          <cell r="G747">
            <v>0</v>
          </cell>
        </row>
        <row r="748">
          <cell r="A748">
            <v>1340551.3799999999</v>
          </cell>
          <cell r="B748">
            <v>747</v>
          </cell>
          <cell r="C748">
            <v>1992.423</v>
          </cell>
          <cell r="D748">
            <v>0</v>
          </cell>
          <cell r="E748">
            <v>0</v>
          </cell>
          <cell r="F748">
            <v>959.04719999999998</v>
          </cell>
          <cell r="G748">
            <v>96.543930000000003</v>
          </cell>
        </row>
        <row r="749">
          <cell r="A749">
            <v>1342532.25</v>
          </cell>
          <cell r="B749">
            <v>748</v>
          </cell>
          <cell r="C749">
            <v>1980.8820000000001</v>
          </cell>
          <cell r="D749">
            <v>0</v>
          </cell>
          <cell r="E749">
            <v>0</v>
          </cell>
          <cell r="F749">
            <v>1508.71</v>
          </cell>
          <cell r="G749">
            <v>222.11619999999999</v>
          </cell>
        </row>
        <row r="750">
          <cell r="A750">
            <v>1344479.38</v>
          </cell>
          <cell r="B750">
            <v>749</v>
          </cell>
          <cell r="C750">
            <v>1947.1679999999999</v>
          </cell>
          <cell r="D750">
            <v>0</v>
          </cell>
          <cell r="E750">
            <v>0</v>
          </cell>
          <cell r="F750">
            <v>15.23568</v>
          </cell>
          <cell r="G750">
            <v>2.4475769999999999</v>
          </cell>
        </row>
        <row r="751">
          <cell r="A751">
            <v>1346173.25</v>
          </cell>
          <cell r="B751">
            <v>750</v>
          </cell>
          <cell r="C751">
            <v>1693.9259999999999</v>
          </cell>
          <cell r="D751">
            <v>0</v>
          </cell>
          <cell r="E751">
            <v>0</v>
          </cell>
          <cell r="F751">
            <v>0</v>
          </cell>
          <cell r="G751">
            <v>0</v>
          </cell>
        </row>
        <row r="752">
          <cell r="A752">
            <v>1347867.13</v>
          </cell>
          <cell r="B752">
            <v>751</v>
          </cell>
          <cell r="C752">
            <v>1693.9259999999999</v>
          </cell>
          <cell r="D752">
            <v>0</v>
          </cell>
          <cell r="E752">
            <v>0</v>
          </cell>
          <cell r="F752">
            <v>0</v>
          </cell>
          <cell r="G752">
            <v>0</v>
          </cell>
        </row>
        <row r="753">
          <cell r="A753">
            <v>1349561</v>
          </cell>
          <cell r="B753">
            <v>752</v>
          </cell>
          <cell r="C753">
            <v>1693.9259999999999</v>
          </cell>
          <cell r="D753">
            <v>0</v>
          </cell>
          <cell r="E753">
            <v>0</v>
          </cell>
          <cell r="F753">
            <v>0</v>
          </cell>
          <cell r="G753">
            <v>0</v>
          </cell>
        </row>
        <row r="754">
          <cell r="A754">
            <v>1351254.88</v>
          </cell>
          <cell r="B754">
            <v>753</v>
          </cell>
          <cell r="C754">
            <v>1693.9259999999999</v>
          </cell>
          <cell r="D754">
            <v>0</v>
          </cell>
          <cell r="E754">
            <v>0</v>
          </cell>
          <cell r="F754">
            <v>0</v>
          </cell>
          <cell r="G754">
            <v>0</v>
          </cell>
        </row>
        <row r="755">
          <cell r="A755">
            <v>1352948.75</v>
          </cell>
          <cell r="B755">
            <v>754</v>
          </cell>
          <cell r="C755">
            <v>1693.9259999999999</v>
          </cell>
          <cell r="D755">
            <v>0</v>
          </cell>
          <cell r="E755">
            <v>0</v>
          </cell>
          <cell r="F755">
            <v>0</v>
          </cell>
          <cell r="G755">
            <v>0</v>
          </cell>
        </row>
        <row r="756">
          <cell r="A756">
            <v>1354642.63</v>
          </cell>
          <cell r="B756">
            <v>755</v>
          </cell>
          <cell r="C756">
            <v>1693.9259999999999</v>
          </cell>
          <cell r="D756">
            <v>0</v>
          </cell>
          <cell r="E756">
            <v>0</v>
          </cell>
          <cell r="F756">
            <v>0</v>
          </cell>
          <cell r="G756">
            <v>0</v>
          </cell>
        </row>
        <row r="757">
          <cell r="A757">
            <v>1356636.63</v>
          </cell>
          <cell r="B757">
            <v>756</v>
          </cell>
          <cell r="C757">
            <v>1993.9739999999999</v>
          </cell>
          <cell r="D757">
            <v>71.121399999999994</v>
          </cell>
          <cell r="E757">
            <v>2.269647</v>
          </cell>
          <cell r="F757">
            <v>0</v>
          </cell>
          <cell r="G757">
            <v>0</v>
          </cell>
        </row>
        <row r="758">
          <cell r="A758">
            <v>1358595.63</v>
          </cell>
          <cell r="B758">
            <v>757</v>
          </cell>
          <cell r="C758">
            <v>1959.0519999999999</v>
          </cell>
          <cell r="D758">
            <v>799.24480000000005</v>
          </cell>
          <cell r="E758">
            <v>25.8644</v>
          </cell>
          <cell r="F758">
            <v>0</v>
          </cell>
          <cell r="G758">
            <v>0</v>
          </cell>
        </row>
        <row r="759">
          <cell r="A759">
            <v>1360257.63</v>
          </cell>
          <cell r="B759">
            <v>758</v>
          </cell>
          <cell r="C759">
            <v>1662.001</v>
          </cell>
          <cell r="D759">
            <v>0</v>
          </cell>
          <cell r="E759">
            <v>0</v>
          </cell>
          <cell r="F759">
            <v>0</v>
          </cell>
          <cell r="G759">
            <v>0</v>
          </cell>
        </row>
        <row r="760">
          <cell r="A760">
            <v>1362246</v>
          </cell>
          <cell r="B760">
            <v>759</v>
          </cell>
          <cell r="C760">
            <v>1988.36</v>
          </cell>
          <cell r="D760">
            <v>0</v>
          </cell>
          <cell r="E760">
            <v>0</v>
          </cell>
          <cell r="F760">
            <v>0</v>
          </cell>
          <cell r="G760">
            <v>0</v>
          </cell>
        </row>
        <row r="761">
          <cell r="A761">
            <v>1363553.75</v>
          </cell>
          <cell r="B761">
            <v>760</v>
          </cell>
          <cell r="C761">
            <v>1307.6980000000001</v>
          </cell>
          <cell r="D761">
            <v>0</v>
          </cell>
          <cell r="E761">
            <v>0</v>
          </cell>
          <cell r="F761">
            <v>484.92919999999998</v>
          </cell>
          <cell r="G761">
            <v>76.219729999999998</v>
          </cell>
        </row>
        <row r="762">
          <cell r="A762">
            <v>1365153.88</v>
          </cell>
          <cell r="B762">
            <v>761</v>
          </cell>
          <cell r="C762">
            <v>1600.067</v>
          </cell>
          <cell r="D762">
            <v>0</v>
          </cell>
          <cell r="E762">
            <v>0</v>
          </cell>
          <cell r="F762">
            <v>328.50040000000001</v>
          </cell>
          <cell r="G762">
            <v>59.564990000000002</v>
          </cell>
        </row>
        <row r="763">
          <cell r="A763">
            <v>1367070.75</v>
          </cell>
          <cell r="B763">
            <v>762</v>
          </cell>
          <cell r="C763">
            <v>1916.91</v>
          </cell>
          <cell r="D763">
            <v>0</v>
          </cell>
          <cell r="E763">
            <v>0</v>
          </cell>
          <cell r="F763">
            <v>46.13552</v>
          </cell>
          <cell r="G763">
            <v>4.1769020000000001</v>
          </cell>
        </row>
        <row r="764">
          <cell r="A764">
            <v>1369064.5</v>
          </cell>
          <cell r="B764">
            <v>763</v>
          </cell>
          <cell r="C764">
            <v>1993.8030000000001</v>
          </cell>
          <cell r="D764">
            <v>0</v>
          </cell>
          <cell r="E764">
            <v>0</v>
          </cell>
          <cell r="F764">
            <v>46.13552</v>
          </cell>
          <cell r="G764">
            <v>4.1769020000000001</v>
          </cell>
        </row>
        <row r="765">
          <cell r="A765">
            <v>1370235.5</v>
          </cell>
          <cell r="B765">
            <v>764</v>
          </cell>
          <cell r="C765">
            <v>1171.0530000000001</v>
          </cell>
          <cell r="D765">
            <v>0</v>
          </cell>
          <cell r="E765">
            <v>0</v>
          </cell>
          <cell r="F765">
            <v>0</v>
          </cell>
          <cell r="G765">
            <v>0</v>
          </cell>
        </row>
        <row r="766">
          <cell r="A766">
            <v>1371929.38</v>
          </cell>
          <cell r="B766">
            <v>765</v>
          </cell>
          <cell r="C766">
            <v>1693.9259999999999</v>
          </cell>
          <cell r="D766">
            <v>0</v>
          </cell>
          <cell r="E766">
            <v>0</v>
          </cell>
          <cell r="F766">
            <v>0</v>
          </cell>
          <cell r="G766">
            <v>0</v>
          </cell>
        </row>
        <row r="767">
          <cell r="A767">
            <v>1373623.25</v>
          </cell>
          <cell r="B767">
            <v>766</v>
          </cell>
          <cell r="C767">
            <v>1693.9259999999999</v>
          </cell>
          <cell r="D767">
            <v>0</v>
          </cell>
          <cell r="E767">
            <v>0</v>
          </cell>
          <cell r="F767">
            <v>0</v>
          </cell>
          <cell r="G767">
            <v>0</v>
          </cell>
        </row>
        <row r="768">
          <cell r="A768">
            <v>1375317.13</v>
          </cell>
          <cell r="B768">
            <v>767</v>
          </cell>
          <cell r="C768">
            <v>1693.9259999999999</v>
          </cell>
          <cell r="D768">
            <v>0</v>
          </cell>
          <cell r="E768">
            <v>0</v>
          </cell>
          <cell r="F768">
            <v>0</v>
          </cell>
          <cell r="G768">
            <v>0</v>
          </cell>
        </row>
        <row r="769">
          <cell r="A769">
            <v>1377311.38</v>
          </cell>
          <cell r="B769">
            <v>768</v>
          </cell>
          <cell r="C769">
            <v>1994.2650000000001</v>
          </cell>
          <cell r="D769">
            <v>0</v>
          </cell>
          <cell r="E769">
            <v>0</v>
          </cell>
          <cell r="F769">
            <v>0</v>
          </cell>
          <cell r="G769">
            <v>0</v>
          </cell>
        </row>
        <row r="770">
          <cell r="A770">
            <v>1379270.13</v>
          </cell>
          <cell r="B770">
            <v>769</v>
          </cell>
          <cell r="C770">
            <v>1958.809</v>
          </cell>
          <cell r="D770">
            <v>0</v>
          </cell>
          <cell r="E770">
            <v>0</v>
          </cell>
          <cell r="F770">
            <v>0</v>
          </cell>
          <cell r="G770">
            <v>0</v>
          </cell>
        </row>
        <row r="771">
          <cell r="A771">
            <v>1381228.75</v>
          </cell>
          <cell r="B771">
            <v>770</v>
          </cell>
          <cell r="C771">
            <v>1958.578</v>
          </cell>
          <cell r="D771">
            <v>676.54269999999997</v>
          </cell>
          <cell r="E771">
            <v>25.77337</v>
          </cell>
          <cell r="F771">
            <v>0</v>
          </cell>
          <cell r="G771">
            <v>0</v>
          </cell>
        </row>
        <row r="772">
          <cell r="A772">
            <v>1382092.75</v>
          </cell>
          <cell r="B772">
            <v>771</v>
          </cell>
          <cell r="C772">
            <v>864.04250000000002</v>
          </cell>
          <cell r="D772">
            <v>447.45830000000001</v>
          </cell>
          <cell r="E772">
            <v>17.046240000000001</v>
          </cell>
          <cell r="F772">
            <v>0</v>
          </cell>
          <cell r="G772">
            <v>0</v>
          </cell>
        </row>
        <row r="773">
          <cell r="A773">
            <v>1383939.88</v>
          </cell>
          <cell r="B773">
            <v>772</v>
          </cell>
          <cell r="C773">
            <v>1847.1030000000001</v>
          </cell>
          <cell r="D773">
            <v>0</v>
          </cell>
          <cell r="E773">
            <v>0</v>
          </cell>
          <cell r="F773">
            <v>0</v>
          </cell>
          <cell r="G773">
            <v>0</v>
          </cell>
        </row>
        <row r="774">
          <cell r="A774">
            <v>1385929.25</v>
          </cell>
          <cell r="B774">
            <v>773</v>
          </cell>
          <cell r="C774">
            <v>1989.3679999999999</v>
          </cell>
          <cell r="D774">
            <v>0</v>
          </cell>
          <cell r="E774">
            <v>0</v>
          </cell>
          <cell r="F774">
            <v>0</v>
          </cell>
          <cell r="G774">
            <v>0</v>
          </cell>
        </row>
        <row r="775">
          <cell r="A775">
            <v>1387920.63</v>
          </cell>
          <cell r="B775">
            <v>774</v>
          </cell>
          <cell r="C775">
            <v>1991.3779999999999</v>
          </cell>
          <cell r="D775">
            <v>0</v>
          </cell>
          <cell r="E775">
            <v>0</v>
          </cell>
          <cell r="F775">
            <v>92.014690000000002</v>
          </cell>
          <cell r="G775">
            <v>6.575666</v>
          </cell>
        </row>
        <row r="776">
          <cell r="A776">
            <v>1389866.63</v>
          </cell>
          <cell r="B776">
            <v>775</v>
          </cell>
          <cell r="C776">
            <v>1946.058</v>
          </cell>
          <cell r="D776">
            <v>0</v>
          </cell>
          <cell r="E776">
            <v>0</v>
          </cell>
          <cell r="F776">
            <v>0</v>
          </cell>
          <cell r="G776">
            <v>0</v>
          </cell>
        </row>
        <row r="777">
          <cell r="A777">
            <v>1390582.38</v>
          </cell>
          <cell r="B777">
            <v>776</v>
          </cell>
          <cell r="C777">
            <v>715.7029</v>
          </cell>
          <cell r="D777">
            <v>0</v>
          </cell>
          <cell r="E777">
            <v>0</v>
          </cell>
          <cell r="F777">
            <v>0</v>
          </cell>
          <cell r="G777">
            <v>0</v>
          </cell>
        </row>
        <row r="778">
          <cell r="A778">
            <v>1392494.88</v>
          </cell>
          <cell r="B778">
            <v>777</v>
          </cell>
          <cell r="C778">
            <v>1912.559</v>
          </cell>
          <cell r="D778">
            <v>0</v>
          </cell>
          <cell r="E778">
            <v>0</v>
          </cell>
          <cell r="F778">
            <v>0</v>
          </cell>
          <cell r="G778">
            <v>0</v>
          </cell>
        </row>
        <row r="779">
          <cell r="A779">
            <v>1394054.88</v>
          </cell>
          <cell r="B779">
            <v>778</v>
          </cell>
          <cell r="C779">
            <v>1559.9970000000001</v>
          </cell>
          <cell r="D779">
            <v>0</v>
          </cell>
          <cell r="E779">
            <v>0</v>
          </cell>
          <cell r="F779">
            <v>0</v>
          </cell>
          <cell r="G779">
            <v>0</v>
          </cell>
        </row>
        <row r="780">
          <cell r="A780">
            <v>1396043.38</v>
          </cell>
          <cell r="B780">
            <v>779</v>
          </cell>
          <cell r="C780">
            <v>1988.5509999999999</v>
          </cell>
          <cell r="D780">
            <v>215.2242</v>
          </cell>
          <cell r="E780">
            <v>8.1260729999999999</v>
          </cell>
          <cell r="F780">
            <v>0</v>
          </cell>
          <cell r="G780">
            <v>0</v>
          </cell>
        </row>
        <row r="781">
          <cell r="A781">
            <v>1398023.88</v>
          </cell>
          <cell r="B781">
            <v>780</v>
          </cell>
          <cell r="C781">
            <v>1980.5029999999999</v>
          </cell>
          <cell r="D781">
            <v>838.25620000000004</v>
          </cell>
          <cell r="E781">
            <v>38.265729999999998</v>
          </cell>
          <cell r="F781">
            <v>58.602690000000003</v>
          </cell>
          <cell r="G781">
            <v>2.9009520000000002</v>
          </cell>
        </row>
        <row r="782">
          <cell r="A782">
            <v>1399417</v>
          </cell>
          <cell r="B782">
            <v>781</v>
          </cell>
          <cell r="C782">
            <v>1393.116</v>
          </cell>
          <cell r="D782">
            <v>584.34450000000004</v>
          </cell>
          <cell r="E782">
            <v>28.92624</v>
          </cell>
          <cell r="F782">
            <v>47.267809999999997</v>
          </cell>
          <cell r="G782">
            <v>2.339852</v>
          </cell>
        </row>
        <row r="783">
          <cell r="A783">
            <v>1401414</v>
          </cell>
          <cell r="B783">
            <v>782</v>
          </cell>
          <cell r="C783">
            <v>1996.9960000000001</v>
          </cell>
          <cell r="D783">
            <v>0</v>
          </cell>
          <cell r="E783">
            <v>0</v>
          </cell>
          <cell r="F783">
            <v>0</v>
          </cell>
          <cell r="G783">
            <v>0</v>
          </cell>
        </row>
        <row r="784">
          <cell r="A784">
            <v>1403392.63</v>
          </cell>
          <cell r="B784">
            <v>783</v>
          </cell>
          <cell r="C784">
            <v>1978.587</v>
          </cell>
          <cell r="D784">
            <v>0</v>
          </cell>
          <cell r="E784">
            <v>0</v>
          </cell>
          <cell r="F784">
            <v>0</v>
          </cell>
          <cell r="G784">
            <v>0</v>
          </cell>
        </row>
        <row r="785">
          <cell r="A785">
            <v>1404219.75</v>
          </cell>
          <cell r="B785">
            <v>784</v>
          </cell>
          <cell r="C785">
            <v>827.10810000000004</v>
          </cell>
          <cell r="D785">
            <v>0</v>
          </cell>
          <cell r="E785">
            <v>0</v>
          </cell>
          <cell r="F785">
            <v>0</v>
          </cell>
          <cell r="G785">
            <v>0</v>
          </cell>
        </row>
        <row r="786">
          <cell r="A786">
            <v>1406028.25</v>
          </cell>
          <cell r="B786">
            <v>785</v>
          </cell>
          <cell r="C786">
            <v>1808.5150000000001</v>
          </cell>
          <cell r="D786">
            <v>0</v>
          </cell>
          <cell r="E786">
            <v>0</v>
          </cell>
          <cell r="F786">
            <v>0</v>
          </cell>
          <cell r="G786">
            <v>0</v>
          </cell>
        </row>
        <row r="787">
          <cell r="A787">
            <v>1408027.75</v>
          </cell>
          <cell r="B787">
            <v>786</v>
          </cell>
          <cell r="C787">
            <v>1999.4939999999999</v>
          </cell>
          <cell r="D787">
            <v>0</v>
          </cell>
          <cell r="E787">
            <v>0</v>
          </cell>
          <cell r="F787">
            <v>0</v>
          </cell>
          <cell r="G787">
            <v>0</v>
          </cell>
        </row>
        <row r="788">
          <cell r="A788">
            <v>1409922</v>
          </cell>
          <cell r="B788">
            <v>787</v>
          </cell>
          <cell r="C788">
            <v>1894.2639999999999</v>
          </cell>
          <cell r="D788">
            <v>144.60589999999999</v>
          </cell>
          <cell r="E788">
            <v>5.7354469999999997</v>
          </cell>
          <cell r="F788">
            <v>0</v>
          </cell>
          <cell r="G788">
            <v>0</v>
          </cell>
        </row>
        <row r="789">
          <cell r="A789">
            <v>1411914.25</v>
          </cell>
          <cell r="B789">
            <v>788</v>
          </cell>
          <cell r="C789">
            <v>1992.26</v>
          </cell>
          <cell r="D789">
            <v>796.60379999999998</v>
          </cell>
          <cell r="E789">
            <v>57.554189999999998</v>
          </cell>
          <cell r="F789">
            <v>124.79770000000001</v>
          </cell>
          <cell r="G789">
            <v>7.2211619999999996</v>
          </cell>
        </row>
        <row r="790">
          <cell r="A790">
            <v>1413908.38</v>
          </cell>
          <cell r="B790">
            <v>789</v>
          </cell>
          <cell r="C790">
            <v>1994.1769999999999</v>
          </cell>
          <cell r="D790">
            <v>339.03769999999997</v>
          </cell>
          <cell r="E790">
            <v>22.246310000000001</v>
          </cell>
          <cell r="F790">
            <v>57.294359999999998</v>
          </cell>
          <cell r="G790">
            <v>3.3152210000000002</v>
          </cell>
        </row>
        <row r="791">
          <cell r="A791">
            <v>1415905.13</v>
          </cell>
          <cell r="B791">
            <v>790</v>
          </cell>
          <cell r="C791">
            <v>1996.6880000000001</v>
          </cell>
          <cell r="D791">
            <v>0</v>
          </cell>
          <cell r="E791">
            <v>0</v>
          </cell>
          <cell r="F791">
            <v>0</v>
          </cell>
          <cell r="G791">
            <v>0</v>
          </cell>
        </row>
        <row r="792">
          <cell r="A792">
            <v>1417837.5</v>
          </cell>
          <cell r="B792">
            <v>791</v>
          </cell>
          <cell r="C792">
            <v>1932.3969999999999</v>
          </cell>
          <cell r="D792">
            <v>0</v>
          </cell>
          <cell r="E792">
            <v>0</v>
          </cell>
          <cell r="F792">
            <v>0</v>
          </cell>
          <cell r="G792">
            <v>0</v>
          </cell>
        </row>
        <row r="793">
          <cell r="A793">
            <v>1419785.75</v>
          </cell>
          <cell r="B793">
            <v>792</v>
          </cell>
          <cell r="C793">
            <v>1948.2149999999999</v>
          </cell>
          <cell r="D793">
            <v>0</v>
          </cell>
          <cell r="E793">
            <v>0</v>
          </cell>
          <cell r="F793">
            <v>830.22320000000002</v>
          </cell>
          <cell r="G793">
            <v>40.558340000000001</v>
          </cell>
        </row>
        <row r="794">
          <cell r="A794">
            <v>1421785.25</v>
          </cell>
          <cell r="B794">
            <v>793</v>
          </cell>
          <cell r="C794">
            <v>1999.521</v>
          </cell>
          <cell r="D794">
            <v>302.05189999999999</v>
          </cell>
          <cell r="E794">
            <v>9.9096930000000008</v>
          </cell>
          <cell r="F794">
            <v>863.70039999999995</v>
          </cell>
          <cell r="G794">
            <v>42.193779999999997</v>
          </cell>
        </row>
        <row r="795">
          <cell r="A795">
            <v>1423763</v>
          </cell>
          <cell r="B795">
            <v>794</v>
          </cell>
          <cell r="C795">
            <v>1977.752</v>
          </cell>
          <cell r="D795">
            <v>941.9479</v>
          </cell>
          <cell r="E795">
            <v>75.401470000000003</v>
          </cell>
          <cell r="F795">
            <v>337.75119999999998</v>
          </cell>
          <cell r="G795">
            <v>22.119700000000002</v>
          </cell>
        </row>
        <row r="796">
          <cell r="A796">
            <v>1425759.38</v>
          </cell>
          <cell r="B796">
            <v>795</v>
          </cell>
          <cell r="C796">
            <v>1996.3130000000001</v>
          </cell>
          <cell r="D796">
            <v>65.171840000000003</v>
          </cell>
          <cell r="E796">
            <v>5.6645339999999997</v>
          </cell>
          <cell r="F796">
            <v>76.226770000000002</v>
          </cell>
          <cell r="G796">
            <v>4.1543890000000001</v>
          </cell>
        </row>
        <row r="797">
          <cell r="A797">
            <v>1427747.88</v>
          </cell>
          <cell r="B797">
            <v>796</v>
          </cell>
          <cell r="C797">
            <v>1988.4480000000001</v>
          </cell>
          <cell r="D797">
            <v>194.19470000000001</v>
          </cell>
          <cell r="E797">
            <v>9.9521329999999999</v>
          </cell>
          <cell r="F797">
            <v>168.74770000000001</v>
          </cell>
          <cell r="G797">
            <v>17.81578</v>
          </cell>
        </row>
        <row r="798">
          <cell r="A798">
            <v>1429742.63</v>
          </cell>
          <cell r="B798">
            <v>797</v>
          </cell>
          <cell r="C798">
            <v>1994.77</v>
          </cell>
          <cell r="D798">
            <v>181.8278</v>
          </cell>
          <cell r="E798">
            <v>17.9041</v>
          </cell>
          <cell r="F798">
            <v>83.407070000000004</v>
          </cell>
          <cell r="G798">
            <v>10.75855</v>
          </cell>
        </row>
        <row r="799">
          <cell r="A799">
            <v>1431741.13</v>
          </cell>
          <cell r="B799">
            <v>798</v>
          </cell>
          <cell r="C799">
            <v>1998.4770000000001</v>
          </cell>
          <cell r="D799">
            <v>604.26880000000006</v>
          </cell>
          <cell r="E799">
            <v>26.536989999999999</v>
          </cell>
          <cell r="F799">
            <v>491.2176</v>
          </cell>
          <cell r="G799">
            <v>46.211469999999998</v>
          </cell>
        </row>
        <row r="800">
          <cell r="A800">
            <v>1433728.13</v>
          </cell>
          <cell r="B800">
            <v>799</v>
          </cell>
          <cell r="C800">
            <v>1986.998</v>
          </cell>
          <cell r="D800">
            <v>935.87630000000001</v>
          </cell>
          <cell r="E800">
            <v>35.270200000000003</v>
          </cell>
          <cell r="F800">
            <v>330.62400000000002</v>
          </cell>
          <cell r="G800">
            <v>30.649429999999999</v>
          </cell>
        </row>
        <row r="801">
          <cell r="A801">
            <v>1435720.5</v>
          </cell>
          <cell r="B801">
            <v>800</v>
          </cell>
          <cell r="C801">
            <v>1992.3579999999999</v>
          </cell>
          <cell r="D801">
            <v>476.1533</v>
          </cell>
          <cell r="E801">
            <v>28.801670000000001</v>
          </cell>
          <cell r="F801">
            <v>627.85530000000006</v>
          </cell>
          <cell r="G801">
            <v>43.680540000000001</v>
          </cell>
        </row>
        <row r="802">
          <cell r="A802">
            <v>1437716.5</v>
          </cell>
          <cell r="B802">
            <v>801</v>
          </cell>
          <cell r="C802">
            <v>1996.06</v>
          </cell>
          <cell r="D802">
            <v>153.36969999999999</v>
          </cell>
          <cell r="E802">
            <v>6.7594810000000001</v>
          </cell>
          <cell r="F802">
            <v>53.87115</v>
          </cell>
          <cell r="G802">
            <v>3.8008799999999998</v>
          </cell>
        </row>
        <row r="803">
          <cell r="A803">
            <v>1439692.38</v>
          </cell>
          <cell r="B803">
            <v>802</v>
          </cell>
          <cell r="C803">
            <v>1975.8320000000001</v>
          </cell>
          <cell r="D803">
            <v>0</v>
          </cell>
          <cell r="E803">
            <v>0</v>
          </cell>
          <cell r="F803">
            <v>0</v>
          </cell>
          <cell r="G803">
            <v>0</v>
          </cell>
        </row>
        <row r="804">
          <cell r="A804">
            <v>1441682.13</v>
          </cell>
          <cell r="B804">
            <v>803</v>
          </cell>
          <cell r="C804">
            <v>1989.7829999999999</v>
          </cell>
          <cell r="D804">
            <v>0</v>
          </cell>
          <cell r="E804">
            <v>0</v>
          </cell>
          <cell r="F804">
            <v>0</v>
          </cell>
          <cell r="G804">
            <v>0</v>
          </cell>
        </row>
        <row r="805">
          <cell r="A805">
            <v>1443650.88</v>
          </cell>
          <cell r="B805">
            <v>804</v>
          </cell>
          <cell r="C805">
            <v>1968.702</v>
          </cell>
          <cell r="D805">
            <v>0</v>
          </cell>
          <cell r="E805">
            <v>0</v>
          </cell>
          <cell r="F805">
            <v>0</v>
          </cell>
          <cell r="G805">
            <v>0</v>
          </cell>
        </row>
        <row r="806">
          <cell r="A806">
            <v>1444793.25</v>
          </cell>
          <cell r="B806">
            <v>805</v>
          </cell>
          <cell r="C806">
            <v>1142.3610000000001</v>
          </cell>
          <cell r="D806">
            <v>0</v>
          </cell>
          <cell r="E806">
            <v>0</v>
          </cell>
          <cell r="F806">
            <v>0</v>
          </cell>
          <cell r="G806">
            <v>0</v>
          </cell>
        </row>
        <row r="807">
          <cell r="A807">
            <v>1446487.13</v>
          </cell>
          <cell r="B807">
            <v>806</v>
          </cell>
          <cell r="C807">
            <v>1693.9259999999999</v>
          </cell>
          <cell r="D807">
            <v>0</v>
          </cell>
          <cell r="E807">
            <v>0</v>
          </cell>
          <cell r="F807">
            <v>0</v>
          </cell>
          <cell r="G807">
            <v>0</v>
          </cell>
        </row>
        <row r="808">
          <cell r="A808">
            <v>1448181</v>
          </cell>
          <cell r="B808">
            <v>807</v>
          </cell>
          <cell r="C808">
            <v>1693.9259999999999</v>
          </cell>
          <cell r="D808">
            <v>0</v>
          </cell>
          <cell r="E808">
            <v>0</v>
          </cell>
          <cell r="F808">
            <v>0</v>
          </cell>
          <cell r="G808">
            <v>0</v>
          </cell>
        </row>
        <row r="809">
          <cell r="A809">
            <v>1449874.88</v>
          </cell>
          <cell r="B809">
            <v>808</v>
          </cell>
          <cell r="C809">
            <v>1693.9259999999999</v>
          </cell>
          <cell r="D809">
            <v>0</v>
          </cell>
          <cell r="E809">
            <v>0</v>
          </cell>
          <cell r="F809">
            <v>0</v>
          </cell>
          <cell r="G809">
            <v>0</v>
          </cell>
        </row>
        <row r="810">
          <cell r="A810">
            <v>1451568.75</v>
          </cell>
          <cell r="B810">
            <v>809</v>
          </cell>
          <cell r="C810">
            <v>1693.9259999999999</v>
          </cell>
          <cell r="D810">
            <v>0</v>
          </cell>
          <cell r="E810">
            <v>0</v>
          </cell>
          <cell r="F810">
            <v>0</v>
          </cell>
          <cell r="G810">
            <v>0</v>
          </cell>
        </row>
        <row r="811">
          <cell r="A811">
            <v>1453564.38</v>
          </cell>
          <cell r="B811">
            <v>810</v>
          </cell>
          <cell r="C811">
            <v>1995.655</v>
          </cell>
          <cell r="D811">
            <v>0</v>
          </cell>
          <cell r="E811">
            <v>0</v>
          </cell>
          <cell r="F811">
            <v>0</v>
          </cell>
          <cell r="G811">
            <v>0</v>
          </cell>
        </row>
        <row r="812">
          <cell r="A812">
            <v>1455532.25</v>
          </cell>
          <cell r="B812">
            <v>811</v>
          </cell>
          <cell r="C812">
            <v>1967.8779999999999</v>
          </cell>
          <cell r="D812">
            <v>0</v>
          </cell>
          <cell r="E812">
            <v>0</v>
          </cell>
          <cell r="F812">
            <v>158.8287</v>
          </cell>
          <cell r="G812">
            <v>18.353100000000001</v>
          </cell>
        </row>
        <row r="813">
          <cell r="A813">
            <v>1457510.5</v>
          </cell>
          <cell r="B813">
            <v>812</v>
          </cell>
          <cell r="C813">
            <v>1978.2929999999999</v>
          </cell>
          <cell r="D813">
            <v>0</v>
          </cell>
          <cell r="E813">
            <v>0</v>
          </cell>
          <cell r="F813">
            <v>699.62429999999995</v>
          </cell>
          <cell r="G813">
            <v>111.5645</v>
          </cell>
        </row>
        <row r="814">
          <cell r="A814">
            <v>1459507.5</v>
          </cell>
          <cell r="B814">
            <v>813</v>
          </cell>
          <cell r="C814">
            <v>1997.02</v>
          </cell>
          <cell r="D814">
            <v>0</v>
          </cell>
          <cell r="E814">
            <v>0</v>
          </cell>
          <cell r="F814">
            <v>14.96425</v>
          </cell>
          <cell r="G814">
            <v>3.1682549999999998</v>
          </cell>
        </row>
        <row r="815">
          <cell r="A815">
            <v>1461421.25</v>
          </cell>
          <cell r="B815">
            <v>814</v>
          </cell>
          <cell r="C815">
            <v>1913.703</v>
          </cell>
          <cell r="D815">
            <v>0</v>
          </cell>
          <cell r="E815">
            <v>0</v>
          </cell>
          <cell r="F815">
            <v>0</v>
          </cell>
          <cell r="G815">
            <v>0</v>
          </cell>
        </row>
        <row r="816">
          <cell r="A816">
            <v>1463402.38</v>
          </cell>
          <cell r="B816">
            <v>815</v>
          </cell>
          <cell r="C816">
            <v>1981.146</v>
          </cell>
          <cell r="D816">
            <v>0</v>
          </cell>
          <cell r="E816">
            <v>0</v>
          </cell>
          <cell r="F816">
            <v>0</v>
          </cell>
          <cell r="G816">
            <v>0</v>
          </cell>
        </row>
        <row r="817">
          <cell r="A817">
            <v>1464643</v>
          </cell>
          <cell r="B817">
            <v>816</v>
          </cell>
          <cell r="C817">
            <v>1240.643</v>
          </cell>
          <cell r="D817">
            <v>0</v>
          </cell>
          <cell r="E817">
            <v>0</v>
          </cell>
          <cell r="F817">
            <v>0</v>
          </cell>
          <cell r="G817">
            <v>0</v>
          </cell>
        </row>
        <row r="818">
          <cell r="A818">
            <v>1466336.88</v>
          </cell>
          <cell r="B818">
            <v>817</v>
          </cell>
          <cell r="C818">
            <v>1693.931</v>
          </cell>
          <cell r="D818">
            <v>0</v>
          </cell>
          <cell r="E818">
            <v>0</v>
          </cell>
          <cell r="F818">
            <v>0</v>
          </cell>
          <cell r="G818">
            <v>0</v>
          </cell>
        </row>
        <row r="819">
          <cell r="A819">
            <v>1468160</v>
          </cell>
          <cell r="B819">
            <v>818</v>
          </cell>
          <cell r="C819">
            <v>1823.0809999999999</v>
          </cell>
          <cell r="D819">
            <v>0</v>
          </cell>
          <cell r="E819">
            <v>0</v>
          </cell>
          <cell r="F819">
            <v>0</v>
          </cell>
          <cell r="G819">
            <v>0</v>
          </cell>
        </row>
        <row r="820">
          <cell r="A820">
            <v>1470158.88</v>
          </cell>
          <cell r="B820">
            <v>819</v>
          </cell>
          <cell r="C820">
            <v>1998.8230000000001</v>
          </cell>
          <cell r="D820">
            <v>0</v>
          </cell>
          <cell r="E820">
            <v>0</v>
          </cell>
          <cell r="F820">
            <v>0</v>
          </cell>
          <cell r="G820">
            <v>0</v>
          </cell>
        </row>
        <row r="821">
          <cell r="A821">
            <v>1472153.25</v>
          </cell>
          <cell r="B821">
            <v>820</v>
          </cell>
          <cell r="C821">
            <v>1994.3440000000001</v>
          </cell>
          <cell r="D821">
            <v>0</v>
          </cell>
          <cell r="E821">
            <v>0</v>
          </cell>
          <cell r="F821">
            <v>0</v>
          </cell>
          <cell r="G821">
            <v>0</v>
          </cell>
        </row>
        <row r="822">
          <cell r="A822">
            <v>1474145.88</v>
          </cell>
          <cell r="B822">
            <v>821</v>
          </cell>
          <cell r="C822">
            <v>1992.6790000000001</v>
          </cell>
          <cell r="D822">
            <v>0</v>
          </cell>
          <cell r="E822">
            <v>0</v>
          </cell>
          <cell r="F822">
            <v>1517.252</v>
          </cell>
          <cell r="G822">
            <v>322.18490000000003</v>
          </cell>
        </row>
        <row r="823">
          <cell r="A823">
            <v>1476024.13</v>
          </cell>
          <cell r="B823">
            <v>822</v>
          </cell>
          <cell r="C823">
            <v>1878.2149999999999</v>
          </cell>
          <cell r="D823">
            <v>0</v>
          </cell>
          <cell r="E823">
            <v>0</v>
          </cell>
          <cell r="F823">
            <v>1374.598</v>
          </cell>
          <cell r="G823">
            <v>190.9068</v>
          </cell>
        </row>
        <row r="824">
          <cell r="A824">
            <v>1477718</v>
          </cell>
          <cell r="B824">
            <v>823</v>
          </cell>
          <cell r="C824">
            <v>1693.9259999999999</v>
          </cell>
          <cell r="D824">
            <v>0</v>
          </cell>
          <cell r="E824">
            <v>0</v>
          </cell>
          <cell r="F824">
            <v>0</v>
          </cell>
          <cell r="G824">
            <v>0</v>
          </cell>
        </row>
        <row r="825">
          <cell r="A825">
            <v>1479411.88</v>
          </cell>
          <cell r="B825">
            <v>824</v>
          </cell>
          <cell r="C825">
            <v>1693.9259999999999</v>
          </cell>
          <cell r="D825">
            <v>0</v>
          </cell>
          <cell r="E825">
            <v>0</v>
          </cell>
          <cell r="F825">
            <v>0</v>
          </cell>
          <cell r="G825">
            <v>0</v>
          </cell>
        </row>
        <row r="826">
          <cell r="A826">
            <v>1481105.75</v>
          </cell>
          <cell r="B826">
            <v>825</v>
          </cell>
          <cell r="C826">
            <v>1693.9259999999999</v>
          </cell>
          <cell r="D826">
            <v>0</v>
          </cell>
          <cell r="E826">
            <v>0</v>
          </cell>
          <cell r="F826">
            <v>0</v>
          </cell>
          <cell r="G826">
            <v>0</v>
          </cell>
        </row>
        <row r="827">
          <cell r="A827">
            <v>1482799.63</v>
          </cell>
          <cell r="B827">
            <v>826</v>
          </cell>
          <cell r="C827">
            <v>1693.9259999999999</v>
          </cell>
          <cell r="D827">
            <v>0</v>
          </cell>
          <cell r="E827">
            <v>0</v>
          </cell>
          <cell r="F827">
            <v>0</v>
          </cell>
          <cell r="G827">
            <v>0</v>
          </cell>
        </row>
        <row r="828">
          <cell r="A828">
            <v>1484493.5</v>
          </cell>
          <cell r="B828">
            <v>827</v>
          </cell>
          <cell r="C828">
            <v>1693.9259999999999</v>
          </cell>
          <cell r="D828">
            <v>0</v>
          </cell>
          <cell r="E828">
            <v>0</v>
          </cell>
          <cell r="F828">
            <v>0</v>
          </cell>
          <cell r="G828">
            <v>0</v>
          </cell>
        </row>
        <row r="829">
          <cell r="A829">
            <v>1486365.38</v>
          </cell>
          <cell r="B829">
            <v>828</v>
          </cell>
          <cell r="C829">
            <v>1871.9190000000001</v>
          </cell>
          <cell r="D829">
            <v>0</v>
          </cell>
          <cell r="E829">
            <v>0</v>
          </cell>
          <cell r="F829">
            <v>0</v>
          </cell>
          <cell r="G829">
            <v>0</v>
          </cell>
        </row>
        <row r="830">
          <cell r="A830">
            <v>1487881.25</v>
          </cell>
          <cell r="B830">
            <v>829</v>
          </cell>
          <cell r="C830">
            <v>1515.934</v>
          </cell>
          <cell r="D830">
            <v>0</v>
          </cell>
          <cell r="E830">
            <v>0</v>
          </cell>
          <cell r="F830">
            <v>0</v>
          </cell>
          <cell r="G830">
            <v>0</v>
          </cell>
        </row>
        <row r="831">
          <cell r="A831">
            <v>1489575.13</v>
          </cell>
          <cell r="B831">
            <v>830</v>
          </cell>
          <cell r="C831">
            <v>1693.9259999999999</v>
          </cell>
          <cell r="D831">
            <v>0</v>
          </cell>
          <cell r="E831">
            <v>0</v>
          </cell>
          <cell r="F831">
            <v>0</v>
          </cell>
          <cell r="G831">
            <v>0</v>
          </cell>
        </row>
        <row r="832">
          <cell r="A832">
            <v>1491572.75</v>
          </cell>
          <cell r="B832">
            <v>831</v>
          </cell>
          <cell r="C832">
            <v>1997.575</v>
          </cell>
          <cell r="D832">
            <v>0</v>
          </cell>
          <cell r="E832">
            <v>0</v>
          </cell>
          <cell r="F832">
            <v>0</v>
          </cell>
          <cell r="G832">
            <v>0</v>
          </cell>
        </row>
        <row r="833">
          <cell r="A833">
            <v>1493459.63</v>
          </cell>
          <cell r="B833">
            <v>832</v>
          </cell>
          <cell r="C833">
            <v>1886.925</v>
          </cell>
          <cell r="D833">
            <v>0</v>
          </cell>
          <cell r="E833">
            <v>0</v>
          </cell>
          <cell r="F833">
            <v>476.81060000000002</v>
          </cell>
          <cell r="G833">
            <v>35.9497</v>
          </cell>
        </row>
        <row r="834">
          <cell r="A834">
            <v>1495447.13</v>
          </cell>
          <cell r="B834">
            <v>833</v>
          </cell>
          <cell r="C834">
            <v>1987.451</v>
          </cell>
          <cell r="D834">
            <v>0</v>
          </cell>
          <cell r="E834">
            <v>0</v>
          </cell>
          <cell r="F834">
            <v>1891.02</v>
          </cell>
          <cell r="G834">
            <v>284.3734</v>
          </cell>
        </row>
        <row r="835">
          <cell r="A835">
            <v>1497386.13</v>
          </cell>
          <cell r="B835">
            <v>834</v>
          </cell>
          <cell r="C835">
            <v>1938.991</v>
          </cell>
          <cell r="D835">
            <v>0</v>
          </cell>
          <cell r="E835">
            <v>0</v>
          </cell>
          <cell r="F835">
            <v>451.80349999999999</v>
          </cell>
          <cell r="G835">
            <v>91.980090000000004</v>
          </cell>
        </row>
        <row r="836">
          <cell r="A836">
            <v>1499080</v>
          </cell>
          <cell r="B836">
            <v>835</v>
          </cell>
          <cell r="C836">
            <v>1693.9259999999999</v>
          </cell>
          <cell r="D836">
            <v>0</v>
          </cell>
          <cell r="E836">
            <v>0</v>
          </cell>
          <cell r="F836">
            <v>0</v>
          </cell>
          <cell r="G836">
            <v>0</v>
          </cell>
        </row>
        <row r="837">
          <cell r="A837">
            <v>1500773.88</v>
          </cell>
          <cell r="B837">
            <v>836</v>
          </cell>
          <cell r="C837">
            <v>1693.9259999999999</v>
          </cell>
          <cell r="D837">
            <v>0</v>
          </cell>
          <cell r="E837">
            <v>0</v>
          </cell>
          <cell r="F837">
            <v>0</v>
          </cell>
          <cell r="G837">
            <v>0</v>
          </cell>
        </row>
        <row r="838">
          <cell r="A838">
            <v>1502467.75</v>
          </cell>
          <cell r="B838">
            <v>837</v>
          </cell>
          <cell r="C838">
            <v>1693.9259999999999</v>
          </cell>
          <cell r="D838">
            <v>0</v>
          </cell>
          <cell r="E838">
            <v>0</v>
          </cell>
          <cell r="F838">
            <v>0</v>
          </cell>
          <cell r="G838">
            <v>0</v>
          </cell>
        </row>
        <row r="839">
          <cell r="A839">
            <v>1504161.63</v>
          </cell>
          <cell r="B839">
            <v>838</v>
          </cell>
          <cell r="C839">
            <v>1693.9259999999999</v>
          </cell>
          <cell r="D839">
            <v>0</v>
          </cell>
          <cell r="E839">
            <v>0</v>
          </cell>
          <cell r="F839">
            <v>0</v>
          </cell>
          <cell r="G839">
            <v>0</v>
          </cell>
        </row>
        <row r="840">
          <cell r="A840">
            <v>1505855.5</v>
          </cell>
          <cell r="B840">
            <v>839</v>
          </cell>
          <cell r="C840">
            <v>1693.9259999999999</v>
          </cell>
          <cell r="D840">
            <v>0</v>
          </cell>
          <cell r="E840">
            <v>0</v>
          </cell>
          <cell r="F840">
            <v>0</v>
          </cell>
          <cell r="G840">
            <v>0</v>
          </cell>
        </row>
        <row r="841">
          <cell r="A841">
            <v>1507812</v>
          </cell>
          <cell r="B841">
            <v>840</v>
          </cell>
          <cell r="C841">
            <v>1956.4549999999999</v>
          </cell>
          <cell r="D841">
            <v>0</v>
          </cell>
          <cell r="E841">
            <v>0</v>
          </cell>
          <cell r="F841">
            <v>0</v>
          </cell>
          <cell r="G841">
            <v>0</v>
          </cell>
        </row>
        <row r="842">
          <cell r="A842">
            <v>1509243.38</v>
          </cell>
          <cell r="B842">
            <v>841</v>
          </cell>
          <cell r="C842">
            <v>1431.402</v>
          </cell>
          <cell r="D842">
            <v>0</v>
          </cell>
          <cell r="E842">
            <v>0</v>
          </cell>
          <cell r="F842">
            <v>0</v>
          </cell>
          <cell r="G842">
            <v>0</v>
          </cell>
        </row>
        <row r="843">
          <cell r="A843">
            <v>1510937.25</v>
          </cell>
          <cell r="B843">
            <v>842</v>
          </cell>
          <cell r="C843">
            <v>1693.9259999999999</v>
          </cell>
          <cell r="D843">
            <v>0</v>
          </cell>
          <cell r="E843">
            <v>0</v>
          </cell>
          <cell r="F843">
            <v>0</v>
          </cell>
          <cell r="G843">
            <v>0</v>
          </cell>
        </row>
        <row r="844">
          <cell r="A844">
            <v>1512773.75</v>
          </cell>
          <cell r="B844">
            <v>843</v>
          </cell>
          <cell r="C844">
            <v>1836.5350000000001</v>
          </cell>
          <cell r="D844">
            <v>0</v>
          </cell>
          <cell r="E844">
            <v>0</v>
          </cell>
          <cell r="F844">
            <v>0</v>
          </cell>
          <cell r="G844">
            <v>0</v>
          </cell>
        </row>
        <row r="845">
          <cell r="A845">
            <v>1514770.38</v>
          </cell>
          <cell r="B845">
            <v>844</v>
          </cell>
          <cell r="C845">
            <v>1996.63</v>
          </cell>
          <cell r="D845">
            <v>0</v>
          </cell>
          <cell r="E845">
            <v>0</v>
          </cell>
          <cell r="F845">
            <v>0</v>
          </cell>
          <cell r="G845">
            <v>0</v>
          </cell>
        </row>
        <row r="846">
          <cell r="A846">
            <v>1516758.13</v>
          </cell>
          <cell r="B846">
            <v>845</v>
          </cell>
          <cell r="C846">
            <v>1987.7660000000001</v>
          </cell>
          <cell r="D846">
            <v>0</v>
          </cell>
          <cell r="E846">
            <v>0</v>
          </cell>
          <cell r="F846">
            <v>1156.029</v>
          </cell>
          <cell r="G846">
            <v>119.9393</v>
          </cell>
        </row>
        <row r="847">
          <cell r="A847">
            <v>1518304.38</v>
          </cell>
          <cell r="B847">
            <v>846</v>
          </cell>
          <cell r="C847">
            <v>1546.2090000000001</v>
          </cell>
          <cell r="D847">
            <v>0</v>
          </cell>
          <cell r="E847">
            <v>0</v>
          </cell>
          <cell r="F847">
            <v>787.63750000000005</v>
          </cell>
          <cell r="G847">
            <v>90.604029999999995</v>
          </cell>
        </row>
        <row r="848">
          <cell r="A848">
            <v>1519898.13</v>
          </cell>
          <cell r="B848">
            <v>847</v>
          </cell>
          <cell r="C848">
            <v>1593.761</v>
          </cell>
          <cell r="D848">
            <v>0</v>
          </cell>
          <cell r="E848">
            <v>0</v>
          </cell>
          <cell r="F848">
            <v>7.5678799999999997</v>
          </cell>
          <cell r="G848">
            <v>1.1734519999999999</v>
          </cell>
        </row>
        <row r="849">
          <cell r="A849">
            <v>1520911</v>
          </cell>
          <cell r="B849">
            <v>848</v>
          </cell>
          <cell r="C849">
            <v>1012.818</v>
          </cell>
          <cell r="D849">
            <v>0</v>
          </cell>
          <cell r="E849">
            <v>0</v>
          </cell>
          <cell r="F849">
            <v>0</v>
          </cell>
          <cell r="G849">
            <v>0</v>
          </cell>
        </row>
        <row r="850">
          <cell r="A850">
            <v>1522604.88</v>
          </cell>
          <cell r="B850">
            <v>849</v>
          </cell>
          <cell r="C850">
            <v>1693.931</v>
          </cell>
          <cell r="D850">
            <v>0</v>
          </cell>
          <cell r="E850">
            <v>0</v>
          </cell>
          <cell r="F850">
            <v>0</v>
          </cell>
          <cell r="G850">
            <v>0</v>
          </cell>
        </row>
        <row r="851">
          <cell r="A851">
            <v>1524298.75</v>
          </cell>
          <cell r="B851">
            <v>850</v>
          </cell>
          <cell r="C851">
            <v>1693.931</v>
          </cell>
          <cell r="D851">
            <v>0</v>
          </cell>
          <cell r="E851">
            <v>0</v>
          </cell>
          <cell r="F851">
            <v>0</v>
          </cell>
          <cell r="G851">
            <v>0</v>
          </cell>
        </row>
        <row r="852">
          <cell r="A852">
            <v>1525992.63</v>
          </cell>
          <cell r="B852">
            <v>851</v>
          </cell>
          <cell r="C852">
            <v>1693.931</v>
          </cell>
          <cell r="D852">
            <v>0</v>
          </cell>
          <cell r="E852">
            <v>0</v>
          </cell>
          <cell r="F852">
            <v>0</v>
          </cell>
          <cell r="G852">
            <v>0</v>
          </cell>
        </row>
        <row r="853">
          <cell r="A853">
            <v>1527686.5</v>
          </cell>
          <cell r="B853">
            <v>852</v>
          </cell>
          <cell r="C853">
            <v>1693.931</v>
          </cell>
          <cell r="D853">
            <v>0</v>
          </cell>
          <cell r="E853">
            <v>0</v>
          </cell>
          <cell r="F853">
            <v>0</v>
          </cell>
          <cell r="G853">
            <v>0</v>
          </cell>
        </row>
        <row r="854">
          <cell r="A854">
            <v>1529531.75</v>
          </cell>
          <cell r="B854">
            <v>853</v>
          </cell>
          <cell r="C854">
            <v>1845.288</v>
          </cell>
          <cell r="D854">
            <v>0</v>
          </cell>
          <cell r="E854">
            <v>0</v>
          </cell>
          <cell r="F854">
            <v>0</v>
          </cell>
          <cell r="G854">
            <v>0</v>
          </cell>
        </row>
        <row r="855">
          <cell r="A855">
            <v>1531074.38</v>
          </cell>
          <cell r="B855">
            <v>854</v>
          </cell>
          <cell r="C855">
            <v>1542.5719999999999</v>
          </cell>
          <cell r="D855">
            <v>0</v>
          </cell>
          <cell r="E855">
            <v>0</v>
          </cell>
          <cell r="F855">
            <v>0</v>
          </cell>
          <cell r="G855">
            <v>0</v>
          </cell>
        </row>
        <row r="856">
          <cell r="A856">
            <v>1532768.25</v>
          </cell>
          <cell r="B856">
            <v>855</v>
          </cell>
          <cell r="C856">
            <v>1693.9259999999999</v>
          </cell>
          <cell r="D856">
            <v>0</v>
          </cell>
          <cell r="E856">
            <v>0</v>
          </cell>
          <cell r="F856">
            <v>0</v>
          </cell>
          <cell r="G856">
            <v>0</v>
          </cell>
        </row>
        <row r="857">
          <cell r="A857">
            <v>1534500</v>
          </cell>
          <cell r="B857">
            <v>856</v>
          </cell>
          <cell r="C857">
            <v>1731.7660000000001</v>
          </cell>
          <cell r="D857">
            <v>0</v>
          </cell>
          <cell r="E857">
            <v>0</v>
          </cell>
          <cell r="F857">
            <v>0</v>
          </cell>
          <cell r="G857">
            <v>0</v>
          </cell>
        </row>
        <row r="858">
          <cell r="A858">
            <v>1536380.13</v>
          </cell>
          <cell r="B858">
            <v>857</v>
          </cell>
          <cell r="C858">
            <v>1880.162</v>
          </cell>
          <cell r="D858">
            <v>0</v>
          </cell>
          <cell r="E858">
            <v>0</v>
          </cell>
          <cell r="F858">
            <v>0</v>
          </cell>
          <cell r="G858">
            <v>0</v>
          </cell>
        </row>
        <row r="859">
          <cell r="A859">
            <v>1538374.5</v>
          </cell>
          <cell r="B859">
            <v>858</v>
          </cell>
          <cell r="C859">
            <v>1994.329</v>
          </cell>
          <cell r="D859">
            <v>0</v>
          </cell>
          <cell r="E859">
            <v>0</v>
          </cell>
          <cell r="F859">
            <v>0</v>
          </cell>
          <cell r="G859">
            <v>0</v>
          </cell>
        </row>
        <row r="860">
          <cell r="A860">
            <v>1540316.13</v>
          </cell>
          <cell r="B860">
            <v>859</v>
          </cell>
          <cell r="C860">
            <v>1941.6669999999999</v>
          </cell>
          <cell r="D860">
            <v>0</v>
          </cell>
          <cell r="E860">
            <v>0</v>
          </cell>
          <cell r="F860">
            <v>950.88710000000003</v>
          </cell>
          <cell r="G860">
            <v>93.401269999999997</v>
          </cell>
        </row>
        <row r="861">
          <cell r="A861">
            <v>1541434</v>
          </cell>
          <cell r="B861">
            <v>860</v>
          </cell>
          <cell r="C861">
            <v>1117.9280000000001</v>
          </cell>
          <cell r="D861">
            <v>0</v>
          </cell>
          <cell r="E861">
            <v>0</v>
          </cell>
          <cell r="F861">
            <v>1117.9280000000001</v>
          </cell>
          <cell r="G861">
            <v>111.2653</v>
          </cell>
        </row>
        <row r="862">
          <cell r="A862">
            <v>1543383.38</v>
          </cell>
          <cell r="B862">
            <v>861</v>
          </cell>
          <cell r="C862">
            <v>1949.3579999999999</v>
          </cell>
          <cell r="D862">
            <v>0</v>
          </cell>
          <cell r="E862">
            <v>0</v>
          </cell>
          <cell r="F862">
            <v>369.10579999999999</v>
          </cell>
          <cell r="G862">
            <v>39.524360000000001</v>
          </cell>
        </row>
        <row r="863">
          <cell r="A863">
            <v>1545166</v>
          </cell>
          <cell r="B863">
            <v>862</v>
          </cell>
          <cell r="C863">
            <v>1782.6780000000001</v>
          </cell>
          <cell r="D863">
            <v>0</v>
          </cell>
          <cell r="E863">
            <v>0</v>
          </cell>
          <cell r="F863">
            <v>0</v>
          </cell>
          <cell r="G863">
            <v>0</v>
          </cell>
        </row>
        <row r="864">
          <cell r="A864">
            <v>1545777.5</v>
          </cell>
          <cell r="B864">
            <v>863</v>
          </cell>
          <cell r="C864">
            <v>611.52880000000005</v>
          </cell>
          <cell r="D864">
            <v>0</v>
          </cell>
          <cell r="E864">
            <v>0</v>
          </cell>
          <cell r="F864">
            <v>0</v>
          </cell>
          <cell r="G864">
            <v>0</v>
          </cell>
        </row>
        <row r="865">
          <cell r="A865">
            <v>1547471.38</v>
          </cell>
          <cell r="B865">
            <v>864</v>
          </cell>
          <cell r="C865">
            <v>1693.931</v>
          </cell>
          <cell r="D865">
            <v>0</v>
          </cell>
          <cell r="E865">
            <v>0</v>
          </cell>
          <cell r="F865">
            <v>0</v>
          </cell>
          <cell r="G865">
            <v>0</v>
          </cell>
        </row>
        <row r="866">
          <cell r="A866">
            <v>1549165.25</v>
          </cell>
          <cell r="B866">
            <v>865</v>
          </cell>
          <cell r="C866">
            <v>1693.931</v>
          </cell>
          <cell r="D866">
            <v>0</v>
          </cell>
          <cell r="E866">
            <v>0</v>
          </cell>
          <cell r="F866">
            <v>0</v>
          </cell>
          <cell r="G866">
            <v>0</v>
          </cell>
        </row>
        <row r="867">
          <cell r="A867">
            <v>1550859.13</v>
          </cell>
          <cell r="B867">
            <v>866</v>
          </cell>
          <cell r="C867">
            <v>1693.931</v>
          </cell>
          <cell r="D867">
            <v>0</v>
          </cell>
          <cell r="E867">
            <v>0</v>
          </cell>
          <cell r="F867">
            <v>0</v>
          </cell>
          <cell r="G867">
            <v>0</v>
          </cell>
        </row>
        <row r="868">
          <cell r="A868">
            <v>1552553</v>
          </cell>
          <cell r="B868">
            <v>867</v>
          </cell>
          <cell r="C868">
            <v>1693.931</v>
          </cell>
          <cell r="D868">
            <v>0</v>
          </cell>
          <cell r="E868">
            <v>0</v>
          </cell>
          <cell r="F868">
            <v>0</v>
          </cell>
          <cell r="G868">
            <v>0</v>
          </cell>
        </row>
        <row r="869">
          <cell r="A869">
            <v>1554246.88</v>
          </cell>
          <cell r="B869">
            <v>868</v>
          </cell>
          <cell r="C869">
            <v>1693.931</v>
          </cell>
          <cell r="D869">
            <v>0</v>
          </cell>
          <cell r="E869">
            <v>0</v>
          </cell>
          <cell r="F869">
            <v>0</v>
          </cell>
          <cell r="G869">
            <v>0</v>
          </cell>
        </row>
        <row r="870">
          <cell r="A870">
            <v>1555940.75</v>
          </cell>
          <cell r="B870">
            <v>869</v>
          </cell>
          <cell r="C870">
            <v>1693.931</v>
          </cell>
          <cell r="D870">
            <v>0</v>
          </cell>
          <cell r="E870">
            <v>0</v>
          </cell>
          <cell r="F870">
            <v>0</v>
          </cell>
          <cell r="G870">
            <v>0</v>
          </cell>
        </row>
        <row r="871">
          <cell r="A871">
            <v>1557940.25</v>
          </cell>
          <cell r="B871">
            <v>870</v>
          </cell>
          <cell r="C871">
            <v>1999.4639999999999</v>
          </cell>
          <cell r="D871">
            <v>0</v>
          </cell>
          <cell r="E871">
            <v>0</v>
          </cell>
          <cell r="F871">
            <v>0</v>
          </cell>
          <cell r="G871">
            <v>0</v>
          </cell>
        </row>
        <row r="872">
          <cell r="A872">
            <v>1559900.38</v>
          </cell>
          <cell r="B872">
            <v>871</v>
          </cell>
          <cell r="C872">
            <v>1960.096</v>
          </cell>
          <cell r="D872">
            <v>0</v>
          </cell>
          <cell r="E872">
            <v>0</v>
          </cell>
          <cell r="F872">
            <v>0</v>
          </cell>
          <cell r="G872">
            <v>0</v>
          </cell>
        </row>
        <row r="873">
          <cell r="A873">
            <v>1561884.75</v>
          </cell>
          <cell r="B873">
            <v>872</v>
          </cell>
          <cell r="C873">
            <v>1984.3789999999999</v>
          </cell>
          <cell r="D873">
            <v>0</v>
          </cell>
          <cell r="E873">
            <v>0</v>
          </cell>
          <cell r="F873">
            <v>0</v>
          </cell>
          <cell r="G873">
            <v>0</v>
          </cell>
        </row>
        <row r="874">
          <cell r="A874">
            <v>1563884.63</v>
          </cell>
          <cell r="B874">
            <v>873</v>
          </cell>
          <cell r="C874">
            <v>1999.87</v>
          </cell>
          <cell r="D874">
            <v>0</v>
          </cell>
          <cell r="E874">
            <v>0</v>
          </cell>
          <cell r="F874">
            <v>175.57169999999999</v>
          </cell>
          <cell r="G874">
            <v>18.080269999999999</v>
          </cell>
        </row>
        <row r="875">
          <cell r="A875">
            <v>1565650.25</v>
          </cell>
          <cell r="B875">
            <v>874</v>
          </cell>
          <cell r="C875">
            <v>1765.5830000000001</v>
          </cell>
          <cell r="D875">
            <v>0</v>
          </cell>
          <cell r="E875">
            <v>0</v>
          </cell>
          <cell r="F875">
            <v>1765.5830000000001</v>
          </cell>
          <cell r="G875">
            <v>181.91050000000001</v>
          </cell>
        </row>
        <row r="876">
          <cell r="A876">
            <v>1567517.25</v>
          </cell>
          <cell r="B876">
            <v>875</v>
          </cell>
          <cell r="C876">
            <v>1866.9929999999999</v>
          </cell>
          <cell r="D876">
            <v>0</v>
          </cell>
          <cell r="E876">
            <v>0</v>
          </cell>
          <cell r="F876">
            <v>846.96310000000005</v>
          </cell>
          <cell r="G876">
            <v>94.938310000000001</v>
          </cell>
        </row>
        <row r="877">
          <cell r="A877">
            <v>1569038.13</v>
          </cell>
          <cell r="B877">
            <v>876</v>
          </cell>
          <cell r="C877">
            <v>1520.867</v>
          </cell>
          <cell r="D877">
            <v>0</v>
          </cell>
          <cell r="E877">
            <v>0</v>
          </cell>
          <cell r="F877">
            <v>0</v>
          </cell>
          <cell r="G877">
            <v>0</v>
          </cell>
        </row>
        <row r="878">
          <cell r="A878">
            <v>1570732</v>
          </cell>
          <cell r="B878">
            <v>877</v>
          </cell>
          <cell r="C878">
            <v>1693.9259999999999</v>
          </cell>
          <cell r="D878">
            <v>0</v>
          </cell>
          <cell r="E878">
            <v>0</v>
          </cell>
          <cell r="F878">
            <v>0</v>
          </cell>
          <cell r="G878">
            <v>0</v>
          </cell>
        </row>
        <row r="879">
          <cell r="A879">
            <v>1572425.88</v>
          </cell>
          <cell r="B879">
            <v>878</v>
          </cell>
          <cell r="C879">
            <v>1693.9259999999999</v>
          </cell>
          <cell r="D879">
            <v>0</v>
          </cell>
          <cell r="E879">
            <v>0</v>
          </cell>
          <cell r="F879">
            <v>0</v>
          </cell>
          <cell r="G879">
            <v>0</v>
          </cell>
        </row>
        <row r="880">
          <cell r="A880">
            <v>1574119.75</v>
          </cell>
          <cell r="B880">
            <v>879</v>
          </cell>
          <cell r="C880">
            <v>1693.9259999999999</v>
          </cell>
          <cell r="D880">
            <v>0</v>
          </cell>
          <cell r="E880">
            <v>0</v>
          </cell>
          <cell r="F880">
            <v>0</v>
          </cell>
          <cell r="G880">
            <v>0</v>
          </cell>
        </row>
        <row r="881">
          <cell r="A881">
            <v>1575813.63</v>
          </cell>
          <cell r="B881">
            <v>880</v>
          </cell>
          <cell r="C881">
            <v>1693.9259999999999</v>
          </cell>
          <cell r="D881">
            <v>0</v>
          </cell>
          <cell r="E881">
            <v>0</v>
          </cell>
          <cell r="F881">
            <v>0</v>
          </cell>
          <cell r="G881">
            <v>0</v>
          </cell>
        </row>
        <row r="882">
          <cell r="A882">
            <v>1577507.5</v>
          </cell>
          <cell r="B882">
            <v>881</v>
          </cell>
          <cell r="C882">
            <v>1693.9259999999999</v>
          </cell>
          <cell r="D882">
            <v>0</v>
          </cell>
          <cell r="E882">
            <v>0</v>
          </cell>
          <cell r="F882">
            <v>0</v>
          </cell>
          <cell r="G882">
            <v>0</v>
          </cell>
        </row>
        <row r="883">
          <cell r="A883">
            <v>1579201.38</v>
          </cell>
          <cell r="B883">
            <v>882</v>
          </cell>
          <cell r="C883">
            <v>1693.9259999999999</v>
          </cell>
          <cell r="D883">
            <v>0</v>
          </cell>
          <cell r="E883">
            <v>0</v>
          </cell>
          <cell r="F883">
            <v>0</v>
          </cell>
          <cell r="G883">
            <v>0</v>
          </cell>
        </row>
        <row r="884">
          <cell r="A884">
            <v>1581132.25</v>
          </cell>
          <cell r="B884">
            <v>883</v>
          </cell>
          <cell r="C884">
            <v>1930.829</v>
          </cell>
          <cell r="D884">
            <v>0</v>
          </cell>
          <cell r="E884">
            <v>0</v>
          </cell>
          <cell r="F884">
            <v>0</v>
          </cell>
          <cell r="G884">
            <v>0</v>
          </cell>
        </row>
        <row r="885">
          <cell r="A885">
            <v>1583125.63</v>
          </cell>
          <cell r="B885">
            <v>884</v>
          </cell>
          <cell r="C885">
            <v>1993.3969999999999</v>
          </cell>
          <cell r="D885">
            <v>48.265949999999997</v>
          </cell>
          <cell r="E885">
            <v>1.5285690000000001</v>
          </cell>
          <cell r="F885">
            <v>0</v>
          </cell>
          <cell r="G885">
            <v>0</v>
          </cell>
        </row>
        <row r="886">
          <cell r="A886">
            <v>1585114.5</v>
          </cell>
          <cell r="B886">
            <v>885</v>
          </cell>
          <cell r="C886">
            <v>1988.835</v>
          </cell>
          <cell r="D886">
            <v>24.756509999999999</v>
          </cell>
          <cell r="E886">
            <v>0.78403199999999995</v>
          </cell>
          <cell r="F886">
            <v>0</v>
          </cell>
          <cell r="G886">
            <v>0</v>
          </cell>
        </row>
        <row r="887">
          <cell r="A887">
            <v>1587111.13</v>
          </cell>
          <cell r="B887">
            <v>886</v>
          </cell>
          <cell r="C887">
            <v>1996.6790000000001</v>
          </cell>
          <cell r="D887">
            <v>0</v>
          </cell>
          <cell r="E887">
            <v>0</v>
          </cell>
          <cell r="F887">
            <v>0</v>
          </cell>
          <cell r="G887">
            <v>0</v>
          </cell>
        </row>
        <row r="888">
          <cell r="A888">
            <v>1589101.63</v>
          </cell>
          <cell r="B888">
            <v>887</v>
          </cell>
          <cell r="C888">
            <v>1990.51</v>
          </cell>
          <cell r="D888">
            <v>0</v>
          </cell>
          <cell r="E888">
            <v>0</v>
          </cell>
          <cell r="F888">
            <v>688.28639999999996</v>
          </cell>
          <cell r="G888">
            <v>87.393519999999995</v>
          </cell>
        </row>
        <row r="889">
          <cell r="A889">
            <v>1591051.38</v>
          </cell>
          <cell r="B889">
            <v>888</v>
          </cell>
          <cell r="C889">
            <v>1949.703</v>
          </cell>
          <cell r="D889">
            <v>0</v>
          </cell>
          <cell r="E889">
            <v>0</v>
          </cell>
          <cell r="F889">
            <v>54.750059999999998</v>
          </cell>
          <cell r="G889">
            <v>6.9523390000000003</v>
          </cell>
        </row>
        <row r="890">
          <cell r="A890">
            <v>1592960.75</v>
          </cell>
          <cell r="B890">
            <v>889</v>
          </cell>
          <cell r="C890">
            <v>1909.3530000000001</v>
          </cell>
          <cell r="D890">
            <v>0</v>
          </cell>
          <cell r="E890">
            <v>0</v>
          </cell>
          <cell r="F890">
            <v>0</v>
          </cell>
          <cell r="G890">
            <v>0</v>
          </cell>
        </row>
        <row r="891">
          <cell r="A891">
            <v>1594339.25</v>
          </cell>
          <cell r="B891">
            <v>890</v>
          </cell>
          <cell r="C891">
            <v>1378.53</v>
          </cell>
          <cell r="D891">
            <v>0</v>
          </cell>
          <cell r="E891">
            <v>0</v>
          </cell>
          <cell r="F891">
            <v>0</v>
          </cell>
          <cell r="G891">
            <v>0</v>
          </cell>
        </row>
        <row r="892">
          <cell r="A892">
            <v>1596033.13</v>
          </cell>
          <cell r="B892">
            <v>891</v>
          </cell>
          <cell r="C892">
            <v>1693.9259999999999</v>
          </cell>
          <cell r="D892">
            <v>0</v>
          </cell>
          <cell r="E892">
            <v>0</v>
          </cell>
          <cell r="F892">
            <v>0</v>
          </cell>
          <cell r="G892">
            <v>0</v>
          </cell>
        </row>
        <row r="893">
          <cell r="A893">
            <v>1597727</v>
          </cell>
          <cell r="B893">
            <v>892</v>
          </cell>
          <cell r="C893">
            <v>1693.9259999999999</v>
          </cell>
          <cell r="D893">
            <v>0</v>
          </cell>
          <cell r="E893">
            <v>0</v>
          </cell>
          <cell r="F893">
            <v>0</v>
          </cell>
          <cell r="G893">
            <v>0</v>
          </cell>
        </row>
        <row r="894">
          <cell r="A894">
            <v>1599420.88</v>
          </cell>
          <cell r="B894">
            <v>893</v>
          </cell>
          <cell r="C894">
            <v>1693.9259999999999</v>
          </cell>
          <cell r="D894">
            <v>0</v>
          </cell>
          <cell r="E894">
            <v>0</v>
          </cell>
          <cell r="F894">
            <v>0</v>
          </cell>
          <cell r="G894">
            <v>0</v>
          </cell>
        </row>
        <row r="895">
          <cell r="A895">
            <v>1601114.75</v>
          </cell>
          <cell r="B895">
            <v>894</v>
          </cell>
          <cell r="C895">
            <v>1693.9259999999999</v>
          </cell>
          <cell r="D895">
            <v>0</v>
          </cell>
          <cell r="E895">
            <v>0</v>
          </cell>
          <cell r="F895">
            <v>0</v>
          </cell>
          <cell r="G895">
            <v>0</v>
          </cell>
        </row>
        <row r="896">
          <cell r="A896">
            <v>1603104.13</v>
          </cell>
          <cell r="B896">
            <v>895</v>
          </cell>
          <cell r="C896">
            <v>1989.318</v>
          </cell>
          <cell r="D896">
            <v>0</v>
          </cell>
          <cell r="E896">
            <v>0</v>
          </cell>
          <cell r="F896">
            <v>0</v>
          </cell>
          <cell r="G896">
            <v>0</v>
          </cell>
        </row>
        <row r="897">
          <cell r="A897">
            <v>1605096.38</v>
          </cell>
          <cell r="B897">
            <v>896</v>
          </cell>
          <cell r="C897">
            <v>1992.2270000000001</v>
          </cell>
          <cell r="D897">
            <v>0</v>
          </cell>
          <cell r="E897">
            <v>0</v>
          </cell>
          <cell r="F897">
            <v>0</v>
          </cell>
          <cell r="G897">
            <v>0</v>
          </cell>
        </row>
        <row r="898">
          <cell r="A898">
            <v>1607089.75</v>
          </cell>
          <cell r="B898">
            <v>897</v>
          </cell>
          <cell r="C898">
            <v>1993.4359999999999</v>
          </cell>
          <cell r="D898">
            <v>0</v>
          </cell>
          <cell r="E898">
            <v>0</v>
          </cell>
          <cell r="F898">
            <v>0</v>
          </cell>
          <cell r="G898">
            <v>0</v>
          </cell>
        </row>
        <row r="899">
          <cell r="A899">
            <v>1609071.75</v>
          </cell>
          <cell r="B899">
            <v>898</v>
          </cell>
          <cell r="C899">
            <v>1981.95</v>
          </cell>
          <cell r="D899">
            <v>0</v>
          </cell>
          <cell r="E899">
            <v>0</v>
          </cell>
          <cell r="F899">
            <v>0</v>
          </cell>
          <cell r="G899">
            <v>0</v>
          </cell>
        </row>
        <row r="900">
          <cell r="A900">
            <v>1611071.25</v>
          </cell>
          <cell r="B900">
            <v>899</v>
          </cell>
          <cell r="C900">
            <v>1999.5419999999999</v>
          </cell>
          <cell r="D900">
            <v>0</v>
          </cell>
          <cell r="E900">
            <v>0</v>
          </cell>
          <cell r="F900">
            <v>0</v>
          </cell>
          <cell r="G900">
            <v>0</v>
          </cell>
        </row>
        <row r="901">
          <cell r="A901">
            <v>1612983.13</v>
          </cell>
          <cell r="B901">
            <v>900</v>
          </cell>
          <cell r="C901">
            <v>1911.8910000000001</v>
          </cell>
          <cell r="D901">
            <v>0</v>
          </cell>
          <cell r="E901">
            <v>0</v>
          </cell>
          <cell r="F901">
            <v>0</v>
          </cell>
          <cell r="G901">
            <v>0</v>
          </cell>
        </row>
        <row r="902">
          <cell r="A902">
            <v>1613734.75</v>
          </cell>
          <cell r="B902">
            <v>901</v>
          </cell>
          <cell r="C902">
            <v>751.65650000000005</v>
          </cell>
          <cell r="D902">
            <v>0</v>
          </cell>
          <cell r="E902">
            <v>0</v>
          </cell>
          <cell r="F902">
            <v>0</v>
          </cell>
          <cell r="G902">
            <v>0</v>
          </cell>
        </row>
        <row r="903">
          <cell r="A903">
            <v>1615428.63</v>
          </cell>
          <cell r="B903">
            <v>902</v>
          </cell>
          <cell r="C903">
            <v>1693.931</v>
          </cell>
          <cell r="D903">
            <v>0</v>
          </cell>
          <cell r="E903">
            <v>0</v>
          </cell>
          <cell r="F903">
            <v>0</v>
          </cell>
          <cell r="G903">
            <v>0</v>
          </cell>
        </row>
        <row r="904">
          <cell r="A904">
            <v>1617122.5</v>
          </cell>
          <cell r="B904">
            <v>903</v>
          </cell>
          <cell r="C904">
            <v>1693.931</v>
          </cell>
          <cell r="D904">
            <v>0</v>
          </cell>
          <cell r="E904">
            <v>0</v>
          </cell>
          <cell r="F904">
            <v>0</v>
          </cell>
          <cell r="G904">
            <v>0</v>
          </cell>
        </row>
        <row r="905">
          <cell r="A905">
            <v>1619082.88</v>
          </cell>
          <cell r="B905">
            <v>904</v>
          </cell>
          <cell r="C905">
            <v>1960.3520000000001</v>
          </cell>
          <cell r="D905">
            <v>0</v>
          </cell>
          <cell r="E905">
            <v>0</v>
          </cell>
          <cell r="F905">
            <v>0</v>
          </cell>
          <cell r="G905">
            <v>0</v>
          </cell>
        </row>
        <row r="906">
          <cell r="A906">
            <v>1621068.25</v>
          </cell>
          <cell r="B906">
            <v>905</v>
          </cell>
          <cell r="C906">
            <v>1985.385</v>
          </cell>
          <cell r="D906">
            <v>10.58709</v>
          </cell>
          <cell r="E906">
            <v>0.31164700000000001</v>
          </cell>
          <cell r="F906">
            <v>0</v>
          </cell>
          <cell r="G906">
            <v>0</v>
          </cell>
        </row>
        <row r="907">
          <cell r="A907">
            <v>1623046</v>
          </cell>
          <cell r="B907">
            <v>906</v>
          </cell>
          <cell r="C907">
            <v>1977.742</v>
          </cell>
          <cell r="D907">
            <v>0</v>
          </cell>
          <cell r="E907">
            <v>0</v>
          </cell>
          <cell r="F907">
            <v>0</v>
          </cell>
          <cell r="G907">
            <v>0</v>
          </cell>
        </row>
        <row r="908">
          <cell r="A908">
            <v>1625043</v>
          </cell>
          <cell r="B908">
            <v>907</v>
          </cell>
          <cell r="C908">
            <v>1996.9469999999999</v>
          </cell>
          <cell r="D908">
            <v>0</v>
          </cell>
          <cell r="E908">
            <v>0</v>
          </cell>
          <cell r="F908">
            <v>0</v>
          </cell>
          <cell r="G908">
            <v>0</v>
          </cell>
        </row>
        <row r="909">
          <cell r="A909">
            <v>1625724.5</v>
          </cell>
          <cell r="B909">
            <v>908</v>
          </cell>
          <cell r="C909">
            <v>681.53700000000003</v>
          </cell>
          <cell r="D909">
            <v>0</v>
          </cell>
          <cell r="E909">
            <v>0</v>
          </cell>
          <cell r="F909">
            <v>0</v>
          </cell>
          <cell r="G909">
            <v>0</v>
          </cell>
        </row>
        <row r="910">
          <cell r="A910">
            <v>1627609.38</v>
          </cell>
          <cell r="B910">
            <v>909</v>
          </cell>
          <cell r="C910">
            <v>1884.9069999999999</v>
          </cell>
          <cell r="D910">
            <v>0</v>
          </cell>
          <cell r="E910">
            <v>0</v>
          </cell>
          <cell r="F910">
            <v>0</v>
          </cell>
          <cell r="G910">
            <v>0</v>
          </cell>
        </row>
        <row r="911">
          <cell r="A911">
            <v>1629173.38</v>
          </cell>
          <cell r="B911">
            <v>910</v>
          </cell>
          <cell r="C911">
            <v>1564.0550000000001</v>
          </cell>
          <cell r="D911">
            <v>0</v>
          </cell>
          <cell r="E911">
            <v>0</v>
          </cell>
          <cell r="F911">
            <v>0</v>
          </cell>
          <cell r="G911">
            <v>0</v>
          </cell>
        </row>
        <row r="912">
          <cell r="A912">
            <v>1631163.25</v>
          </cell>
          <cell r="B912">
            <v>911</v>
          </cell>
          <cell r="C912">
            <v>1989.8440000000001</v>
          </cell>
          <cell r="D912">
            <v>0</v>
          </cell>
          <cell r="E912">
            <v>0</v>
          </cell>
          <cell r="F912">
            <v>0</v>
          </cell>
          <cell r="G912">
            <v>0</v>
          </cell>
        </row>
        <row r="913">
          <cell r="A913">
            <v>1633149.25</v>
          </cell>
          <cell r="B913">
            <v>912</v>
          </cell>
          <cell r="C913">
            <v>1985.961</v>
          </cell>
          <cell r="D913">
            <v>0</v>
          </cell>
          <cell r="E913">
            <v>0</v>
          </cell>
          <cell r="F913">
            <v>7.6392480000000003</v>
          </cell>
          <cell r="G913">
            <v>1.3298110000000001</v>
          </cell>
        </row>
        <row r="914">
          <cell r="A914">
            <v>1635148.25</v>
          </cell>
          <cell r="B914">
            <v>913</v>
          </cell>
          <cell r="C914">
            <v>1999.047</v>
          </cell>
          <cell r="D914">
            <v>0</v>
          </cell>
          <cell r="E914">
            <v>0</v>
          </cell>
          <cell r="F914">
            <v>0</v>
          </cell>
          <cell r="G914">
            <v>0</v>
          </cell>
        </row>
        <row r="915">
          <cell r="A915">
            <v>1637145.13</v>
          </cell>
          <cell r="B915">
            <v>914</v>
          </cell>
          <cell r="C915">
            <v>1996.9259999999999</v>
          </cell>
          <cell r="D915">
            <v>0</v>
          </cell>
          <cell r="E915">
            <v>0</v>
          </cell>
          <cell r="F915">
            <v>0</v>
          </cell>
          <cell r="G915">
            <v>0</v>
          </cell>
        </row>
        <row r="916">
          <cell r="A916">
            <v>1639130.25</v>
          </cell>
          <cell r="B916">
            <v>915</v>
          </cell>
          <cell r="C916">
            <v>1985.068</v>
          </cell>
          <cell r="D916">
            <v>0</v>
          </cell>
          <cell r="E916">
            <v>0</v>
          </cell>
          <cell r="F916">
            <v>0</v>
          </cell>
          <cell r="G916">
            <v>0</v>
          </cell>
        </row>
        <row r="917">
          <cell r="A917">
            <v>1641112.88</v>
          </cell>
          <cell r="B917">
            <v>916</v>
          </cell>
          <cell r="C917">
            <v>1982.5630000000001</v>
          </cell>
          <cell r="D917">
            <v>0</v>
          </cell>
          <cell r="E917">
            <v>0</v>
          </cell>
          <cell r="F917">
            <v>0</v>
          </cell>
          <cell r="G917">
            <v>0</v>
          </cell>
        </row>
        <row r="918">
          <cell r="A918">
            <v>1643029.25</v>
          </cell>
          <cell r="B918">
            <v>917</v>
          </cell>
          <cell r="C918">
            <v>1916.3579999999999</v>
          </cell>
          <cell r="D918">
            <v>0</v>
          </cell>
          <cell r="E918">
            <v>0</v>
          </cell>
          <cell r="F918">
            <v>16.939260000000001</v>
          </cell>
          <cell r="G918">
            <v>2.4580389999999999</v>
          </cell>
        </row>
        <row r="919">
          <cell r="A919">
            <v>1645027.75</v>
          </cell>
          <cell r="B919">
            <v>918</v>
          </cell>
          <cell r="C919">
            <v>1998.521</v>
          </cell>
          <cell r="D919">
            <v>0</v>
          </cell>
          <cell r="E919">
            <v>0</v>
          </cell>
          <cell r="F919">
            <v>0</v>
          </cell>
          <cell r="G919">
            <v>0</v>
          </cell>
        </row>
        <row r="920">
          <cell r="A920">
            <v>1647026.5</v>
          </cell>
          <cell r="B920">
            <v>919</v>
          </cell>
          <cell r="C920">
            <v>1998.7670000000001</v>
          </cell>
          <cell r="D920">
            <v>0</v>
          </cell>
          <cell r="E920">
            <v>0</v>
          </cell>
          <cell r="F920">
            <v>0</v>
          </cell>
          <cell r="G920">
            <v>0</v>
          </cell>
        </row>
        <row r="921">
          <cell r="A921">
            <v>1648995</v>
          </cell>
          <cell r="B921">
            <v>920</v>
          </cell>
          <cell r="C921">
            <v>1968.4760000000001</v>
          </cell>
          <cell r="D921">
            <v>0</v>
          </cell>
          <cell r="E921">
            <v>0</v>
          </cell>
          <cell r="F921">
            <v>128.99279999999999</v>
          </cell>
          <cell r="G921">
            <v>16.646350000000002</v>
          </cell>
        </row>
        <row r="922">
          <cell r="A922">
            <v>1650984.13</v>
          </cell>
          <cell r="B922">
            <v>921</v>
          </cell>
          <cell r="C922">
            <v>1989.134</v>
          </cell>
          <cell r="D922">
            <v>0</v>
          </cell>
          <cell r="E922">
            <v>0</v>
          </cell>
          <cell r="F922">
            <v>765.12789999999995</v>
          </cell>
          <cell r="G922">
            <v>52.218339999999998</v>
          </cell>
        </row>
        <row r="923">
          <cell r="A923">
            <v>1652981.25</v>
          </cell>
          <cell r="B923">
            <v>922</v>
          </cell>
          <cell r="C923">
            <v>1997.146</v>
          </cell>
          <cell r="D923">
            <v>0</v>
          </cell>
          <cell r="E923">
            <v>0</v>
          </cell>
          <cell r="F923">
            <v>1667.038</v>
          </cell>
          <cell r="G923">
            <v>114.1327</v>
          </cell>
        </row>
        <row r="924">
          <cell r="A924">
            <v>1654980.5</v>
          </cell>
          <cell r="B924">
            <v>923</v>
          </cell>
          <cell r="C924">
            <v>1999.229</v>
          </cell>
          <cell r="D924">
            <v>0</v>
          </cell>
          <cell r="E924">
            <v>0</v>
          </cell>
          <cell r="F924">
            <v>1320.4369999999999</v>
          </cell>
          <cell r="G924">
            <v>142.11869999999999</v>
          </cell>
        </row>
        <row r="925">
          <cell r="A925">
            <v>1656979.88</v>
          </cell>
          <cell r="B925">
            <v>924</v>
          </cell>
          <cell r="C925">
            <v>1999.402</v>
          </cell>
          <cell r="D925">
            <v>0</v>
          </cell>
          <cell r="E925">
            <v>0</v>
          </cell>
          <cell r="F925">
            <v>217.35310000000001</v>
          </cell>
          <cell r="G925">
            <v>21.623550000000002</v>
          </cell>
        </row>
        <row r="926">
          <cell r="A926">
            <v>1658955.63</v>
          </cell>
          <cell r="B926">
            <v>925</v>
          </cell>
          <cell r="C926">
            <v>1975.7940000000001</v>
          </cell>
          <cell r="D926">
            <v>0</v>
          </cell>
          <cell r="E926">
            <v>0</v>
          </cell>
          <cell r="F926">
            <v>0</v>
          </cell>
          <cell r="G926">
            <v>0</v>
          </cell>
        </row>
        <row r="927">
          <cell r="A927">
            <v>1660931</v>
          </cell>
          <cell r="B927">
            <v>926</v>
          </cell>
          <cell r="C927">
            <v>1975.3779999999999</v>
          </cell>
          <cell r="D927">
            <v>0</v>
          </cell>
          <cell r="E927">
            <v>0</v>
          </cell>
          <cell r="F927">
            <v>0</v>
          </cell>
          <cell r="G927">
            <v>0</v>
          </cell>
        </row>
        <row r="928">
          <cell r="A928">
            <v>1662759</v>
          </cell>
          <cell r="B928">
            <v>927</v>
          </cell>
          <cell r="C928">
            <v>1828.001</v>
          </cell>
          <cell r="D928">
            <v>0</v>
          </cell>
          <cell r="E928">
            <v>0</v>
          </cell>
          <cell r="F928">
            <v>0</v>
          </cell>
          <cell r="G928">
            <v>0</v>
          </cell>
        </row>
        <row r="929">
          <cell r="A929">
            <v>1664452.88</v>
          </cell>
          <cell r="B929">
            <v>928</v>
          </cell>
          <cell r="C929">
            <v>1693.9259999999999</v>
          </cell>
          <cell r="D929">
            <v>0</v>
          </cell>
          <cell r="E929">
            <v>0</v>
          </cell>
          <cell r="F929">
            <v>0</v>
          </cell>
          <cell r="G929">
            <v>0</v>
          </cell>
        </row>
        <row r="930">
          <cell r="A930">
            <v>1666146.75</v>
          </cell>
          <cell r="B930">
            <v>929</v>
          </cell>
          <cell r="C930">
            <v>1693.9259999999999</v>
          </cell>
          <cell r="D930">
            <v>0</v>
          </cell>
          <cell r="E930">
            <v>0</v>
          </cell>
          <cell r="F930">
            <v>0</v>
          </cell>
          <cell r="G930">
            <v>0</v>
          </cell>
        </row>
        <row r="931">
          <cell r="A931">
            <v>1667840.63</v>
          </cell>
          <cell r="B931">
            <v>930</v>
          </cell>
          <cell r="C931">
            <v>1693.9259999999999</v>
          </cell>
          <cell r="D931">
            <v>0</v>
          </cell>
          <cell r="E931">
            <v>0</v>
          </cell>
          <cell r="F931">
            <v>0</v>
          </cell>
          <cell r="G931">
            <v>0</v>
          </cell>
        </row>
        <row r="932">
          <cell r="A932">
            <v>1669534.5</v>
          </cell>
          <cell r="B932">
            <v>931</v>
          </cell>
          <cell r="C932">
            <v>1693.9259999999999</v>
          </cell>
          <cell r="D932">
            <v>0</v>
          </cell>
          <cell r="E932">
            <v>0</v>
          </cell>
          <cell r="F932">
            <v>0</v>
          </cell>
          <cell r="G932">
            <v>0</v>
          </cell>
        </row>
        <row r="933">
          <cell r="A933">
            <v>1671519.13</v>
          </cell>
          <cell r="B933">
            <v>932</v>
          </cell>
          <cell r="C933">
            <v>1984.624</v>
          </cell>
          <cell r="D933">
            <v>0</v>
          </cell>
          <cell r="E933">
            <v>0</v>
          </cell>
          <cell r="F933">
            <v>0</v>
          </cell>
          <cell r="G933">
            <v>0</v>
          </cell>
        </row>
        <row r="934">
          <cell r="A934">
            <v>1673439.75</v>
          </cell>
          <cell r="B934">
            <v>933</v>
          </cell>
          <cell r="C934">
            <v>1920.6410000000001</v>
          </cell>
          <cell r="D934">
            <v>0</v>
          </cell>
          <cell r="E934">
            <v>0</v>
          </cell>
          <cell r="F934">
            <v>119.714</v>
          </cell>
          <cell r="G934">
            <v>21.509540000000001</v>
          </cell>
        </row>
        <row r="935">
          <cell r="A935">
            <v>1675371.88</v>
          </cell>
          <cell r="B935">
            <v>934</v>
          </cell>
          <cell r="C935">
            <v>1932.1569999999999</v>
          </cell>
          <cell r="D935">
            <v>0</v>
          </cell>
          <cell r="E935">
            <v>0</v>
          </cell>
          <cell r="F935">
            <v>67.339129999999997</v>
          </cell>
          <cell r="G935">
            <v>12.099119999999999</v>
          </cell>
        </row>
        <row r="936">
          <cell r="A936">
            <v>1677314.75</v>
          </cell>
          <cell r="B936">
            <v>935</v>
          </cell>
          <cell r="C936">
            <v>1942.8130000000001</v>
          </cell>
          <cell r="D936">
            <v>0</v>
          </cell>
          <cell r="E936">
            <v>0</v>
          </cell>
          <cell r="F936">
            <v>0</v>
          </cell>
          <cell r="G936">
            <v>0</v>
          </cell>
        </row>
        <row r="937">
          <cell r="A937">
            <v>1679270.38</v>
          </cell>
          <cell r="B937">
            <v>936</v>
          </cell>
          <cell r="C937">
            <v>1955.673</v>
          </cell>
          <cell r="D937">
            <v>0</v>
          </cell>
          <cell r="E937">
            <v>0</v>
          </cell>
          <cell r="F937">
            <v>0</v>
          </cell>
          <cell r="G937">
            <v>0</v>
          </cell>
        </row>
        <row r="938">
          <cell r="A938">
            <v>1681251.38</v>
          </cell>
          <cell r="B938">
            <v>937</v>
          </cell>
          <cell r="C938">
            <v>1981.0260000000001</v>
          </cell>
          <cell r="D938">
            <v>0</v>
          </cell>
          <cell r="E938">
            <v>0</v>
          </cell>
          <cell r="F938">
            <v>0</v>
          </cell>
          <cell r="G938">
            <v>0</v>
          </cell>
        </row>
        <row r="939">
          <cell r="A939">
            <v>1683230.13</v>
          </cell>
          <cell r="B939">
            <v>938</v>
          </cell>
          <cell r="C939">
            <v>1978.7190000000001</v>
          </cell>
          <cell r="D939">
            <v>0</v>
          </cell>
          <cell r="E939">
            <v>0</v>
          </cell>
          <cell r="F939">
            <v>0</v>
          </cell>
          <cell r="G939">
            <v>0</v>
          </cell>
        </row>
        <row r="940">
          <cell r="A940">
            <v>1685029.38</v>
          </cell>
          <cell r="B940">
            <v>939</v>
          </cell>
          <cell r="C940">
            <v>1799.2380000000001</v>
          </cell>
          <cell r="D940">
            <v>0</v>
          </cell>
          <cell r="E940">
            <v>0</v>
          </cell>
          <cell r="F940">
            <v>0</v>
          </cell>
          <cell r="G940">
            <v>0</v>
          </cell>
        </row>
        <row r="941">
          <cell r="A941">
            <v>1686641.75</v>
          </cell>
          <cell r="B941">
            <v>940</v>
          </cell>
          <cell r="C941">
            <v>1612.325</v>
          </cell>
          <cell r="D941">
            <v>0</v>
          </cell>
          <cell r="E941">
            <v>0</v>
          </cell>
          <cell r="F941">
            <v>0</v>
          </cell>
          <cell r="G941">
            <v>0</v>
          </cell>
        </row>
        <row r="942">
          <cell r="A942">
            <v>1688639.88</v>
          </cell>
          <cell r="B942">
            <v>941</v>
          </cell>
          <cell r="C942">
            <v>1998.183</v>
          </cell>
          <cell r="D942">
            <v>0</v>
          </cell>
          <cell r="E942">
            <v>0</v>
          </cell>
          <cell r="F942">
            <v>0</v>
          </cell>
          <cell r="G942">
            <v>0</v>
          </cell>
        </row>
        <row r="943">
          <cell r="A943">
            <v>1690626.75</v>
          </cell>
          <cell r="B943">
            <v>942</v>
          </cell>
          <cell r="C943">
            <v>1986.925</v>
          </cell>
          <cell r="D943">
            <v>0</v>
          </cell>
          <cell r="E943">
            <v>0</v>
          </cell>
          <cell r="F943">
            <v>195.0249</v>
          </cell>
          <cell r="G943">
            <v>46.201340000000002</v>
          </cell>
        </row>
        <row r="944">
          <cell r="A944">
            <v>1692611.5</v>
          </cell>
          <cell r="B944">
            <v>943</v>
          </cell>
          <cell r="C944">
            <v>1984.7940000000001</v>
          </cell>
          <cell r="D944">
            <v>0</v>
          </cell>
          <cell r="E944">
            <v>0</v>
          </cell>
          <cell r="F944">
            <v>475.87400000000002</v>
          </cell>
          <cell r="G944">
            <v>112.8035</v>
          </cell>
        </row>
        <row r="945">
          <cell r="A945">
            <v>1694400.25</v>
          </cell>
          <cell r="B945">
            <v>944</v>
          </cell>
          <cell r="C945">
            <v>1788.7</v>
          </cell>
          <cell r="D945">
            <v>0</v>
          </cell>
          <cell r="E945">
            <v>0</v>
          </cell>
          <cell r="F945">
            <v>76.357159999999993</v>
          </cell>
          <cell r="G945">
            <v>13.790609999999999</v>
          </cell>
        </row>
        <row r="946">
          <cell r="A946">
            <v>1695187.25</v>
          </cell>
          <cell r="B946">
            <v>945</v>
          </cell>
          <cell r="C946">
            <v>787.01969999999994</v>
          </cell>
          <cell r="D946">
            <v>0</v>
          </cell>
          <cell r="E946">
            <v>0</v>
          </cell>
          <cell r="F946">
            <v>0</v>
          </cell>
          <cell r="G946">
            <v>0</v>
          </cell>
        </row>
        <row r="947">
          <cell r="A947">
            <v>1696881.13</v>
          </cell>
          <cell r="B947">
            <v>946</v>
          </cell>
          <cell r="C947">
            <v>1693.9259999999999</v>
          </cell>
          <cell r="D947">
            <v>0</v>
          </cell>
          <cell r="E947">
            <v>0</v>
          </cell>
          <cell r="F947">
            <v>0</v>
          </cell>
          <cell r="G947">
            <v>0</v>
          </cell>
        </row>
        <row r="948">
          <cell r="A948">
            <v>1698575</v>
          </cell>
          <cell r="B948">
            <v>947</v>
          </cell>
          <cell r="C948">
            <v>1693.9259999999999</v>
          </cell>
          <cell r="D948">
            <v>0</v>
          </cell>
          <cell r="E948">
            <v>0</v>
          </cell>
          <cell r="F948">
            <v>0</v>
          </cell>
          <cell r="G948">
            <v>0</v>
          </cell>
        </row>
        <row r="949">
          <cell r="A949">
            <v>1700545.25</v>
          </cell>
          <cell r="B949">
            <v>948</v>
          </cell>
          <cell r="C949">
            <v>1970.2190000000001</v>
          </cell>
          <cell r="D949">
            <v>0</v>
          </cell>
          <cell r="E949">
            <v>0</v>
          </cell>
          <cell r="F949">
            <v>0</v>
          </cell>
          <cell r="G949">
            <v>0</v>
          </cell>
        </row>
        <row r="950">
          <cell r="A950">
            <v>1702405.75</v>
          </cell>
          <cell r="B950">
            <v>949</v>
          </cell>
          <cell r="C950">
            <v>1860.5070000000001</v>
          </cell>
          <cell r="D950">
            <v>0</v>
          </cell>
          <cell r="E950">
            <v>0</v>
          </cell>
          <cell r="F950">
            <v>0</v>
          </cell>
          <cell r="G950">
            <v>0</v>
          </cell>
        </row>
        <row r="951">
          <cell r="A951">
            <v>1704214.25</v>
          </cell>
          <cell r="B951">
            <v>950</v>
          </cell>
          <cell r="C951">
            <v>1808.463</v>
          </cell>
          <cell r="D951">
            <v>0</v>
          </cell>
          <cell r="E951">
            <v>0</v>
          </cell>
          <cell r="F951">
            <v>0</v>
          </cell>
          <cell r="G951">
            <v>0</v>
          </cell>
        </row>
        <row r="952">
          <cell r="A952">
            <v>1706207.38</v>
          </cell>
          <cell r="B952">
            <v>951</v>
          </cell>
          <cell r="C952">
            <v>1993.126</v>
          </cell>
          <cell r="D952">
            <v>0</v>
          </cell>
          <cell r="E952">
            <v>0</v>
          </cell>
          <cell r="F952">
            <v>0</v>
          </cell>
          <cell r="G952">
            <v>0</v>
          </cell>
        </row>
        <row r="953">
          <cell r="A953">
            <v>1707808.25</v>
          </cell>
          <cell r="B953">
            <v>952</v>
          </cell>
          <cell r="C953">
            <v>1600.8910000000001</v>
          </cell>
          <cell r="D953">
            <v>0</v>
          </cell>
          <cell r="E953">
            <v>0</v>
          </cell>
          <cell r="F953">
            <v>0</v>
          </cell>
          <cell r="G953">
            <v>0</v>
          </cell>
        </row>
        <row r="954">
          <cell r="A954">
            <v>1709792</v>
          </cell>
          <cell r="B954">
            <v>953</v>
          </cell>
          <cell r="C954">
            <v>1983.758</v>
          </cell>
          <cell r="D954">
            <v>0</v>
          </cell>
          <cell r="E954">
            <v>0</v>
          </cell>
          <cell r="F954">
            <v>0</v>
          </cell>
          <cell r="G954">
            <v>0</v>
          </cell>
        </row>
        <row r="955">
          <cell r="A955">
            <v>1711720.75</v>
          </cell>
          <cell r="B955">
            <v>954</v>
          </cell>
          <cell r="C955">
            <v>1928.761</v>
          </cell>
          <cell r="D955">
            <v>0</v>
          </cell>
          <cell r="E955">
            <v>0</v>
          </cell>
          <cell r="F955">
            <v>15.44285</v>
          </cell>
          <cell r="G955">
            <v>3.6692269999999998</v>
          </cell>
        </row>
        <row r="956">
          <cell r="A956">
            <v>1713673.25</v>
          </cell>
          <cell r="B956">
            <v>955</v>
          </cell>
          <cell r="C956">
            <v>1952.451</v>
          </cell>
          <cell r="D956">
            <v>0</v>
          </cell>
          <cell r="E956">
            <v>0</v>
          </cell>
          <cell r="F956">
            <v>642.43290000000002</v>
          </cell>
          <cell r="G956">
            <v>132.52510000000001</v>
          </cell>
        </row>
        <row r="957">
          <cell r="A957">
            <v>1715594.63</v>
          </cell>
          <cell r="B957">
            <v>956</v>
          </cell>
          <cell r="C957">
            <v>1921.33</v>
          </cell>
          <cell r="D957">
            <v>0</v>
          </cell>
          <cell r="E957">
            <v>0</v>
          </cell>
          <cell r="F957">
            <v>203.27119999999999</v>
          </cell>
          <cell r="G957">
            <v>23.216159999999999</v>
          </cell>
        </row>
        <row r="958">
          <cell r="A958">
            <v>1716349.38</v>
          </cell>
          <cell r="B958">
            <v>957</v>
          </cell>
          <cell r="C958">
            <v>754.68790000000001</v>
          </cell>
          <cell r="D958">
            <v>0</v>
          </cell>
          <cell r="E958">
            <v>0</v>
          </cell>
          <cell r="F958">
            <v>19.01437</v>
          </cell>
          <cell r="G958">
            <v>1.7663279999999999</v>
          </cell>
        </row>
        <row r="959">
          <cell r="A959">
            <v>1718043.25</v>
          </cell>
          <cell r="B959">
            <v>958</v>
          </cell>
          <cell r="C959">
            <v>1693.9259999999999</v>
          </cell>
          <cell r="D959">
            <v>0</v>
          </cell>
          <cell r="E959">
            <v>0</v>
          </cell>
          <cell r="F959">
            <v>0</v>
          </cell>
          <cell r="G959">
            <v>0</v>
          </cell>
        </row>
        <row r="960">
          <cell r="A960">
            <v>1719737.13</v>
          </cell>
          <cell r="B960">
            <v>959</v>
          </cell>
          <cell r="C960">
            <v>1693.9259999999999</v>
          </cell>
          <cell r="D960">
            <v>0</v>
          </cell>
          <cell r="E960">
            <v>0</v>
          </cell>
          <cell r="F960">
            <v>0</v>
          </cell>
          <cell r="G960">
            <v>0</v>
          </cell>
        </row>
        <row r="961">
          <cell r="A961">
            <v>1721431</v>
          </cell>
          <cell r="B961">
            <v>960</v>
          </cell>
          <cell r="C961">
            <v>1693.9259999999999</v>
          </cell>
          <cell r="D961">
            <v>0</v>
          </cell>
          <cell r="E961">
            <v>0</v>
          </cell>
          <cell r="F961">
            <v>0</v>
          </cell>
          <cell r="G961">
            <v>0</v>
          </cell>
        </row>
        <row r="962">
          <cell r="A962">
            <v>1723124.88</v>
          </cell>
          <cell r="B962">
            <v>961</v>
          </cell>
          <cell r="C962">
            <v>1693.9259999999999</v>
          </cell>
          <cell r="D962">
            <v>0</v>
          </cell>
          <cell r="E962">
            <v>0</v>
          </cell>
          <cell r="F962">
            <v>0</v>
          </cell>
          <cell r="G962">
            <v>0</v>
          </cell>
        </row>
        <row r="963">
          <cell r="A963">
            <v>1724818.75</v>
          </cell>
          <cell r="B963">
            <v>962</v>
          </cell>
          <cell r="C963">
            <v>1693.9259999999999</v>
          </cell>
          <cell r="D963">
            <v>0</v>
          </cell>
          <cell r="E963">
            <v>0</v>
          </cell>
          <cell r="F963">
            <v>0</v>
          </cell>
          <cell r="G963">
            <v>0</v>
          </cell>
        </row>
        <row r="964">
          <cell r="A964">
            <v>1726687.88</v>
          </cell>
          <cell r="B964">
            <v>963</v>
          </cell>
          <cell r="C964">
            <v>1869.07</v>
          </cell>
          <cell r="D964">
            <v>0</v>
          </cell>
          <cell r="E964">
            <v>0</v>
          </cell>
          <cell r="F964">
            <v>0</v>
          </cell>
          <cell r="G964">
            <v>0</v>
          </cell>
        </row>
        <row r="965">
          <cell r="A965">
            <v>1728206.63</v>
          </cell>
          <cell r="B965">
            <v>964</v>
          </cell>
          <cell r="C965">
            <v>1518.7909999999999</v>
          </cell>
          <cell r="D965">
            <v>0</v>
          </cell>
          <cell r="E965">
            <v>0</v>
          </cell>
          <cell r="F965">
            <v>0</v>
          </cell>
          <cell r="G965">
            <v>0</v>
          </cell>
        </row>
        <row r="966">
          <cell r="A966">
            <v>1729900.5</v>
          </cell>
          <cell r="B966">
            <v>965</v>
          </cell>
          <cell r="C966">
            <v>1693.9259999999999</v>
          </cell>
          <cell r="D966">
            <v>0</v>
          </cell>
          <cell r="E966">
            <v>0</v>
          </cell>
          <cell r="F966">
            <v>0</v>
          </cell>
          <cell r="G966">
            <v>0</v>
          </cell>
        </row>
        <row r="967">
          <cell r="A967">
            <v>1731889</v>
          </cell>
          <cell r="B967">
            <v>966</v>
          </cell>
          <cell r="C967">
            <v>1988.443</v>
          </cell>
          <cell r="D967">
            <v>0</v>
          </cell>
          <cell r="E967">
            <v>0</v>
          </cell>
          <cell r="F967">
            <v>0</v>
          </cell>
          <cell r="G967">
            <v>0</v>
          </cell>
        </row>
        <row r="968">
          <cell r="A968">
            <v>1733708</v>
          </cell>
          <cell r="B968">
            <v>967</v>
          </cell>
          <cell r="C968">
            <v>1818.9970000000001</v>
          </cell>
          <cell r="D968">
            <v>0</v>
          </cell>
          <cell r="E968">
            <v>0</v>
          </cell>
          <cell r="F968">
            <v>982.02919999999995</v>
          </cell>
          <cell r="G968">
            <v>85.616309999999999</v>
          </cell>
        </row>
        <row r="969">
          <cell r="A969">
            <v>1735698.63</v>
          </cell>
          <cell r="B969">
            <v>968</v>
          </cell>
          <cell r="C969">
            <v>1990.567</v>
          </cell>
          <cell r="D969">
            <v>0</v>
          </cell>
          <cell r="E969">
            <v>0</v>
          </cell>
          <cell r="F969">
            <v>1314.4960000000001</v>
          </cell>
          <cell r="G969">
            <v>132.20500000000001</v>
          </cell>
        </row>
        <row r="970">
          <cell r="A970">
            <v>1737589.25</v>
          </cell>
          <cell r="B970">
            <v>969</v>
          </cell>
          <cell r="C970">
            <v>1890.6489999999999</v>
          </cell>
          <cell r="D970">
            <v>0</v>
          </cell>
          <cell r="E970">
            <v>0</v>
          </cell>
          <cell r="F970">
            <v>75.678799999999995</v>
          </cell>
          <cell r="G970">
            <v>6.7739630000000002</v>
          </cell>
        </row>
        <row r="971">
          <cell r="A971">
            <v>1739501.75</v>
          </cell>
          <cell r="B971">
            <v>970</v>
          </cell>
          <cell r="C971">
            <v>1912.463</v>
          </cell>
          <cell r="D971">
            <v>0</v>
          </cell>
          <cell r="E971">
            <v>0</v>
          </cell>
          <cell r="F971">
            <v>0</v>
          </cell>
          <cell r="G971">
            <v>0</v>
          </cell>
        </row>
        <row r="972">
          <cell r="A972">
            <v>1741195.63</v>
          </cell>
          <cell r="B972">
            <v>971</v>
          </cell>
          <cell r="C972">
            <v>1693.931</v>
          </cell>
          <cell r="D972">
            <v>0</v>
          </cell>
          <cell r="E972">
            <v>0</v>
          </cell>
          <cell r="F972">
            <v>0</v>
          </cell>
          <cell r="G972">
            <v>0</v>
          </cell>
        </row>
        <row r="973">
          <cell r="A973">
            <v>1742889.5</v>
          </cell>
          <cell r="B973">
            <v>972</v>
          </cell>
          <cell r="C973">
            <v>1693.931</v>
          </cell>
          <cell r="D973">
            <v>0</v>
          </cell>
          <cell r="E973">
            <v>0</v>
          </cell>
          <cell r="F973">
            <v>0</v>
          </cell>
          <cell r="G973">
            <v>0</v>
          </cell>
        </row>
        <row r="974">
          <cell r="A974">
            <v>1744583.38</v>
          </cell>
          <cell r="B974">
            <v>973</v>
          </cell>
          <cell r="C974">
            <v>1693.931</v>
          </cell>
          <cell r="D974">
            <v>0</v>
          </cell>
          <cell r="E974">
            <v>0</v>
          </cell>
          <cell r="F974">
            <v>0</v>
          </cell>
          <cell r="G974">
            <v>0</v>
          </cell>
        </row>
        <row r="975">
          <cell r="A975">
            <v>1746277.25</v>
          </cell>
          <cell r="B975">
            <v>974</v>
          </cell>
          <cell r="C975">
            <v>1693.931</v>
          </cell>
          <cell r="D975">
            <v>0</v>
          </cell>
          <cell r="E975">
            <v>0</v>
          </cell>
          <cell r="F975">
            <v>0</v>
          </cell>
          <cell r="G975">
            <v>0</v>
          </cell>
        </row>
        <row r="976">
          <cell r="A976">
            <v>1748046.88</v>
          </cell>
          <cell r="B976">
            <v>975</v>
          </cell>
          <cell r="C976">
            <v>1769.6089999999999</v>
          </cell>
          <cell r="D976">
            <v>0</v>
          </cell>
          <cell r="E976">
            <v>0</v>
          </cell>
          <cell r="F976">
            <v>0</v>
          </cell>
          <cell r="G976">
            <v>0</v>
          </cell>
        </row>
        <row r="977">
          <cell r="A977">
            <v>1749665.13</v>
          </cell>
          <cell r="B977">
            <v>976</v>
          </cell>
          <cell r="C977">
            <v>1618.2470000000001</v>
          </cell>
          <cell r="D977">
            <v>0</v>
          </cell>
          <cell r="E977">
            <v>0</v>
          </cell>
          <cell r="F977">
            <v>0</v>
          </cell>
          <cell r="G977">
            <v>0</v>
          </cell>
        </row>
        <row r="978">
          <cell r="A978">
            <v>1751661.75</v>
          </cell>
          <cell r="B978">
            <v>977</v>
          </cell>
          <cell r="C978">
            <v>1996.6410000000001</v>
          </cell>
          <cell r="D978">
            <v>0</v>
          </cell>
          <cell r="E978">
            <v>0</v>
          </cell>
          <cell r="F978">
            <v>0</v>
          </cell>
          <cell r="G978">
            <v>0</v>
          </cell>
        </row>
        <row r="979">
          <cell r="A979">
            <v>1753648.5</v>
          </cell>
          <cell r="B979">
            <v>978</v>
          </cell>
          <cell r="C979">
            <v>1986.7280000000001</v>
          </cell>
          <cell r="D979">
            <v>0</v>
          </cell>
          <cell r="E979">
            <v>0</v>
          </cell>
          <cell r="F979">
            <v>0</v>
          </cell>
          <cell r="G979">
            <v>0</v>
          </cell>
        </row>
        <row r="980">
          <cell r="A980">
            <v>1755640.13</v>
          </cell>
          <cell r="B980">
            <v>979</v>
          </cell>
          <cell r="C980">
            <v>1991.673</v>
          </cell>
          <cell r="D980">
            <v>0</v>
          </cell>
          <cell r="E980">
            <v>0</v>
          </cell>
          <cell r="F980">
            <v>0</v>
          </cell>
          <cell r="G980">
            <v>0</v>
          </cell>
        </row>
        <row r="981">
          <cell r="A981">
            <v>1757630.38</v>
          </cell>
          <cell r="B981">
            <v>980</v>
          </cell>
          <cell r="C981">
            <v>1990.204</v>
          </cell>
          <cell r="D981">
            <v>0</v>
          </cell>
          <cell r="E981">
            <v>0</v>
          </cell>
          <cell r="F981">
            <v>1950.5029999999999</v>
          </cell>
          <cell r="G981">
            <v>162.14160000000001</v>
          </cell>
        </row>
        <row r="982">
          <cell r="A982">
            <v>1759581.5</v>
          </cell>
          <cell r="B982">
            <v>981</v>
          </cell>
          <cell r="C982">
            <v>1951.184</v>
          </cell>
          <cell r="D982">
            <v>0</v>
          </cell>
          <cell r="E982">
            <v>0</v>
          </cell>
          <cell r="F982">
            <v>1951.184</v>
          </cell>
          <cell r="G982">
            <v>170.84010000000001</v>
          </cell>
        </row>
        <row r="983">
          <cell r="A983">
            <v>1760542.75</v>
          </cell>
          <cell r="B983">
            <v>982</v>
          </cell>
          <cell r="C983">
            <v>961.22239999999999</v>
          </cell>
          <cell r="D983">
            <v>0</v>
          </cell>
          <cell r="E983">
            <v>0</v>
          </cell>
          <cell r="F983">
            <v>608.47450000000003</v>
          </cell>
          <cell r="G983">
            <v>38.366770000000002</v>
          </cell>
        </row>
        <row r="984">
          <cell r="A984">
            <v>1762370.88</v>
          </cell>
          <cell r="B984">
            <v>983</v>
          </cell>
          <cell r="C984">
            <v>1828.126</v>
          </cell>
          <cell r="D984">
            <v>0</v>
          </cell>
          <cell r="E984">
            <v>0</v>
          </cell>
          <cell r="F984">
            <v>0</v>
          </cell>
          <cell r="G984">
            <v>0</v>
          </cell>
        </row>
        <row r="985">
          <cell r="A985">
            <v>1763930.63</v>
          </cell>
          <cell r="B985">
            <v>984</v>
          </cell>
          <cell r="C985">
            <v>1559.7280000000001</v>
          </cell>
          <cell r="D985">
            <v>0</v>
          </cell>
          <cell r="E985">
            <v>0</v>
          </cell>
          <cell r="F985">
            <v>0</v>
          </cell>
          <cell r="G985">
            <v>0</v>
          </cell>
        </row>
        <row r="986">
          <cell r="A986">
            <v>1765624.5</v>
          </cell>
          <cell r="B986">
            <v>985</v>
          </cell>
          <cell r="C986">
            <v>1693.931</v>
          </cell>
          <cell r="D986">
            <v>0</v>
          </cell>
          <cell r="E986">
            <v>0</v>
          </cell>
          <cell r="F986">
            <v>0</v>
          </cell>
          <cell r="G986">
            <v>0</v>
          </cell>
        </row>
        <row r="987">
          <cell r="A987">
            <v>1767318.38</v>
          </cell>
          <cell r="B987">
            <v>986</v>
          </cell>
          <cell r="C987">
            <v>1693.931</v>
          </cell>
          <cell r="D987">
            <v>0</v>
          </cell>
          <cell r="E987">
            <v>0</v>
          </cell>
          <cell r="F987">
            <v>0</v>
          </cell>
          <cell r="G987">
            <v>0</v>
          </cell>
        </row>
        <row r="988">
          <cell r="A988">
            <v>1769012.25</v>
          </cell>
          <cell r="B988">
            <v>987</v>
          </cell>
          <cell r="C988">
            <v>1693.931</v>
          </cell>
          <cell r="D988">
            <v>0</v>
          </cell>
          <cell r="E988">
            <v>0</v>
          </cell>
          <cell r="F988">
            <v>0</v>
          </cell>
          <cell r="G988">
            <v>0</v>
          </cell>
        </row>
        <row r="989">
          <cell r="A989">
            <v>1770706.13</v>
          </cell>
          <cell r="B989">
            <v>988</v>
          </cell>
          <cell r="C989">
            <v>1693.931</v>
          </cell>
          <cell r="D989">
            <v>0</v>
          </cell>
          <cell r="E989">
            <v>0</v>
          </cell>
          <cell r="F989">
            <v>0</v>
          </cell>
          <cell r="G989">
            <v>0</v>
          </cell>
        </row>
        <row r="990">
          <cell r="A990">
            <v>1772400</v>
          </cell>
          <cell r="B990">
            <v>989</v>
          </cell>
          <cell r="C990">
            <v>1693.931</v>
          </cell>
          <cell r="D990">
            <v>0</v>
          </cell>
          <cell r="E990">
            <v>0</v>
          </cell>
          <cell r="F990">
            <v>0</v>
          </cell>
          <cell r="G990">
            <v>0</v>
          </cell>
        </row>
        <row r="991">
          <cell r="A991">
            <v>1774093.88</v>
          </cell>
          <cell r="B991">
            <v>990</v>
          </cell>
          <cell r="C991">
            <v>1693.931</v>
          </cell>
          <cell r="D991">
            <v>0</v>
          </cell>
          <cell r="E991">
            <v>0</v>
          </cell>
          <cell r="F991">
            <v>0</v>
          </cell>
          <cell r="G991">
            <v>0</v>
          </cell>
        </row>
        <row r="992">
          <cell r="A992">
            <v>1776091.75</v>
          </cell>
          <cell r="B992">
            <v>991</v>
          </cell>
          <cell r="C992">
            <v>1997.9</v>
          </cell>
          <cell r="D992">
            <v>0</v>
          </cell>
          <cell r="E992">
            <v>0</v>
          </cell>
          <cell r="F992">
            <v>0</v>
          </cell>
          <cell r="G992">
            <v>0</v>
          </cell>
        </row>
        <row r="993">
          <cell r="A993">
            <v>1778085.13</v>
          </cell>
          <cell r="B993">
            <v>992</v>
          </cell>
          <cell r="C993">
            <v>1993.4010000000001</v>
          </cell>
          <cell r="D993">
            <v>0</v>
          </cell>
          <cell r="E993">
            <v>0</v>
          </cell>
          <cell r="F993">
            <v>0</v>
          </cell>
          <cell r="G993">
            <v>0</v>
          </cell>
        </row>
        <row r="994">
          <cell r="A994">
            <v>1780076.38</v>
          </cell>
          <cell r="B994">
            <v>993</v>
          </cell>
          <cell r="C994">
            <v>1991.251</v>
          </cell>
          <cell r="D994">
            <v>0</v>
          </cell>
          <cell r="E994">
            <v>0</v>
          </cell>
          <cell r="F994">
            <v>1350.7429999999999</v>
          </cell>
          <cell r="G994">
            <v>185.26840000000001</v>
          </cell>
        </row>
        <row r="995">
          <cell r="A995">
            <v>1782071.75</v>
          </cell>
          <cell r="B995">
            <v>994</v>
          </cell>
          <cell r="C995">
            <v>1995.431</v>
          </cell>
          <cell r="D995">
            <v>0</v>
          </cell>
          <cell r="E995">
            <v>0</v>
          </cell>
          <cell r="F995">
            <v>1300.8219999999999</v>
          </cell>
          <cell r="G995">
            <v>168.37690000000001</v>
          </cell>
        </row>
        <row r="996">
          <cell r="A996">
            <v>1782437.75</v>
          </cell>
          <cell r="B996">
            <v>995</v>
          </cell>
          <cell r="C996">
            <v>366.04410000000001</v>
          </cell>
          <cell r="D996">
            <v>0</v>
          </cell>
          <cell r="E996">
            <v>0</v>
          </cell>
          <cell r="F996">
            <v>366.04410000000001</v>
          </cell>
          <cell r="G996">
            <v>49.145820000000001</v>
          </cell>
        </row>
        <row r="997">
          <cell r="A997">
            <v>1784131.63</v>
          </cell>
          <cell r="B997">
            <v>996</v>
          </cell>
          <cell r="C997">
            <v>1693.9259999999999</v>
          </cell>
          <cell r="D997">
            <v>0</v>
          </cell>
          <cell r="E997">
            <v>0</v>
          </cell>
          <cell r="F997">
            <v>0</v>
          </cell>
          <cell r="G997">
            <v>0</v>
          </cell>
        </row>
        <row r="998">
          <cell r="A998">
            <v>1785825.5</v>
          </cell>
          <cell r="B998">
            <v>997</v>
          </cell>
          <cell r="C998">
            <v>1693.9259999999999</v>
          </cell>
          <cell r="D998">
            <v>0</v>
          </cell>
          <cell r="E998">
            <v>0</v>
          </cell>
          <cell r="F998">
            <v>0</v>
          </cell>
          <cell r="G998">
            <v>0</v>
          </cell>
        </row>
        <row r="999">
          <cell r="A999">
            <v>1787519.38</v>
          </cell>
          <cell r="B999">
            <v>998</v>
          </cell>
          <cell r="C999">
            <v>1693.9259999999999</v>
          </cell>
          <cell r="D999">
            <v>0</v>
          </cell>
          <cell r="E999">
            <v>0</v>
          </cell>
          <cell r="F999">
            <v>0</v>
          </cell>
          <cell r="G999">
            <v>0</v>
          </cell>
        </row>
        <row r="1000">
          <cell r="A1000">
            <v>1789213.25</v>
          </cell>
          <cell r="B1000">
            <v>999</v>
          </cell>
          <cell r="C1000">
            <v>1693.9259999999999</v>
          </cell>
          <cell r="D1000">
            <v>0</v>
          </cell>
          <cell r="E1000">
            <v>0</v>
          </cell>
          <cell r="F1000">
            <v>0</v>
          </cell>
          <cell r="G1000">
            <v>0</v>
          </cell>
        </row>
        <row r="1001">
          <cell r="A1001">
            <v>1790907.13</v>
          </cell>
          <cell r="B1001">
            <v>1000</v>
          </cell>
          <cell r="C1001">
            <v>1693.9259999999999</v>
          </cell>
          <cell r="D1001">
            <v>0</v>
          </cell>
          <cell r="E1001">
            <v>0</v>
          </cell>
          <cell r="F1001">
            <v>0</v>
          </cell>
          <cell r="G1001">
            <v>0</v>
          </cell>
        </row>
        <row r="1002">
          <cell r="A1002">
            <v>1792601</v>
          </cell>
          <cell r="B1002">
            <v>1001</v>
          </cell>
          <cell r="C1002">
            <v>1693.9259999999999</v>
          </cell>
          <cell r="D1002">
            <v>0</v>
          </cell>
          <cell r="E1002">
            <v>0</v>
          </cell>
          <cell r="F1002">
            <v>0</v>
          </cell>
          <cell r="G1002">
            <v>0</v>
          </cell>
        </row>
        <row r="1003">
          <cell r="A1003">
            <v>1794294.88</v>
          </cell>
          <cell r="B1003">
            <v>1002</v>
          </cell>
          <cell r="C1003">
            <v>1693.9259999999999</v>
          </cell>
          <cell r="D1003">
            <v>0</v>
          </cell>
          <cell r="E1003">
            <v>0</v>
          </cell>
          <cell r="F1003">
            <v>0</v>
          </cell>
          <cell r="G1003">
            <v>0</v>
          </cell>
        </row>
        <row r="1004">
          <cell r="A1004">
            <v>1796268.5</v>
          </cell>
          <cell r="B1004">
            <v>1003</v>
          </cell>
          <cell r="C1004">
            <v>1973.57</v>
          </cell>
          <cell r="D1004">
            <v>0</v>
          </cell>
          <cell r="E1004">
            <v>0</v>
          </cell>
          <cell r="F1004">
            <v>0</v>
          </cell>
          <cell r="G1004">
            <v>0</v>
          </cell>
        </row>
        <row r="1005">
          <cell r="A1005">
            <v>1798246.75</v>
          </cell>
          <cell r="B1005">
            <v>1004</v>
          </cell>
          <cell r="C1005">
            <v>1978.2070000000001</v>
          </cell>
          <cell r="D1005">
            <v>0</v>
          </cell>
          <cell r="E1005">
            <v>0</v>
          </cell>
          <cell r="F1005">
            <v>0</v>
          </cell>
          <cell r="G1005">
            <v>0</v>
          </cell>
        </row>
        <row r="1006">
          <cell r="A1006">
            <v>1800242</v>
          </cell>
          <cell r="B1006">
            <v>1005</v>
          </cell>
          <cell r="C1006">
            <v>1995.2660000000001</v>
          </cell>
          <cell r="D1006">
            <v>0</v>
          </cell>
          <cell r="E1006">
            <v>0</v>
          </cell>
          <cell r="F1006">
            <v>0</v>
          </cell>
          <cell r="G1006">
            <v>0</v>
          </cell>
        </row>
        <row r="1007">
          <cell r="A1007">
            <v>1802233.75</v>
          </cell>
          <cell r="B1007">
            <v>1006</v>
          </cell>
          <cell r="C1007">
            <v>1991.7619999999999</v>
          </cell>
          <cell r="D1007">
            <v>0</v>
          </cell>
          <cell r="E1007">
            <v>0</v>
          </cell>
          <cell r="F1007">
            <v>762.73320000000001</v>
          </cell>
          <cell r="G1007">
            <v>92.281509999999997</v>
          </cell>
        </row>
        <row r="1008">
          <cell r="A1008">
            <v>1804226</v>
          </cell>
          <cell r="B1008">
            <v>1007</v>
          </cell>
          <cell r="C1008">
            <v>1992.2439999999999</v>
          </cell>
          <cell r="D1008">
            <v>0</v>
          </cell>
          <cell r="E1008">
            <v>0</v>
          </cell>
          <cell r="F1008">
            <v>86.035809999999998</v>
          </cell>
          <cell r="G1008">
            <v>12.30139</v>
          </cell>
        </row>
        <row r="1009">
          <cell r="A1009">
            <v>1806197.38</v>
          </cell>
          <cell r="B1009">
            <v>1008</v>
          </cell>
          <cell r="C1009">
            <v>1971.4190000000001</v>
          </cell>
          <cell r="D1009">
            <v>0</v>
          </cell>
          <cell r="E1009">
            <v>0</v>
          </cell>
          <cell r="F1009">
            <v>0</v>
          </cell>
          <cell r="G1009">
            <v>0</v>
          </cell>
        </row>
        <row r="1010">
          <cell r="A1010">
            <v>1807891.25</v>
          </cell>
          <cell r="B1010">
            <v>1009</v>
          </cell>
          <cell r="C1010">
            <v>1693.9259999999999</v>
          </cell>
          <cell r="D1010">
            <v>0</v>
          </cell>
          <cell r="E1010">
            <v>0</v>
          </cell>
          <cell r="F1010">
            <v>0</v>
          </cell>
          <cell r="G1010">
            <v>0</v>
          </cell>
        </row>
        <row r="1011">
          <cell r="A1011">
            <v>1809585.13</v>
          </cell>
          <cell r="B1011">
            <v>1010</v>
          </cell>
          <cell r="C1011">
            <v>1693.9259999999999</v>
          </cell>
          <cell r="D1011">
            <v>0</v>
          </cell>
          <cell r="E1011">
            <v>0</v>
          </cell>
          <cell r="F1011">
            <v>0</v>
          </cell>
          <cell r="G1011">
            <v>0</v>
          </cell>
        </row>
        <row r="1012">
          <cell r="A1012">
            <v>1811279</v>
          </cell>
          <cell r="B1012">
            <v>1011</v>
          </cell>
          <cell r="C1012">
            <v>1693.9259999999999</v>
          </cell>
          <cell r="D1012">
            <v>0</v>
          </cell>
          <cell r="E1012">
            <v>0</v>
          </cell>
          <cell r="F1012">
            <v>0</v>
          </cell>
          <cell r="G1012">
            <v>0</v>
          </cell>
        </row>
        <row r="1013">
          <cell r="A1013">
            <v>1812972.88</v>
          </cell>
          <cell r="B1013">
            <v>1012</v>
          </cell>
          <cell r="C1013">
            <v>1693.9259999999999</v>
          </cell>
          <cell r="D1013">
            <v>0</v>
          </cell>
          <cell r="E1013">
            <v>0</v>
          </cell>
          <cell r="F1013">
            <v>0</v>
          </cell>
          <cell r="G1013">
            <v>0</v>
          </cell>
        </row>
        <row r="1014">
          <cell r="A1014">
            <v>1814666.75</v>
          </cell>
          <cell r="B1014">
            <v>1013</v>
          </cell>
          <cell r="C1014">
            <v>1693.9259999999999</v>
          </cell>
          <cell r="D1014">
            <v>0</v>
          </cell>
          <cell r="E1014">
            <v>0</v>
          </cell>
          <cell r="F1014">
            <v>0</v>
          </cell>
          <cell r="G1014">
            <v>0</v>
          </cell>
        </row>
        <row r="1015">
          <cell r="A1015">
            <v>1816360.63</v>
          </cell>
          <cell r="B1015">
            <v>1014</v>
          </cell>
          <cell r="C1015">
            <v>1693.9259999999999</v>
          </cell>
          <cell r="D1015">
            <v>0</v>
          </cell>
          <cell r="E1015">
            <v>0</v>
          </cell>
          <cell r="F1015">
            <v>0</v>
          </cell>
          <cell r="G1015">
            <v>0</v>
          </cell>
        </row>
        <row r="1016">
          <cell r="A1016">
            <v>1818348.25</v>
          </cell>
          <cell r="B1016">
            <v>1015</v>
          </cell>
          <cell r="C1016">
            <v>1987.607</v>
          </cell>
          <cell r="D1016">
            <v>0</v>
          </cell>
          <cell r="E1016">
            <v>0</v>
          </cell>
          <cell r="F1016">
            <v>0</v>
          </cell>
          <cell r="G1016">
            <v>0</v>
          </cell>
        </row>
        <row r="1017">
          <cell r="A1017">
            <v>1820345.88</v>
          </cell>
          <cell r="B1017">
            <v>1016</v>
          </cell>
          <cell r="C1017">
            <v>1997.597</v>
          </cell>
          <cell r="D1017">
            <v>0</v>
          </cell>
          <cell r="E1017">
            <v>0</v>
          </cell>
          <cell r="F1017">
            <v>0</v>
          </cell>
          <cell r="G1017">
            <v>0</v>
          </cell>
        </row>
        <row r="1018">
          <cell r="A1018">
            <v>1822336.25</v>
          </cell>
          <cell r="B1018">
            <v>1017</v>
          </cell>
          <cell r="C1018">
            <v>1990.405</v>
          </cell>
          <cell r="D1018">
            <v>0</v>
          </cell>
          <cell r="E1018">
            <v>0</v>
          </cell>
          <cell r="F1018">
            <v>0</v>
          </cell>
          <cell r="G1018">
            <v>0</v>
          </cell>
        </row>
        <row r="1019">
          <cell r="A1019">
            <v>1824281</v>
          </cell>
          <cell r="B1019">
            <v>1018</v>
          </cell>
          <cell r="C1019">
            <v>1944.7049999999999</v>
          </cell>
          <cell r="D1019">
            <v>0</v>
          </cell>
          <cell r="E1019">
            <v>0</v>
          </cell>
          <cell r="F1019">
            <v>0</v>
          </cell>
          <cell r="G1019">
            <v>0</v>
          </cell>
        </row>
        <row r="1020">
          <cell r="A1020">
            <v>1826156.5</v>
          </cell>
          <cell r="B1020">
            <v>1019</v>
          </cell>
          <cell r="C1020">
            <v>1875.5160000000001</v>
          </cell>
          <cell r="D1020">
            <v>0</v>
          </cell>
          <cell r="E1020">
            <v>0</v>
          </cell>
          <cell r="F1020">
            <v>0</v>
          </cell>
          <cell r="G1020">
            <v>0</v>
          </cell>
        </row>
        <row r="1021">
          <cell r="A1021">
            <v>1826573.25</v>
          </cell>
          <cell r="B1021">
            <v>1020</v>
          </cell>
          <cell r="C1021">
            <v>416.71730000000002</v>
          </cell>
          <cell r="D1021">
            <v>0</v>
          </cell>
          <cell r="E1021">
            <v>0</v>
          </cell>
          <cell r="F1021">
            <v>0</v>
          </cell>
          <cell r="G1021">
            <v>0</v>
          </cell>
        </row>
        <row r="1022">
          <cell r="A1022">
            <v>1828267.13</v>
          </cell>
          <cell r="B1022">
            <v>1021</v>
          </cell>
          <cell r="C1022">
            <v>1693.931</v>
          </cell>
          <cell r="D1022">
            <v>0</v>
          </cell>
          <cell r="E1022">
            <v>0</v>
          </cell>
          <cell r="F1022">
            <v>0</v>
          </cell>
          <cell r="G1022">
            <v>0</v>
          </cell>
        </row>
        <row r="1023">
          <cell r="A1023">
            <v>1829961</v>
          </cell>
          <cell r="B1023">
            <v>1022</v>
          </cell>
          <cell r="C1023">
            <v>1693.931</v>
          </cell>
          <cell r="D1023">
            <v>0</v>
          </cell>
          <cell r="E1023">
            <v>0</v>
          </cell>
          <cell r="F1023">
            <v>0</v>
          </cell>
          <cell r="G1023">
            <v>0</v>
          </cell>
        </row>
        <row r="1024">
          <cell r="A1024">
            <v>1831654.88</v>
          </cell>
          <cell r="B1024">
            <v>1023</v>
          </cell>
          <cell r="C1024">
            <v>1693.931</v>
          </cell>
          <cell r="D1024">
            <v>0</v>
          </cell>
          <cell r="E1024">
            <v>0</v>
          </cell>
          <cell r="F1024">
            <v>0</v>
          </cell>
          <cell r="G1024">
            <v>0</v>
          </cell>
        </row>
        <row r="1025">
          <cell r="A1025">
            <v>1833643.38</v>
          </cell>
          <cell r="B1025">
            <v>1024</v>
          </cell>
          <cell r="C1025">
            <v>1988.5229999999999</v>
          </cell>
          <cell r="D1025">
            <v>0</v>
          </cell>
          <cell r="E1025">
            <v>0</v>
          </cell>
          <cell r="F1025">
            <v>0</v>
          </cell>
          <cell r="G1025">
            <v>0</v>
          </cell>
        </row>
        <row r="1026">
          <cell r="A1026">
            <v>1835639.75</v>
          </cell>
          <cell r="B1026">
            <v>1025</v>
          </cell>
          <cell r="C1026">
            <v>1996.4349999999999</v>
          </cell>
          <cell r="D1026">
            <v>0</v>
          </cell>
          <cell r="E1026">
            <v>0</v>
          </cell>
          <cell r="F1026">
            <v>0</v>
          </cell>
          <cell r="G1026">
            <v>0</v>
          </cell>
        </row>
        <row r="1027">
          <cell r="A1027">
            <v>1837637.5</v>
          </cell>
          <cell r="B1027">
            <v>1026</v>
          </cell>
          <cell r="C1027">
            <v>1997.768</v>
          </cell>
          <cell r="D1027">
            <v>0</v>
          </cell>
          <cell r="E1027">
            <v>0</v>
          </cell>
          <cell r="F1027">
            <v>0</v>
          </cell>
          <cell r="G1027">
            <v>0</v>
          </cell>
        </row>
        <row r="1028">
          <cell r="A1028">
            <v>1838233</v>
          </cell>
          <cell r="B1028">
            <v>1027</v>
          </cell>
          <cell r="C1028">
            <v>595.51760000000002</v>
          </cell>
          <cell r="D1028">
            <v>0</v>
          </cell>
          <cell r="E1028">
            <v>0</v>
          </cell>
          <cell r="F1028">
            <v>0</v>
          </cell>
          <cell r="G1028">
            <v>0</v>
          </cell>
        </row>
        <row r="1029">
          <cell r="A1029">
            <v>1840196.63</v>
          </cell>
          <cell r="B1029">
            <v>1028</v>
          </cell>
          <cell r="C1029">
            <v>1963.625</v>
          </cell>
          <cell r="D1029">
            <v>0</v>
          </cell>
          <cell r="E1029">
            <v>0</v>
          </cell>
          <cell r="F1029">
            <v>0</v>
          </cell>
          <cell r="G1029">
            <v>0</v>
          </cell>
        </row>
        <row r="1030">
          <cell r="A1030">
            <v>1841620.88</v>
          </cell>
          <cell r="B1030">
            <v>1029</v>
          </cell>
          <cell r="C1030">
            <v>1424.223</v>
          </cell>
          <cell r="D1030">
            <v>0</v>
          </cell>
          <cell r="E1030">
            <v>0</v>
          </cell>
          <cell r="F1030">
            <v>0</v>
          </cell>
          <cell r="G1030">
            <v>0</v>
          </cell>
        </row>
        <row r="1031">
          <cell r="A1031">
            <v>1843589.75</v>
          </cell>
          <cell r="B1031">
            <v>1030</v>
          </cell>
          <cell r="C1031">
            <v>1968.9349999999999</v>
          </cell>
          <cell r="D1031">
            <v>0</v>
          </cell>
          <cell r="E1031">
            <v>0</v>
          </cell>
          <cell r="F1031">
            <v>0</v>
          </cell>
          <cell r="G1031">
            <v>0</v>
          </cell>
        </row>
        <row r="1032">
          <cell r="A1032">
            <v>1845587.5</v>
          </cell>
          <cell r="B1032">
            <v>1031</v>
          </cell>
          <cell r="C1032">
            <v>1997.7190000000001</v>
          </cell>
          <cell r="D1032">
            <v>0</v>
          </cell>
          <cell r="E1032">
            <v>0</v>
          </cell>
          <cell r="F1032">
            <v>0</v>
          </cell>
          <cell r="G1032">
            <v>0</v>
          </cell>
        </row>
        <row r="1033">
          <cell r="A1033">
            <v>1847586.25</v>
          </cell>
          <cell r="B1033">
            <v>1032</v>
          </cell>
          <cell r="C1033">
            <v>1998.751</v>
          </cell>
          <cell r="D1033">
            <v>0</v>
          </cell>
          <cell r="E1033">
            <v>0</v>
          </cell>
          <cell r="F1033">
            <v>0</v>
          </cell>
          <cell r="G1033">
            <v>0</v>
          </cell>
        </row>
        <row r="1034">
          <cell r="A1034">
            <v>1849581</v>
          </cell>
          <cell r="B1034">
            <v>1033</v>
          </cell>
          <cell r="C1034">
            <v>1994.703</v>
          </cell>
          <cell r="D1034">
            <v>0</v>
          </cell>
          <cell r="E1034">
            <v>0</v>
          </cell>
          <cell r="F1034">
            <v>0</v>
          </cell>
          <cell r="G1034">
            <v>0</v>
          </cell>
        </row>
        <row r="1035">
          <cell r="A1035">
            <v>1851235.25</v>
          </cell>
          <cell r="B1035">
            <v>1034</v>
          </cell>
          <cell r="C1035">
            <v>1654.2139999999999</v>
          </cell>
          <cell r="D1035">
            <v>0</v>
          </cell>
          <cell r="E1035">
            <v>0</v>
          </cell>
          <cell r="F1035">
            <v>0</v>
          </cell>
          <cell r="G1035">
            <v>0</v>
          </cell>
        </row>
        <row r="1036">
          <cell r="A1036">
            <v>1853232.88</v>
          </cell>
          <cell r="B1036">
            <v>1035</v>
          </cell>
          <cell r="C1036">
            <v>1997.616</v>
          </cell>
          <cell r="D1036">
            <v>0</v>
          </cell>
          <cell r="E1036">
            <v>0</v>
          </cell>
          <cell r="F1036">
            <v>0</v>
          </cell>
          <cell r="G1036">
            <v>0</v>
          </cell>
        </row>
        <row r="1037">
          <cell r="A1037">
            <v>1855231</v>
          </cell>
          <cell r="B1037">
            <v>1036</v>
          </cell>
          <cell r="C1037">
            <v>1998.114</v>
          </cell>
          <cell r="D1037">
            <v>0</v>
          </cell>
          <cell r="E1037">
            <v>0</v>
          </cell>
          <cell r="F1037">
            <v>0</v>
          </cell>
          <cell r="G1037">
            <v>0</v>
          </cell>
        </row>
        <row r="1038">
          <cell r="A1038">
            <v>1857227.13</v>
          </cell>
          <cell r="B1038">
            <v>1037</v>
          </cell>
          <cell r="C1038">
            <v>1996.124</v>
          </cell>
          <cell r="D1038">
            <v>0</v>
          </cell>
          <cell r="E1038">
            <v>0</v>
          </cell>
          <cell r="F1038">
            <v>474.59199999999998</v>
          </cell>
          <cell r="G1038">
            <v>45.436140000000002</v>
          </cell>
        </row>
        <row r="1039">
          <cell r="A1039">
            <v>1859216</v>
          </cell>
          <cell r="B1039">
            <v>1038</v>
          </cell>
          <cell r="C1039">
            <v>1988.819</v>
          </cell>
          <cell r="D1039">
            <v>0</v>
          </cell>
          <cell r="E1039">
            <v>0</v>
          </cell>
          <cell r="F1039">
            <v>1471.11</v>
          </cell>
          <cell r="G1039">
            <v>155.98060000000001</v>
          </cell>
        </row>
        <row r="1040">
          <cell r="A1040">
            <v>1861214.5</v>
          </cell>
          <cell r="B1040">
            <v>1039</v>
          </cell>
          <cell r="C1040">
            <v>1998.538</v>
          </cell>
          <cell r="D1040">
            <v>0</v>
          </cell>
          <cell r="E1040">
            <v>0</v>
          </cell>
          <cell r="F1040">
            <v>332.20609999999999</v>
          </cell>
          <cell r="G1040">
            <v>34.330390000000001</v>
          </cell>
        </row>
        <row r="1041">
          <cell r="A1041">
            <v>1863203</v>
          </cell>
          <cell r="B1041">
            <v>1040</v>
          </cell>
          <cell r="C1041">
            <v>1988.443</v>
          </cell>
          <cell r="D1041">
            <v>0</v>
          </cell>
          <cell r="E1041">
            <v>0</v>
          </cell>
          <cell r="F1041">
            <v>0</v>
          </cell>
          <cell r="G1041">
            <v>0</v>
          </cell>
        </row>
        <row r="1042">
          <cell r="A1042">
            <v>1865179.38</v>
          </cell>
          <cell r="B1042">
            <v>1041</v>
          </cell>
          <cell r="C1042">
            <v>1976.375</v>
          </cell>
          <cell r="D1042">
            <v>0</v>
          </cell>
          <cell r="E1042">
            <v>0</v>
          </cell>
          <cell r="F1042">
            <v>0</v>
          </cell>
          <cell r="G1042">
            <v>0</v>
          </cell>
        </row>
        <row r="1043">
          <cell r="A1043">
            <v>1867158.25</v>
          </cell>
          <cell r="B1043">
            <v>1042</v>
          </cell>
          <cell r="C1043">
            <v>1978.857</v>
          </cell>
          <cell r="D1043">
            <v>0</v>
          </cell>
          <cell r="E1043">
            <v>0</v>
          </cell>
          <cell r="F1043">
            <v>0</v>
          </cell>
          <cell r="G1043">
            <v>0</v>
          </cell>
        </row>
        <row r="1044">
          <cell r="A1044">
            <v>1869149.5</v>
          </cell>
          <cell r="B1044">
            <v>1043</v>
          </cell>
          <cell r="C1044">
            <v>1991.2750000000001</v>
          </cell>
          <cell r="D1044">
            <v>0</v>
          </cell>
          <cell r="E1044">
            <v>0</v>
          </cell>
          <cell r="F1044">
            <v>0</v>
          </cell>
          <cell r="G1044">
            <v>0</v>
          </cell>
        </row>
        <row r="1045">
          <cell r="A1045">
            <v>1870843.38</v>
          </cell>
          <cell r="B1045">
            <v>1044</v>
          </cell>
          <cell r="C1045">
            <v>1693.9259999999999</v>
          </cell>
          <cell r="D1045">
            <v>0</v>
          </cell>
          <cell r="E1045">
            <v>0</v>
          </cell>
          <cell r="F1045">
            <v>0</v>
          </cell>
          <cell r="G1045">
            <v>0</v>
          </cell>
        </row>
        <row r="1046">
          <cell r="A1046">
            <v>1872537.25</v>
          </cell>
          <cell r="B1046">
            <v>1045</v>
          </cell>
          <cell r="C1046">
            <v>1693.9259999999999</v>
          </cell>
          <cell r="D1046">
            <v>0</v>
          </cell>
          <cell r="E1046">
            <v>0</v>
          </cell>
          <cell r="F1046">
            <v>0</v>
          </cell>
          <cell r="G1046">
            <v>0</v>
          </cell>
        </row>
        <row r="1047">
          <cell r="A1047">
            <v>1874514.25</v>
          </cell>
          <cell r="B1047">
            <v>1046</v>
          </cell>
          <cell r="C1047">
            <v>1977.0039999999999</v>
          </cell>
          <cell r="D1047">
            <v>0</v>
          </cell>
          <cell r="E1047">
            <v>0</v>
          </cell>
          <cell r="F1047">
            <v>0</v>
          </cell>
          <cell r="G1047">
            <v>0</v>
          </cell>
        </row>
        <row r="1048">
          <cell r="A1048">
            <v>1876378.5</v>
          </cell>
          <cell r="B1048">
            <v>1047</v>
          </cell>
          <cell r="C1048">
            <v>1864.3030000000001</v>
          </cell>
          <cell r="D1048">
            <v>0</v>
          </cell>
          <cell r="E1048">
            <v>0</v>
          </cell>
          <cell r="F1048">
            <v>0</v>
          </cell>
          <cell r="G1048">
            <v>0</v>
          </cell>
        </row>
        <row r="1049">
          <cell r="A1049">
            <v>1878035.13</v>
          </cell>
          <cell r="B1049">
            <v>1048</v>
          </cell>
          <cell r="C1049">
            <v>1656.655</v>
          </cell>
          <cell r="D1049">
            <v>0</v>
          </cell>
          <cell r="E1049">
            <v>0</v>
          </cell>
          <cell r="F1049">
            <v>0</v>
          </cell>
          <cell r="G1049">
            <v>0</v>
          </cell>
        </row>
        <row r="1050">
          <cell r="A1050">
            <v>1880011.63</v>
          </cell>
          <cell r="B1050">
            <v>1049</v>
          </cell>
          <cell r="C1050">
            <v>1976.5550000000001</v>
          </cell>
          <cell r="D1050">
            <v>0</v>
          </cell>
          <cell r="E1050">
            <v>0</v>
          </cell>
          <cell r="F1050">
            <v>0</v>
          </cell>
          <cell r="G1050">
            <v>0</v>
          </cell>
        </row>
        <row r="1051">
          <cell r="A1051">
            <v>1882006.75</v>
          </cell>
          <cell r="B1051">
            <v>1050</v>
          </cell>
          <cell r="C1051">
            <v>1995.1089999999999</v>
          </cell>
          <cell r="D1051">
            <v>0</v>
          </cell>
          <cell r="E1051">
            <v>0</v>
          </cell>
          <cell r="F1051">
            <v>0</v>
          </cell>
          <cell r="G1051">
            <v>0</v>
          </cell>
        </row>
        <row r="1052">
          <cell r="A1052">
            <v>1883615.13</v>
          </cell>
          <cell r="B1052">
            <v>1051</v>
          </cell>
          <cell r="C1052">
            <v>1608.395</v>
          </cell>
          <cell r="D1052">
            <v>0</v>
          </cell>
          <cell r="E1052">
            <v>0</v>
          </cell>
          <cell r="F1052">
            <v>0</v>
          </cell>
          <cell r="G1052">
            <v>0</v>
          </cell>
        </row>
        <row r="1053">
          <cell r="A1053">
            <v>1885272</v>
          </cell>
          <cell r="B1053">
            <v>1052</v>
          </cell>
          <cell r="C1053">
            <v>1656.8589999999999</v>
          </cell>
          <cell r="D1053">
            <v>0</v>
          </cell>
          <cell r="E1053">
            <v>0</v>
          </cell>
          <cell r="F1053">
            <v>0</v>
          </cell>
          <cell r="G1053">
            <v>0</v>
          </cell>
        </row>
        <row r="1054">
          <cell r="A1054">
            <v>1886965.88</v>
          </cell>
          <cell r="B1054">
            <v>1053</v>
          </cell>
          <cell r="C1054">
            <v>1693.931</v>
          </cell>
          <cell r="D1054">
            <v>0</v>
          </cell>
          <cell r="E1054">
            <v>0</v>
          </cell>
          <cell r="F1054">
            <v>0</v>
          </cell>
          <cell r="G1054">
            <v>0</v>
          </cell>
        </row>
        <row r="1055">
          <cell r="A1055">
            <v>1888659.75</v>
          </cell>
          <cell r="B1055">
            <v>1054</v>
          </cell>
          <cell r="C1055">
            <v>1693.931</v>
          </cell>
          <cell r="D1055">
            <v>0</v>
          </cell>
          <cell r="E1055">
            <v>0</v>
          </cell>
          <cell r="F1055">
            <v>0</v>
          </cell>
          <cell r="G1055">
            <v>0</v>
          </cell>
        </row>
        <row r="1056">
          <cell r="A1056">
            <v>1890639.5</v>
          </cell>
          <cell r="B1056">
            <v>1055</v>
          </cell>
          <cell r="C1056">
            <v>1979.7560000000001</v>
          </cell>
          <cell r="D1056">
            <v>0</v>
          </cell>
          <cell r="E1056">
            <v>0</v>
          </cell>
          <cell r="F1056">
            <v>0</v>
          </cell>
          <cell r="G1056">
            <v>0</v>
          </cell>
        </row>
        <row r="1057">
          <cell r="A1057">
            <v>1892636.5</v>
          </cell>
          <cell r="B1057">
            <v>1056</v>
          </cell>
          <cell r="C1057">
            <v>1996.991</v>
          </cell>
          <cell r="D1057">
            <v>0</v>
          </cell>
          <cell r="E1057">
            <v>0</v>
          </cell>
          <cell r="F1057">
            <v>0</v>
          </cell>
          <cell r="G1057">
            <v>0</v>
          </cell>
        </row>
        <row r="1058">
          <cell r="A1058">
            <v>1894477.13</v>
          </cell>
          <cell r="B1058">
            <v>1057</v>
          </cell>
          <cell r="C1058">
            <v>1840.6759999999999</v>
          </cell>
          <cell r="D1058">
            <v>0</v>
          </cell>
          <cell r="E1058">
            <v>0</v>
          </cell>
          <cell r="F1058">
            <v>33.878520000000002</v>
          </cell>
          <cell r="G1058">
            <v>5.6565839999999996</v>
          </cell>
        </row>
        <row r="1059">
          <cell r="A1059">
            <v>1896476.5</v>
          </cell>
          <cell r="B1059">
            <v>1058</v>
          </cell>
          <cell r="C1059">
            <v>1999.355</v>
          </cell>
          <cell r="D1059">
            <v>0</v>
          </cell>
          <cell r="E1059">
            <v>0</v>
          </cell>
          <cell r="F1059">
            <v>106.9</v>
          </cell>
          <cell r="G1059">
            <v>17.056699999999999</v>
          </cell>
        </row>
        <row r="1060">
          <cell r="A1060">
            <v>1897865</v>
          </cell>
          <cell r="B1060">
            <v>1059</v>
          </cell>
          <cell r="C1060">
            <v>1388.498</v>
          </cell>
          <cell r="D1060">
            <v>0</v>
          </cell>
          <cell r="E1060">
            <v>0</v>
          </cell>
          <cell r="F1060">
            <v>91.628600000000006</v>
          </cell>
          <cell r="G1060">
            <v>14.62003</v>
          </cell>
        </row>
        <row r="1061">
          <cell r="A1061">
            <v>1899833.75</v>
          </cell>
          <cell r="B1061">
            <v>1060</v>
          </cell>
          <cell r="C1061">
            <v>1968.8119999999999</v>
          </cell>
          <cell r="D1061">
            <v>0</v>
          </cell>
          <cell r="E1061">
            <v>0</v>
          </cell>
          <cell r="F1061">
            <v>0</v>
          </cell>
          <cell r="G1061">
            <v>0</v>
          </cell>
        </row>
        <row r="1062">
          <cell r="A1062">
            <v>1901252.75</v>
          </cell>
          <cell r="B1062">
            <v>1061</v>
          </cell>
          <cell r="C1062">
            <v>1419.0419999999999</v>
          </cell>
          <cell r="D1062">
            <v>0</v>
          </cell>
          <cell r="E1062">
            <v>0</v>
          </cell>
          <cell r="F1062">
            <v>0</v>
          </cell>
          <cell r="G1062">
            <v>0</v>
          </cell>
        </row>
        <row r="1063">
          <cell r="A1063">
            <v>1902946.63</v>
          </cell>
          <cell r="B1063">
            <v>1062</v>
          </cell>
          <cell r="C1063">
            <v>1693.9259999999999</v>
          </cell>
          <cell r="D1063">
            <v>0</v>
          </cell>
          <cell r="E1063">
            <v>0</v>
          </cell>
          <cell r="F1063">
            <v>0</v>
          </cell>
          <cell r="G1063">
            <v>0</v>
          </cell>
        </row>
        <row r="1064">
          <cell r="A1064">
            <v>1904640.5</v>
          </cell>
          <cell r="B1064">
            <v>1063</v>
          </cell>
          <cell r="C1064">
            <v>1693.9259999999999</v>
          </cell>
          <cell r="D1064">
            <v>0</v>
          </cell>
          <cell r="E1064">
            <v>0</v>
          </cell>
          <cell r="F1064">
            <v>0</v>
          </cell>
          <cell r="G1064">
            <v>0</v>
          </cell>
        </row>
        <row r="1065">
          <cell r="A1065">
            <v>1906334.38</v>
          </cell>
          <cell r="B1065">
            <v>1064</v>
          </cell>
          <cell r="C1065">
            <v>1693.9259999999999</v>
          </cell>
          <cell r="D1065">
            <v>0</v>
          </cell>
          <cell r="E1065">
            <v>0</v>
          </cell>
          <cell r="F1065">
            <v>0</v>
          </cell>
          <cell r="G1065">
            <v>0</v>
          </cell>
        </row>
        <row r="1066">
          <cell r="A1066">
            <v>1908331.75</v>
          </cell>
          <cell r="B1066">
            <v>1065</v>
          </cell>
          <cell r="C1066">
            <v>1997.4259999999999</v>
          </cell>
          <cell r="D1066">
            <v>0</v>
          </cell>
          <cell r="E1066">
            <v>0</v>
          </cell>
          <cell r="F1066">
            <v>0</v>
          </cell>
          <cell r="G1066">
            <v>0</v>
          </cell>
        </row>
        <row r="1067">
          <cell r="A1067">
            <v>1909722.13</v>
          </cell>
          <cell r="B1067">
            <v>1066</v>
          </cell>
          <cell r="C1067">
            <v>1390.4269999999999</v>
          </cell>
          <cell r="D1067">
            <v>0</v>
          </cell>
          <cell r="E1067">
            <v>0</v>
          </cell>
          <cell r="F1067">
            <v>0</v>
          </cell>
          <cell r="G1067">
            <v>0</v>
          </cell>
        </row>
        <row r="1068">
          <cell r="A1068">
            <v>1911721.5</v>
          </cell>
          <cell r="B1068">
            <v>1067</v>
          </cell>
          <cell r="C1068">
            <v>1999.3389999999999</v>
          </cell>
          <cell r="D1068">
            <v>0</v>
          </cell>
          <cell r="E1068">
            <v>0</v>
          </cell>
          <cell r="F1068">
            <v>0</v>
          </cell>
          <cell r="G1068">
            <v>0</v>
          </cell>
        </row>
        <row r="1069">
          <cell r="A1069">
            <v>1913674.5</v>
          </cell>
          <cell r="B1069">
            <v>1068</v>
          </cell>
          <cell r="C1069">
            <v>1952.9739999999999</v>
          </cell>
          <cell r="D1069">
            <v>0</v>
          </cell>
          <cell r="E1069">
            <v>0</v>
          </cell>
          <cell r="F1069">
            <v>0</v>
          </cell>
          <cell r="G1069">
            <v>0</v>
          </cell>
        </row>
        <row r="1070">
          <cell r="A1070">
            <v>1915553.75</v>
          </cell>
          <cell r="B1070">
            <v>1069</v>
          </cell>
          <cell r="C1070">
            <v>1879.241</v>
          </cell>
          <cell r="D1070">
            <v>0</v>
          </cell>
          <cell r="E1070">
            <v>0</v>
          </cell>
          <cell r="F1070">
            <v>104.62779999999999</v>
          </cell>
          <cell r="G1070">
            <v>16.48751</v>
          </cell>
        </row>
        <row r="1071">
          <cell r="A1071">
            <v>1917539.63</v>
          </cell>
          <cell r="B1071">
            <v>1070</v>
          </cell>
          <cell r="C1071">
            <v>1985.8520000000001</v>
          </cell>
          <cell r="D1071">
            <v>0</v>
          </cell>
          <cell r="E1071">
            <v>0</v>
          </cell>
          <cell r="F1071">
            <v>750.63980000000004</v>
          </cell>
          <cell r="G1071">
            <v>109.0655</v>
          </cell>
        </row>
        <row r="1072">
          <cell r="A1072">
            <v>1918941.63</v>
          </cell>
          <cell r="B1072">
            <v>1071</v>
          </cell>
          <cell r="C1072">
            <v>1402</v>
          </cell>
          <cell r="D1072">
            <v>0</v>
          </cell>
          <cell r="E1072">
            <v>0</v>
          </cell>
          <cell r="F1072">
            <v>455.28500000000003</v>
          </cell>
          <cell r="G1072">
            <v>56.949350000000003</v>
          </cell>
        </row>
        <row r="1073">
          <cell r="A1073">
            <v>1920635.5</v>
          </cell>
          <cell r="B1073">
            <v>1072</v>
          </cell>
          <cell r="C1073">
            <v>1693.9259999999999</v>
          </cell>
          <cell r="D1073">
            <v>0</v>
          </cell>
          <cell r="E1073">
            <v>0</v>
          </cell>
          <cell r="F1073">
            <v>0</v>
          </cell>
          <cell r="G1073">
            <v>0</v>
          </cell>
        </row>
        <row r="1074">
          <cell r="A1074">
            <v>1922329.38</v>
          </cell>
          <cell r="B1074">
            <v>1073</v>
          </cell>
          <cell r="C1074">
            <v>1693.9259999999999</v>
          </cell>
          <cell r="D1074">
            <v>0</v>
          </cell>
          <cell r="E1074">
            <v>0</v>
          </cell>
          <cell r="F1074">
            <v>0</v>
          </cell>
          <cell r="G1074">
            <v>0</v>
          </cell>
        </row>
        <row r="1075">
          <cell r="A1075">
            <v>1924023.25</v>
          </cell>
          <cell r="B1075">
            <v>1074</v>
          </cell>
          <cell r="C1075">
            <v>1693.9259999999999</v>
          </cell>
          <cell r="D1075">
            <v>0</v>
          </cell>
          <cell r="E1075">
            <v>0</v>
          </cell>
          <cell r="F1075">
            <v>0</v>
          </cell>
          <cell r="G1075">
            <v>0</v>
          </cell>
        </row>
        <row r="1076">
          <cell r="A1076">
            <v>1925717.13</v>
          </cell>
          <cell r="B1076">
            <v>1075</v>
          </cell>
          <cell r="C1076">
            <v>1693.9259999999999</v>
          </cell>
          <cell r="D1076">
            <v>0</v>
          </cell>
          <cell r="E1076">
            <v>0</v>
          </cell>
          <cell r="F1076">
            <v>0</v>
          </cell>
          <cell r="G1076">
            <v>0</v>
          </cell>
        </row>
        <row r="1077">
          <cell r="A1077">
            <v>1927411</v>
          </cell>
          <cell r="B1077">
            <v>1076</v>
          </cell>
          <cell r="C1077">
            <v>1693.9259999999999</v>
          </cell>
          <cell r="D1077">
            <v>0</v>
          </cell>
          <cell r="E1077">
            <v>0</v>
          </cell>
          <cell r="F1077">
            <v>0</v>
          </cell>
          <cell r="G1077">
            <v>0</v>
          </cell>
        </row>
        <row r="1078">
          <cell r="A1078">
            <v>1929382.88</v>
          </cell>
          <cell r="B1078">
            <v>1077</v>
          </cell>
          <cell r="C1078">
            <v>1971.902</v>
          </cell>
          <cell r="D1078">
            <v>0</v>
          </cell>
          <cell r="E1078">
            <v>0</v>
          </cell>
          <cell r="F1078">
            <v>0</v>
          </cell>
          <cell r="G1078">
            <v>0</v>
          </cell>
        </row>
        <row r="1079">
          <cell r="A1079">
            <v>1930798.88</v>
          </cell>
          <cell r="B1079">
            <v>1078</v>
          </cell>
          <cell r="C1079">
            <v>1415.9590000000001</v>
          </cell>
          <cell r="D1079">
            <v>0</v>
          </cell>
          <cell r="E1079">
            <v>0</v>
          </cell>
          <cell r="F1079">
            <v>0</v>
          </cell>
          <cell r="G1079">
            <v>0</v>
          </cell>
        </row>
        <row r="1080">
          <cell r="A1080">
            <v>1932785.63</v>
          </cell>
          <cell r="B1080">
            <v>1079</v>
          </cell>
          <cell r="C1080">
            <v>1986.6959999999999</v>
          </cell>
          <cell r="D1080">
            <v>0</v>
          </cell>
          <cell r="E1080">
            <v>0</v>
          </cell>
          <cell r="F1080">
            <v>0</v>
          </cell>
          <cell r="G1080">
            <v>0</v>
          </cell>
        </row>
        <row r="1081">
          <cell r="A1081">
            <v>1934737</v>
          </cell>
          <cell r="B1081">
            <v>1080</v>
          </cell>
          <cell r="C1081">
            <v>1951.4169999999999</v>
          </cell>
          <cell r="D1081">
            <v>0</v>
          </cell>
          <cell r="E1081">
            <v>0</v>
          </cell>
          <cell r="F1081">
            <v>0</v>
          </cell>
          <cell r="G1081">
            <v>0</v>
          </cell>
        </row>
        <row r="1082">
          <cell r="A1082">
            <v>1936656.25</v>
          </cell>
          <cell r="B1082">
            <v>1081</v>
          </cell>
          <cell r="C1082">
            <v>1919.259</v>
          </cell>
          <cell r="D1082">
            <v>0</v>
          </cell>
          <cell r="E1082">
            <v>0</v>
          </cell>
          <cell r="F1082">
            <v>1693.923</v>
          </cell>
          <cell r="G1082">
            <v>109.3984</v>
          </cell>
        </row>
        <row r="1083">
          <cell r="A1083">
            <v>1938648.88</v>
          </cell>
          <cell r="B1083">
            <v>1082</v>
          </cell>
          <cell r="C1083">
            <v>1992.576</v>
          </cell>
          <cell r="D1083">
            <v>0</v>
          </cell>
          <cell r="E1083">
            <v>0</v>
          </cell>
          <cell r="F1083">
            <v>1792.3620000000001</v>
          </cell>
          <cell r="G1083">
            <v>238.06059999999999</v>
          </cell>
        </row>
        <row r="1084">
          <cell r="A1084">
            <v>1940044.13</v>
          </cell>
          <cell r="B1084">
            <v>1083</v>
          </cell>
          <cell r="C1084">
            <v>1395.2750000000001</v>
          </cell>
          <cell r="D1084">
            <v>0</v>
          </cell>
          <cell r="E1084">
            <v>0</v>
          </cell>
          <cell r="F1084">
            <v>149.14619999999999</v>
          </cell>
          <cell r="G1084">
            <v>18.781929999999999</v>
          </cell>
        </row>
        <row r="1085">
          <cell r="A1085">
            <v>1942036.13</v>
          </cell>
          <cell r="B1085">
            <v>1084</v>
          </cell>
          <cell r="C1085">
            <v>1991.992</v>
          </cell>
          <cell r="D1085">
            <v>0</v>
          </cell>
          <cell r="E1085">
            <v>0</v>
          </cell>
          <cell r="F1085">
            <v>0</v>
          </cell>
          <cell r="G1085">
            <v>0</v>
          </cell>
        </row>
        <row r="1086">
          <cell r="A1086">
            <v>1943432</v>
          </cell>
          <cell r="B1086">
            <v>1085</v>
          </cell>
          <cell r="C1086">
            <v>1395.8689999999999</v>
          </cell>
          <cell r="D1086">
            <v>0</v>
          </cell>
          <cell r="E1086">
            <v>0</v>
          </cell>
          <cell r="F1086">
            <v>0</v>
          </cell>
          <cell r="G1086">
            <v>0</v>
          </cell>
        </row>
        <row r="1087">
          <cell r="A1087">
            <v>1945125.88</v>
          </cell>
          <cell r="B1087">
            <v>1086</v>
          </cell>
          <cell r="C1087">
            <v>1693.931</v>
          </cell>
          <cell r="D1087">
            <v>0</v>
          </cell>
          <cell r="E1087">
            <v>0</v>
          </cell>
          <cell r="F1087">
            <v>0</v>
          </cell>
          <cell r="G1087">
            <v>0</v>
          </cell>
        </row>
        <row r="1088">
          <cell r="A1088">
            <v>1946819.75</v>
          </cell>
          <cell r="B1088">
            <v>1087</v>
          </cell>
          <cell r="C1088">
            <v>1693.931</v>
          </cell>
          <cell r="D1088">
            <v>0</v>
          </cell>
          <cell r="E1088">
            <v>0</v>
          </cell>
          <cell r="F1088">
            <v>0</v>
          </cell>
          <cell r="G1088">
            <v>0</v>
          </cell>
        </row>
        <row r="1089">
          <cell r="A1089">
            <v>1948513.63</v>
          </cell>
          <cell r="B1089">
            <v>1088</v>
          </cell>
          <cell r="C1089">
            <v>1693.931</v>
          </cell>
          <cell r="D1089">
            <v>0</v>
          </cell>
          <cell r="E1089">
            <v>0</v>
          </cell>
          <cell r="F1089">
            <v>0</v>
          </cell>
          <cell r="G1089">
            <v>0</v>
          </cell>
        </row>
        <row r="1090">
          <cell r="A1090">
            <v>1950207.5</v>
          </cell>
          <cell r="B1090">
            <v>1089</v>
          </cell>
          <cell r="C1090">
            <v>1693.931</v>
          </cell>
          <cell r="D1090">
            <v>0</v>
          </cell>
          <cell r="E1090">
            <v>0</v>
          </cell>
          <cell r="F1090">
            <v>0</v>
          </cell>
          <cell r="G1090">
            <v>0</v>
          </cell>
        </row>
        <row r="1091">
          <cell r="A1091">
            <v>1951901.38</v>
          </cell>
          <cell r="B1091">
            <v>1090</v>
          </cell>
          <cell r="C1091">
            <v>1693.9259999999999</v>
          </cell>
          <cell r="D1091">
            <v>0</v>
          </cell>
          <cell r="E1091">
            <v>0</v>
          </cell>
          <cell r="F1091">
            <v>0</v>
          </cell>
          <cell r="G1091">
            <v>0</v>
          </cell>
        </row>
        <row r="1092">
          <cell r="A1092">
            <v>1953898.13</v>
          </cell>
          <cell r="B1092">
            <v>1091</v>
          </cell>
          <cell r="C1092">
            <v>1996.7639999999999</v>
          </cell>
          <cell r="D1092">
            <v>0</v>
          </cell>
          <cell r="E1092">
            <v>0</v>
          </cell>
          <cell r="F1092">
            <v>0</v>
          </cell>
          <cell r="G1092">
            <v>0</v>
          </cell>
        </row>
        <row r="1093">
          <cell r="A1093">
            <v>1955883.13</v>
          </cell>
          <cell r="B1093">
            <v>1092</v>
          </cell>
          <cell r="C1093">
            <v>1985.048</v>
          </cell>
          <cell r="D1093">
            <v>0</v>
          </cell>
          <cell r="E1093">
            <v>0</v>
          </cell>
          <cell r="F1093">
            <v>15.153589999999999</v>
          </cell>
          <cell r="G1093">
            <v>1.7981560000000001</v>
          </cell>
        </row>
        <row r="1094">
          <cell r="A1094">
            <v>1957754.13</v>
          </cell>
          <cell r="B1094">
            <v>1093</v>
          </cell>
          <cell r="C1094">
            <v>1871.0619999999999</v>
          </cell>
          <cell r="D1094">
            <v>0</v>
          </cell>
          <cell r="E1094">
            <v>0</v>
          </cell>
          <cell r="F1094">
            <v>364.0752</v>
          </cell>
          <cell r="G1094">
            <v>44.708269999999999</v>
          </cell>
        </row>
        <row r="1095">
          <cell r="A1095">
            <v>1959733.88</v>
          </cell>
          <cell r="B1095">
            <v>1094</v>
          </cell>
          <cell r="C1095">
            <v>1979.7619999999999</v>
          </cell>
          <cell r="D1095">
            <v>0</v>
          </cell>
          <cell r="E1095">
            <v>0</v>
          </cell>
          <cell r="F1095">
            <v>721.18589999999995</v>
          </cell>
          <cell r="G1095">
            <v>91.807590000000005</v>
          </cell>
        </row>
        <row r="1096">
          <cell r="A1096">
            <v>1961718.5</v>
          </cell>
          <cell r="B1096">
            <v>1095</v>
          </cell>
          <cell r="C1096">
            <v>1984.578</v>
          </cell>
          <cell r="D1096">
            <v>0</v>
          </cell>
          <cell r="E1096">
            <v>0</v>
          </cell>
          <cell r="F1096">
            <v>0</v>
          </cell>
          <cell r="G1096">
            <v>0</v>
          </cell>
        </row>
        <row r="1097">
          <cell r="A1097">
            <v>1963714.25</v>
          </cell>
          <cell r="B1097">
            <v>1096</v>
          </cell>
          <cell r="C1097">
            <v>1995.81</v>
          </cell>
          <cell r="D1097">
            <v>0</v>
          </cell>
          <cell r="E1097">
            <v>0</v>
          </cell>
          <cell r="F1097">
            <v>0</v>
          </cell>
          <cell r="G1097">
            <v>0</v>
          </cell>
        </row>
        <row r="1098">
          <cell r="A1098">
            <v>1965516.25</v>
          </cell>
          <cell r="B1098">
            <v>1097</v>
          </cell>
          <cell r="C1098">
            <v>1801.952</v>
          </cell>
          <cell r="D1098">
            <v>0</v>
          </cell>
          <cell r="E1098">
            <v>0</v>
          </cell>
          <cell r="F1098">
            <v>0</v>
          </cell>
          <cell r="G1098">
            <v>0</v>
          </cell>
        </row>
        <row r="1099">
          <cell r="A1099">
            <v>1967210.13</v>
          </cell>
          <cell r="B1099">
            <v>1098</v>
          </cell>
          <cell r="C1099">
            <v>1693.931</v>
          </cell>
          <cell r="D1099">
            <v>0</v>
          </cell>
          <cell r="E1099">
            <v>0</v>
          </cell>
          <cell r="F1099">
            <v>0</v>
          </cell>
          <cell r="G1099">
            <v>0</v>
          </cell>
        </row>
        <row r="1100">
          <cell r="A1100">
            <v>1968904</v>
          </cell>
          <cell r="B1100">
            <v>1099</v>
          </cell>
          <cell r="C1100">
            <v>1693.931</v>
          </cell>
          <cell r="D1100">
            <v>0</v>
          </cell>
          <cell r="E1100">
            <v>0</v>
          </cell>
          <cell r="F1100">
            <v>0</v>
          </cell>
          <cell r="G1100">
            <v>0</v>
          </cell>
        </row>
        <row r="1101">
          <cell r="A1101">
            <v>1970597.88</v>
          </cell>
          <cell r="B1101">
            <v>1100</v>
          </cell>
          <cell r="C1101">
            <v>1693.931</v>
          </cell>
          <cell r="D1101">
            <v>0</v>
          </cell>
          <cell r="E1101">
            <v>0</v>
          </cell>
          <cell r="F1101">
            <v>0</v>
          </cell>
          <cell r="G1101">
            <v>0</v>
          </cell>
        </row>
        <row r="1102">
          <cell r="A1102">
            <v>1972291.75</v>
          </cell>
          <cell r="B1102">
            <v>1101</v>
          </cell>
          <cell r="C1102">
            <v>1693.931</v>
          </cell>
          <cell r="D1102">
            <v>0</v>
          </cell>
          <cell r="E1102">
            <v>0</v>
          </cell>
          <cell r="F1102">
            <v>0</v>
          </cell>
          <cell r="G1102">
            <v>0</v>
          </cell>
        </row>
        <row r="1103">
          <cell r="A1103">
            <v>1973985.63</v>
          </cell>
          <cell r="B1103">
            <v>1102</v>
          </cell>
          <cell r="C1103">
            <v>1693.931</v>
          </cell>
          <cell r="D1103">
            <v>0</v>
          </cell>
          <cell r="E1103">
            <v>0</v>
          </cell>
          <cell r="F1103">
            <v>0</v>
          </cell>
          <cell r="G1103">
            <v>0</v>
          </cell>
        </row>
        <row r="1104">
          <cell r="A1104">
            <v>1975984.63</v>
          </cell>
          <cell r="B1104">
            <v>1103</v>
          </cell>
          <cell r="C1104">
            <v>1998.953</v>
          </cell>
          <cell r="D1104">
            <v>0</v>
          </cell>
          <cell r="E1104">
            <v>0</v>
          </cell>
          <cell r="F1104">
            <v>0</v>
          </cell>
          <cell r="G1104">
            <v>0</v>
          </cell>
        </row>
        <row r="1105">
          <cell r="A1105">
            <v>1977982.88</v>
          </cell>
          <cell r="B1105">
            <v>1104</v>
          </cell>
          <cell r="C1105">
            <v>1998.2049999999999</v>
          </cell>
          <cell r="D1105">
            <v>0</v>
          </cell>
          <cell r="E1105">
            <v>0</v>
          </cell>
          <cell r="F1105">
            <v>205.68170000000001</v>
          </cell>
          <cell r="G1105">
            <v>16.055810000000001</v>
          </cell>
        </row>
        <row r="1106">
          <cell r="A1106">
            <v>1979869</v>
          </cell>
          <cell r="B1106">
            <v>1105</v>
          </cell>
          <cell r="C1106">
            <v>1886.1769999999999</v>
          </cell>
          <cell r="D1106">
            <v>0</v>
          </cell>
          <cell r="E1106">
            <v>0</v>
          </cell>
          <cell r="F1106">
            <v>1858.213</v>
          </cell>
          <cell r="G1106">
            <v>155.2978</v>
          </cell>
        </row>
        <row r="1107">
          <cell r="A1107">
            <v>1981393.5</v>
          </cell>
          <cell r="B1107">
            <v>1106</v>
          </cell>
          <cell r="C1107">
            <v>1524.537</v>
          </cell>
          <cell r="D1107">
            <v>0</v>
          </cell>
          <cell r="E1107">
            <v>0</v>
          </cell>
          <cell r="F1107">
            <v>755.35739999999998</v>
          </cell>
          <cell r="G1107">
            <v>43.994399999999999</v>
          </cell>
        </row>
        <row r="1108">
          <cell r="A1108">
            <v>1983232.13</v>
          </cell>
          <cell r="B1108">
            <v>1107</v>
          </cell>
          <cell r="C1108">
            <v>1838.665</v>
          </cell>
          <cell r="D1108">
            <v>0</v>
          </cell>
          <cell r="E1108">
            <v>0</v>
          </cell>
          <cell r="F1108">
            <v>0</v>
          </cell>
          <cell r="G1108">
            <v>0</v>
          </cell>
        </row>
        <row r="1109">
          <cell r="A1109">
            <v>1984781.38</v>
          </cell>
          <cell r="B1109">
            <v>1108</v>
          </cell>
          <cell r="C1109">
            <v>1549.191</v>
          </cell>
          <cell r="D1109">
            <v>0</v>
          </cell>
          <cell r="E1109">
            <v>0</v>
          </cell>
          <cell r="F1109">
            <v>0</v>
          </cell>
          <cell r="G1109">
            <v>0</v>
          </cell>
        </row>
        <row r="1110">
          <cell r="A1110">
            <v>1986475.25</v>
          </cell>
          <cell r="B1110">
            <v>1109</v>
          </cell>
          <cell r="C1110">
            <v>1693.9259999999999</v>
          </cell>
          <cell r="D1110">
            <v>0</v>
          </cell>
          <cell r="E1110">
            <v>0</v>
          </cell>
          <cell r="F1110">
            <v>0</v>
          </cell>
          <cell r="G1110">
            <v>0</v>
          </cell>
        </row>
        <row r="1111">
          <cell r="A1111">
            <v>1988169.13</v>
          </cell>
          <cell r="B1111">
            <v>1110</v>
          </cell>
          <cell r="C1111">
            <v>1693.9259999999999</v>
          </cell>
          <cell r="D1111">
            <v>0</v>
          </cell>
          <cell r="E1111">
            <v>0</v>
          </cell>
          <cell r="F1111">
            <v>0</v>
          </cell>
          <cell r="G1111">
            <v>0</v>
          </cell>
        </row>
        <row r="1112">
          <cell r="A1112">
            <v>1989863</v>
          </cell>
          <cell r="B1112">
            <v>1111</v>
          </cell>
          <cell r="C1112">
            <v>1693.9259999999999</v>
          </cell>
          <cell r="D1112">
            <v>0</v>
          </cell>
          <cell r="E1112">
            <v>0</v>
          </cell>
          <cell r="F1112">
            <v>0</v>
          </cell>
          <cell r="G1112">
            <v>0</v>
          </cell>
        </row>
        <row r="1113">
          <cell r="A1113">
            <v>1991556.88</v>
          </cell>
          <cell r="B1113">
            <v>1112</v>
          </cell>
          <cell r="C1113">
            <v>1693.9259999999999</v>
          </cell>
          <cell r="D1113">
            <v>0</v>
          </cell>
          <cell r="E1113">
            <v>0</v>
          </cell>
          <cell r="F1113">
            <v>0</v>
          </cell>
          <cell r="G1113">
            <v>0</v>
          </cell>
        </row>
        <row r="1114">
          <cell r="A1114">
            <v>1993250.75</v>
          </cell>
          <cell r="B1114">
            <v>1113</v>
          </cell>
          <cell r="C1114">
            <v>1693.9259999999999</v>
          </cell>
          <cell r="D1114">
            <v>0</v>
          </cell>
          <cell r="E1114">
            <v>0</v>
          </cell>
          <cell r="F1114">
            <v>0</v>
          </cell>
          <cell r="G1114">
            <v>0</v>
          </cell>
        </row>
        <row r="1115">
          <cell r="A1115">
            <v>1994944.63</v>
          </cell>
          <cell r="B1115">
            <v>1114</v>
          </cell>
          <cell r="C1115">
            <v>1693.9259999999999</v>
          </cell>
          <cell r="D1115">
            <v>0</v>
          </cell>
          <cell r="E1115">
            <v>0</v>
          </cell>
          <cell r="F1115">
            <v>0</v>
          </cell>
          <cell r="G1115">
            <v>0</v>
          </cell>
        </row>
        <row r="1116">
          <cell r="A1116">
            <v>1996896.25</v>
          </cell>
          <cell r="B1116">
            <v>1115</v>
          </cell>
          <cell r="C1116">
            <v>1951.6320000000001</v>
          </cell>
          <cell r="D1116">
            <v>0</v>
          </cell>
          <cell r="E1116">
            <v>0</v>
          </cell>
          <cell r="F1116">
            <v>0</v>
          </cell>
          <cell r="G1116">
            <v>0</v>
          </cell>
        </row>
        <row r="1117">
          <cell r="A1117">
            <v>1998890.75</v>
          </cell>
          <cell r="B1117">
            <v>1116</v>
          </cell>
          <cell r="C1117">
            <v>1994.4839999999999</v>
          </cell>
          <cell r="D1117">
            <v>0</v>
          </cell>
          <cell r="E1117">
            <v>0</v>
          </cell>
          <cell r="F1117">
            <v>0</v>
          </cell>
          <cell r="G1117">
            <v>0</v>
          </cell>
        </row>
        <row r="1118">
          <cell r="A1118">
            <v>2000392.25</v>
          </cell>
          <cell r="B1118">
            <v>1117</v>
          </cell>
          <cell r="C1118">
            <v>1501.5619999999999</v>
          </cell>
          <cell r="D1118">
            <v>0</v>
          </cell>
          <cell r="E1118">
            <v>0</v>
          </cell>
          <cell r="F1118">
            <v>685.8433</v>
          </cell>
          <cell r="G1118">
            <v>48.883339999999997</v>
          </cell>
        </row>
        <row r="1119">
          <cell r="A1119">
            <v>2001711.38</v>
          </cell>
          <cell r="B1119">
            <v>1118</v>
          </cell>
          <cell r="C1119">
            <v>1319.172</v>
          </cell>
          <cell r="D1119">
            <v>0</v>
          </cell>
          <cell r="E1119">
            <v>0</v>
          </cell>
          <cell r="F1119">
            <v>0</v>
          </cell>
          <cell r="G1119">
            <v>0</v>
          </cell>
        </row>
        <row r="1120">
          <cell r="A1120">
            <v>2003405.25</v>
          </cell>
          <cell r="B1120">
            <v>1119</v>
          </cell>
          <cell r="C1120">
            <v>1693.9259999999999</v>
          </cell>
          <cell r="D1120">
            <v>0</v>
          </cell>
          <cell r="E1120">
            <v>0</v>
          </cell>
          <cell r="F1120">
            <v>0</v>
          </cell>
          <cell r="G1120">
            <v>0</v>
          </cell>
        </row>
        <row r="1121">
          <cell r="A1121">
            <v>2005099.13</v>
          </cell>
          <cell r="B1121">
            <v>1120</v>
          </cell>
          <cell r="C1121">
            <v>1693.922</v>
          </cell>
          <cell r="D1121">
            <v>0</v>
          </cell>
          <cell r="E1121">
            <v>0</v>
          </cell>
          <cell r="F1121">
            <v>0</v>
          </cell>
          <cell r="G1121">
            <v>0</v>
          </cell>
        </row>
        <row r="1122">
          <cell r="A1122">
            <v>2006793</v>
          </cell>
          <cell r="B1122">
            <v>1121</v>
          </cell>
          <cell r="C1122">
            <v>1693.9259999999999</v>
          </cell>
          <cell r="D1122">
            <v>0</v>
          </cell>
          <cell r="E1122">
            <v>0</v>
          </cell>
          <cell r="F1122">
            <v>0</v>
          </cell>
          <cell r="G1122">
            <v>0</v>
          </cell>
        </row>
        <row r="1123">
          <cell r="A1123">
            <v>2008486.88</v>
          </cell>
          <cell r="B1123">
            <v>1122</v>
          </cell>
          <cell r="C1123">
            <v>1693.9259999999999</v>
          </cell>
          <cell r="D1123">
            <v>0</v>
          </cell>
          <cell r="E1123">
            <v>0</v>
          </cell>
          <cell r="F1123">
            <v>0</v>
          </cell>
          <cell r="G1123">
            <v>0</v>
          </cell>
        </row>
        <row r="1124">
          <cell r="A1124">
            <v>2010180.75</v>
          </cell>
          <cell r="B1124">
            <v>1123</v>
          </cell>
          <cell r="C1124">
            <v>1693.9259999999999</v>
          </cell>
          <cell r="D1124">
            <v>0</v>
          </cell>
          <cell r="E1124">
            <v>0</v>
          </cell>
          <cell r="F1124">
            <v>0</v>
          </cell>
          <cell r="G1124">
            <v>0</v>
          </cell>
        </row>
        <row r="1125">
          <cell r="A1125">
            <v>2011874.63</v>
          </cell>
          <cell r="B1125">
            <v>1124</v>
          </cell>
          <cell r="C1125">
            <v>1693.9259999999999</v>
          </cell>
          <cell r="D1125">
            <v>0</v>
          </cell>
          <cell r="E1125">
            <v>0</v>
          </cell>
          <cell r="F1125">
            <v>0</v>
          </cell>
          <cell r="G1125">
            <v>0</v>
          </cell>
        </row>
        <row r="1126">
          <cell r="A1126">
            <v>2013568.5</v>
          </cell>
          <cell r="B1126">
            <v>1125</v>
          </cell>
          <cell r="C1126">
            <v>1693.9259999999999</v>
          </cell>
          <cell r="D1126">
            <v>0</v>
          </cell>
          <cell r="E1126">
            <v>0</v>
          </cell>
          <cell r="F1126">
            <v>0</v>
          </cell>
          <cell r="G1126">
            <v>0</v>
          </cell>
        </row>
        <row r="1127">
          <cell r="A1127">
            <v>2015262.38</v>
          </cell>
          <cell r="B1127">
            <v>1126</v>
          </cell>
          <cell r="C1127">
            <v>1693.9259999999999</v>
          </cell>
          <cell r="D1127">
            <v>0</v>
          </cell>
          <cell r="E1127">
            <v>0</v>
          </cell>
          <cell r="F1127">
            <v>0</v>
          </cell>
          <cell r="G1127">
            <v>0</v>
          </cell>
        </row>
        <row r="1128">
          <cell r="A1128">
            <v>2017128.5</v>
          </cell>
          <cell r="B1128">
            <v>1127</v>
          </cell>
          <cell r="C1128">
            <v>1866.175</v>
          </cell>
          <cell r="D1128">
            <v>0</v>
          </cell>
          <cell r="E1128">
            <v>0</v>
          </cell>
          <cell r="F1128">
            <v>0</v>
          </cell>
          <cell r="G1128">
            <v>0</v>
          </cell>
        </row>
        <row r="1129">
          <cell r="A1129">
            <v>2019126.38</v>
          </cell>
          <cell r="B1129">
            <v>1128</v>
          </cell>
          <cell r="C1129">
            <v>1997.904</v>
          </cell>
          <cell r="D1129">
            <v>0</v>
          </cell>
          <cell r="E1129">
            <v>0</v>
          </cell>
          <cell r="F1129">
            <v>0</v>
          </cell>
          <cell r="G1129">
            <v>0</v>
          </cell>
        </row>
        <row r="1130">
          <cell r="A1130">
            <v>2021121</v>
          </cell>
          <cell r="B1130">
            <v>1129</v>
          </cell>
          <cell r="C1130">
            <v>1994.624</v>
          </cell>
          <cell r="D1130">
            <v>0</v>
          </cell>
          <cell r="E1130">
            <v>0</v>
          </cell>
          <cell r="F1130">
            <v>0</v>
          </cell>
          <cell r="G1130">
            <v>0</v>
          </cell>
        </row>
        <row r="1131">
          <cell r="A1131">
            <v>2023117.75</v>
          </cell>
          <cell r="B1131">
            <v>1130</v>
          </cell>
          <cell r="C1131">
            <v>1996.7460000000001</v>
          </cell>
          <cell r="D1131">
            <v>0</v>
          </cell>
          <cell r="E1131">
            <v>0</v>
          </cell>
          <cell r="F1131">
            <v>0</v>
          </cell>
          <cell r="G1131">
            <v>0</v>
          </cell>
        </row>
        <row r="1132">
          <cell r="A1132">
            <v>2025082.5</v>
          </cell>
          <cell r="B1132">
            <v>1131</v>
          </cell>
          <cell r="C1132">
            <v>1964.722</v>
          </cell>
          <cell r="D1132">
            <v>0</v>
          </cell>
          <cell r="E1132">
            <v>0</v>
          </cell>
          <cell r="F1132">
            <v>0</v>
          </cell>
          <cell r="G1132">
            <v>0</v>
          </cell>
        </row>
        <row r="1133">
          <cell r="A1133">
            <v>2026899.13</v>
          </cell>
          <cell r="B1133">
            <v>1132</v>
          </cell>
          <cell r="C1133">
            <v>1816.616</v>
          </cell>
          <cell r="D1133">
            <v>0</v>
          </cell>
          <cell r="E1133">
            <v>0</v>
          </cell>
          <cell r="F1133">
            <v>0</v>
          </cell>
          <cell r="G1133">
            <v>0</v>
          </cell>
        </row>
        <row r="1134">
          <cell r="A1134">
            <v>2028593</v>
          </cell>
          <cell r="B1134">
            <v>1133</v>
          </cell>
          <cell r="C1134">
            <v>1693.931</v>
          </cell>
          <cell r="D1134">
            <v>0</v>
          </cell>
          <cell r="E1134">
            <v>0</v>
          </cell>
          <cell r="F1134">
            <v>0</v>
          </cell>
          <cell r="G1134">
            <v>0</v>
          </cell>
        </row>
        <row r="1135">
          <cell r="A1135">
            <v>2030286.88</v>
          </cell>
          <cell r="B1135">
            <v>1134</v>
          </cell>
          <cell r="C1135">
            <v>1693.931</v>
          </cell>
          <cell r="D1135">
            <v>0</v>
          </cell>
          <cell r="E1135">
            <v>0</v>
          </cell>
          <cell r="F1135">
            <v>0</v>
          </cell>
          <cell r="G1135">
            <v>0</v>
          </cell>
        </row>
        <row r="1136">
          <cell r="A1136">
            <v>2032205.38</v>
          </cell>
          <cell r="B1136">
            <v>1135</v>
          </cell>
          <cell r="C1136">
            <v>1918.502</v>
          </cell>
          <cell r="D1136">
            <v>0</v>
          </cell>
          <cell r="E1136">
            <v>0</v>
          </cell>
          <cell r="F1136">
            <v>0</v>
          </cell>
          <cell r="G1136">
            <v>0</v>
          </cell>
        </row>
        <row r="1137">
          <cell r="A1137">
            <v>2034201.25</v>
          </cell>
          <cell r="B1137">
            <v>1136</v>
          </cell>
          <cell r="C1137">
            <v>1995.84</v>
          </cell>
          <cell r="D1137">
            <v>0</v>
          </cell>
          <cell r="E1137">
            <v>0</v>
          </cell>
          <cell r="F1137">
            <v>0</v>
          </cell>
          <cell r="G1137">
            <v>0</v>
          </cell>
        </row>
        <row r="1138">
          <cell r="A1138">
            <v>2036202.13</v>
          </cell>
          <cell r="B1138">
            <v>1137</v>
          </cell>
          <cell r="C1138">
            <v>2000.896</v>
          </cell>
          <cell r="D1138">
            <v>0</v>
          </cell>
          <cell r="E1138">
            <v>0</v>
          </cell>
          <cell r="F1138">
            <v>0</v>
          </cell>
          <cell r="G1138">
            <v>0</v>
          </cell>
        </row>
        <row r="1139">
          <cell r="A1139">
            <v>2036705.25</v>
          </cell>
          <cell r="B1139">
            <v>1138</v>
          </cell>
          <cell r="C1139">
            <v>503.14190000000002</v>
          </cell>
          <cell r="D1139">
            <v>0</v>
          </cell>
          <cell r="E1139">
            <v>0</v>
          </cell>
          <cell r="F1139">
            <v>0</v>
          </cell>
          <cell r="G1139">
            <v>0</v>
          </cell>
        </row>
        <row r="1140">
          <cell r="A1140">
            <v>2038498.5</v>
          </cell>
          <cell r="B1140">
            <v>1139</v>
          </cell>
          <cell r="C1140">
            <v>1793.2360000000001</v>
          </cell>
          <cell r="D1140">
            <v>0</v>
          </cell>
          <cell r="E1140">
            <v>0</v>
          </cell>
          <cell r="F1140">
            <v>0</v>
          </cell>
          <cell r="G1140">
            <v>0</v>
          </cell>
        </row>
        <row r="1141">
          <cell r="A1141">
            <v>2040093.13</v>
          </cell>
          <cell r="B1141">
            <v>1140</v>
          </cell>
          <cell r="C1141">
            <v>1594.6120000000001</v>
          </cell>
          <cell r="D1141">
            <v>0</v>
          </cell>
          <cell r="E1141">
            <v>0</v>
          </cell>
          <cell r="F1141">
            <v>0</v>
          </cell>
          <cell r="G1141">
            <v>0</v>
          </cell>
        </row>
        <row r="1142">
          <cell r="A1142">
            <v>2041802.38</v>
          </cell>
          <cell r="B1142">
            <v>1141</v>
          </cell>
          <cell r="C1142">
            <v>1709.2</v>
          </cell>
          <cell r="D1142">
            <v>0</v>
          </cell>
          <cell r="E1142">
            <v>0</v>
          </cell>
          <cell r="F1142">
            <v>0</v>
          </cell>
          <cell r="G1142">
            <v>0</v>
          </cell>
        </row>
        <row r="1143">
          <cell r="A1143">
            <v>2043746.63</v>
          </cell>
          <cell r="B1143">
            <v>1142</v>
          </cell>
          <cell r="C1143">
            <v>1944.2750000000001</v>
          </cell>
          <cell r="D1143">
            <v>0</v>
          </cell>
          <cell r="E1143">
            <v>0</v>
          </cell>
          <cell r="F1143">
            <v>0</v>
          </cell>
          <cell r="G1143">
            <v>0</v>
          </cell>
        </row>
        <row r="1144">
          <cell r="A1144">
            <v>2045746.38</v>
          </cell>
          <cell r="B1144">
            <v>1143</v>
          </cell>
          <cell r="C1144">
            <v>1999.7670000000001</v>
          </cell>
          <cell r="D1144">
            <v>0</v>
          </cell>
          <cell r="E1144">
            <v>0</v>
          </cell>
          <cell r="F1144">
            <v>0</v>
          </cell>
          <cell r="G1144">
            <v>0</v>
          </cell>
        </row>
        <row r="1145">
          <cell r="A1145">
            <v>2047742.25</v>
          </cell>
          <cell r="B1145">
            <v>1144</v>
          </cell>
          <cell r="C1145">
            <v>1995.8689999999999</v>
          </cell>
          <cell r="D1145">
            <v>0</v>
          </cell>
          <cell r="E1145">
            <v>0</v>
          </cell>
          <cell r="F1145">
            <v>0</v>
          </cell>
          <cell r="G1145">
            <v>0</v>
          </cell>
        </row>
        <row r="1146">
          <cell r="A1146">
            <v>2049330.25</v>
          </cell>
          <cell r="B1146">
            <v>1145</v>
          </cell>
          <cell r="C1146">
            <v>1588.047</v>
          </cell>
          <cell r="D1146">
            <v>0</v>
          </cell>
          <cell r="E1146">
            <v>0</v>
          </cell>
          <cell r="F1146">
            <v>0</v>
          </cell>
          <cell r="G1146">
            <v>0</v>
          </cell>
        </row>
        <row r="1147">
          <cell r="A1147">
            <v>2051321.63</v>
          </cell>
          <cell r="B1147">
            <v>1146</v>
          </cell>
          <cell r="C1147">
            <v>1991.42</v>
          </cell>
          <cell r="D1147">
            <v>0</v>
          </cell>
          <cell r="E1147">
            <v>0</v>
          </cell>
          <cell r="F1147">
            <v>0</v>
          </cell>
          <cell r="G1147">
            <v>0</v>
          </cell>
        </row>
        <row r="1148">
          <cell r="A1148">
            <v>2053319.5</v>
          </cell>
          <cell r="B1148">
            <v>1147</v>
          </cell>
          <cell r="C1148">
            <v>1997.8689999999999</v>
          </cell>
          <cell r="D1148">
            <v>0</v>
          </cell>
          <cell r="E1148">
            <v>0</v>
          </cell>
          <cell r="F1148">
            <v>0</v>
          </cell>
          <cell r="G1148">
            <v>0</v>
          </cell>
        </row>
        <row r="1149">
          <cell r="A1149">
            <v>2055315.63</v>
          </cell>
          <cell r="B1149">
            <v>1148</v>
          </cell>
          <cell r="C1149">
            <v>1996.1559999999999</v>
          </cell>
          <cell r="D1149">
            <v>0</v>
          </cell>
          <cell r="E1149">
            <v>0</v>
          </cell>
          <cell r="F1149">
            <v>238.0359</v>
          </cell>
          <cell r="G1149">
            <v>24.6831</v>
          </cell>
        </row>
        <row r="1150">
          <cell r="A1150">
            <v>2057309.5</v>
          </cell>
          <cell r="B1150">
            <v>1149</v>
          </cell>
          <cell r="C1150">
            <v>1993.884</v>
          </cell>
          <cell r="D1150">
            <v>0</v>
          </cell>
          <cell r="E1150">
            <v>0</v>
          </cell>
          <cell r="F1150">
            <v>341.98869999999999</v>
          </cell>
          <cell r="G1150">
            <v>34.186970000000002</v>
          </cell>
        </row>
        <row r="1151">
          <cell r="A1151">
            <v>2059307.13</v>
          </cell>
          <cell r="B1151">
            <v>1150</v>
          </cell>
          <cell r="C1151">
            <v>1997.6780000000001</v>
          </cell>
          <cell r="D1151">
            <v>0</v>
          </cell>
          <cell r="E1151">
            <v>0</v>
          </cell>
          <cell r="F1151">
            <v>0</v>
          </cell>
          <cell r="G1151">
            <v>0</v>
          </cell>
        </row>
        <row r="1152">
          <cell r="A1152">
            <v>2061304.25</v>
          </cell>
          <cell r="B1152">
            <v>1151</v>
          </cell>
          <cell r="C1152">
            <v>1997.0989999999999</v>
          </cell>
          <cell r="D1152">
            <v>0</v>
          </cell>
          <cell r="E1152">
            <v>0</v>
          </cell>
          <cell r="F1152">
            <v>0</v>
          </cell>
          <cell r="G1152">
            <v>0</v>
          </cell>
        </row>
        <row r="1153">
          <cell r="A1153">
            <v>2063274.63</v>
          </cell>
          <cell r="B1153">
            <v>1152</v>
          </cell>
          <cell r="C1153">
            <v>1970.4079999999999</v>
          </cell>
          <cell r="D1153">
            <v>0</v>
          </cell>
          <cell r="E1153">
            <v>0</v>
          </cell>
          <cell r="F1153">
            <v>0</v>
          </cell>
          <cell r="G1153">
            <v>0</v>
          </cell>
        </row>
        <row r="1154">
          <cell r="A1154">
            <v>2065125</v>
          </cell>
          <cell r="B1154">
            <v>1153</v>
          </cell>
          <cell r="C1154">
            <v>1850.421</v>
          </cell>
          <cell r="D1154">
            <v>0</v>
          </cell>
          <cell r="E1154">
            <v>0</v>
          </cell>
          <cell r="F1154">
            <v>0</v>
          </cell>
          <cell r="G1154">
            <v>0</v>
          </cell>
        </row>
        <row r="1155">
          <cell r="A1155">
            <v>2067088.75</v>
          </cell>
          <cell r="B1155">
            <v>1154</v>
          </cell>
          <cell r="C1155">
            <v>1963.6990000000001</v>
          </cell>
          <cell r="D1155">
            <v>0</v>
          </cell>
          <cell r="E1155">
            <v>0</v>
          </cell>
          <cell r="F1155">
            <v>0</v>
          </cell>
          <cell r="G1155">
            <v>0</v>
          </cell>
        </row>
        <row r="1156">
          <cell r="A1156">
            <v>2067730.38</v>
          </cell>
          <cell r="B1156">
            <v>1155</v>
          </cell>
          <cell r="C1156">
            <v>641.64750000000004</v>
          </cell>
          <cell r="D1156">
            <v>0</v>
          </cell>
          <cell r="E1156">
            <v>0</v>
          </cell>
          <cell r="F1156">
            <v>0</v>
          </cell>
          <cell r="G1156">
            <v>0</v>
          </cell>
        </row>
        <row r="1157">
          <cell r="A1157">
            <v>2069424.25</v>
          </cell>
          <cell r="B1157">
            <v>1156</v>
          </cell>
          <cell r="C1157">
            <v>1693.9259999999999</v>
          </cell>
          <cell r="D1157">
            <v>0</v>
          </cell>
          <cell r="E1157">
            <v>0</v>
          </cell>
          <cell r="F1157">
            <v>0</v>
          </cell>
          <cell r="G1157">
            <v>0</v>
          </cell>
        </row>
        <row r="1158">
          <cell r="A1158">
            <v>2071418.38</v>
          </cell>
          <cell r="B1158">
            <v>1157</v>
          </cell>
          <cell r="C1158">
            <v>1994.067</v>
          </cell>
          <cell r="D1158">
            <v>0</v>
          </cell>
          <cell r="E1158">
            <v>0</v>
          </cell>
          <cell r="F1158">
            <v>0</v>
          </cell>
          <cell r="G1158">
            <v>0</v>
          </cell>
        </row>
        <row r="1159">
          <cell r="A1159">
            <v>2073399.75</v>
          </cell>
          <cell r="B1159">
            <v>1158</v>
          </cell>
          <cell r="C1159">
            <v>1981.3130000000001</v>
          </cell>
          <cell r="D1159">
            <v>0</v>
          </cell>
          <cell r="E1159">
            <v>0</v>
          </cell>
          <cell r="F1159">
            <v>179.571</v>
          </cell>
          <cell r="G1159">
            <v>23.895620000000001</v>
          </cell>
        </row>
        <row r="1160">
          <cell r="A1160">
            <v>2075373.75</v>
          </cell>
          <cell r="B1160">
            <v>1159</v>
          </cell>
          <cell r="C1160">
            <v>1973.9380000000001</v>
          </cell>
          <cell r="D1160">
            <v>0</v>
          </cell>
          <cell r="E1160">
            <v>0</v>
          </cell>
          <cell r="F1160">
            <v>97.267629999999997</v>
          </cell>
          <cell r="G1160">
            <v>14.363950000000001</v>
          </cell>
        </row>
        <row r="1161">
          <cell r="A1161">
            <v>2077278.5</v>
          </cell>
          <cell r="B1161">
            <v>1160</v>
          </cell>
          <cell r="C1161">
            <v>1904.6980000000001</v>
          </cell>
          <cell r="D1161">
            <v>0</v>
          </cell>
          <cell r="E1161">
            <v>0</v>
          </cell>
          <cell r="F1161">
            <v>0</v>
          </cell>
          <cell r="G1161">
            <v>0</v>
          </cell>
        </row>
        <row r="1162">
          <cell r="A1162">
            <v>2078667.75</v>
          </cell>
          <cell r="B1162">
            <v>1161</v>
          </cell>
          <cell r="C1162">
            <v>1389.1990000000001</v>
          </cell>
          <cell r="D1162">
            <v>0</v>
          </cell>
          <cell r="E1162">
            <v>0</v>
          </cell>
          <cell r="F1162">
            <v>0</v>
          </cell>
          <cell r="G1162">
            <v>0</v>
          </cell>
        </row>
        <row r="1163">
          <cell r="A1163">
            <v>2080344.88</v>
          </cell>
          <cell r="B1163">
            <v>1162</v>
          </cell>
          <cell r="C1163">
            <v>1677.181</v>
          </cell>
          <cell r="D1163">
            <v>0</v>
          </cell>
          <cell r="E1163">
            <v>0</v>
          </cell>
          <cell r="F1163">
            <v>0</v>
          </cell>
          <cell r="G1163">
            <v>0</v>
          </cell>
        </row>
        <row r="1164">
          <cell r="A1164">
            <v>2082038.75</v>
          </cell>
          <cell r="B1164">
            <v>1163</v>
          </cell>
          <cell r="C1164">
            <v>1693.931</v>
          </cell>
          <cell r="D1164">
            <v>0</v>
          </cell>
          <cell r="E1164">
            <v>0</v>
          </cell>
          <cell r="F1164">
            <v>0</v>
          </cell>
          <cell r="G1164">
            <v>0</v>
          </cell>
        </row>
        <row r="1165">
          <cell r="A1165">
            <v>2083732.63</v>
          </cell>
          <cell r="B1165">
            <v>1164</v>
          </cell>
          <cell r="C1165">
            <v>1693.931</v>
          </cell>
          <cell r="D1165">
            <v>0</v>
          </cell>
          <cell r="E1165">
            <v>0</v>
          </cell>
          <cell r="F1165">
            <v>0</v>
          </cell>
          <cell r="G1165">
            <v>0</v>
          </cell>
        </row>
        <row r="1166">
          <cell r="A1166">
            <v>2085426.5</v>
          </cell>
          <cell r="B1166">
            <v>1165</v>
          </cell>
          <cell r="C1166">
            <v>1693.931</v>
          </cell>
          <cell r="D1166">
            <v>0</v>
          </cell>
          <cell r="E1166">
            <v>0</v>
          </cell>
          <cell r="F1166">
            <v>0</v>
          </cell>
          <cell r="G1166">
            <v>0</v>
          </cell>
        </row>
        <row r="1167">
          <cell r="A1167">
            <v>2087416.88</v>
          </cell>
          <cell r="B1167">
            <v>1166</v>
          </cell>
          <cell r="C1167">
            <v>1990.355</v>
          </cell>
          <cell r="D1167">
            <v>0</v>
          </cell>
          <cell r="E1167">
            <v>0</v>
          </cell>
          <cell r="F1167">
            <v>0</v>
          </cell>
          <cell r="G1167">
            <v>0</v>
          </cell>
        </row>
        <row r="1168">
          <cell r="A1168">
            <v>2089407.75</v>
          </cell>
          <cell r="B1168">
            <v>1167</v>
          </cell>
          <cell r="C1168">
            <v>1990.925</v>
          </cell>
          <cell r="D1168">
            <v>0</v>
          </cell>
          <cell r="E1168">
            <v>0</v>
          </cell>
          <cell r="F1168">
            <v>146.74279999999999</v>
          </cell>
          <cell r="G1168">
            <v>20.99137</v>
          </cell>
        </row>
        <row r="1169">
          <cell r="A1169">
            <v>2091291.63</v>
          </cell>
          <cell r="B1169">
            <v>1168</v>
          </cell>
          <cell r="C1169">
            <v>1883.8810000000001</v>
          </cell>
          <cell r="D1169">
            <v>0</v>
          </cell>
          <cell r="E1169">
            <v>0</v>
          </cell>
          <cell r="F1169">
            <v>736.61320000000001</v>
          </cell>
          <cell r="G1169">
            <v>106.55029999999999</v>
          </cell>
        </row>
        <row r="1170">
          <cell r="A1170">
            <v>2093266.38</v>
          </cell>
          <cell r="B1170">
            <v>1169</v>
          </cell>
          <cell r="C1170">
            <v>1974.742</v>
          </cell>
          <cell r="D1170">
            <v>0</v>
          </cell>
          <cell r="E1170">
            <v>0</v>
          </cell>
          <cell r="F1170">
            <v>179.07499999999999</v>
          </cell>
          <cell r="G1170">
            <v>26.771699999999999</v>
          </cell>
        </row>
        <row r="1171">
          <cell r="A1171">
            <v>2095208.5</v>
          </cell>
          <cell r="B1171">
            <v>1170</v>
          </cell>
          <cell r="C1171">
            <v>1942.1210000000001</v>
          </cell>
          <cell r="D1171">
            <v>0</v>
          </cell>
          <cell r="E1171">
            <v>0</v>
          </cell>
          <cell r="F1171">
            <v>45.814300000000003</v>
          </cell>
          <cell r="G1171">
            <v>6.8586330000000002</v>
          </cell>
        </row>
        <row r="1172">
          <cell r="A1172">
            <v>2096507.75</v>
          </cell>
          <cell r="B1172">
            <v>1171</v>
          </cell>
          <cell r="C1172">
            <v>1299.1949999999999</v>
          </cell>
          <cell r="D1172">
            <v>0</v>
          </cell>
          <cell r="E1172">
            <v>0</v>
          </cell>
          <cell r="F1172">
            <v>0</v>
          </cell>
          <cell r="G1172">
            <v>0</v>
          </cell>
        </row>
        <row r="1173">
          <cell r="A1173">
            <v>2098354.5</v>
          </cell>
          <cell r="B1173">
            <v>1172</v>
          </cell>
          <cell r="C1173">
            <v>1846.6410000000001</v>
          </cell>
          <cell r="D1173">
            <v>0</v>
          </cell>
          <cell r="E1173">
            <v>0</v>
          </cell>
          <cell r="F1173">
            <v>0</v>
          </cell>
          <cell r="G1173">
            <v>0</v>
          </cell>
        </row>
        <row r="1174">
          <cell r="A1174">
            <v>2100048.5</v>
          </cell>
          <cell r="B1174">
            <v>1173</v>
          </cell>
          <cell r="C1174">
            <v>1693.9259999999999</v>
          </cell>
          <cell r="D1174">
            <v>0</v>
          </cell>
          <cell r="E1174">
            <v>0</v>
          </cell>
          <cell r="F1174">
            <v>0</v>
          </cell>
          <cell r="G1174">
            <v>0</v>
          </cell>
        </row>
        <row r="1175">
          <cell r="A1175">
            <v>2101742.5</v>
          </cell>
          <cell r="B1175">
            <v>1174</v>
          </cell>
          <cell r="C1175">
            <v>1693.9259999999999</v>
          </cell>
          <cell r="D1175">
            <v>0</v>
          </cell>
          <cell r="E1175">
            <v>0</v>
          </cell>
          <cell r="F1175">
            <v>0</v>
          </cell>
          <cell r="G1175">
            <v>0</v>
          </cell>
        </row>
        <row r="1176">
          <cell r="A1176">
            <v>2103436.5</v>
          </cell>
          <cell r="B1176">
            <v>1175</v>
          </cell>
          <cell r="C1176">
            <v>1693.9259999999999</v>
          </cell>
          <cell r="D1176">
            <v>0</v>
          </cell>
          <cell r="E1176">
            <v>0</v>
          </cell>
          <cell r="F1176">
            <v>0</v>
          </cell>
          <cell r="G1176">
            <v>0</v>
          </cell>
        </row>
        <row r="1177">
          <cell r="A1177">
            <v>2105421.75</v>
          </cell>
          <cell r="B1177">
            <v>1176</v>
          </cell>
          <cell r="C1177">
            <v>1985.1510000000001</v>
          </cell>
          <cell r="D1177">
            <v>0</v>
          </cell>
          <cell r="E1177">
            <v>0</v>
          </cell>
          <cell r="F1177">
            <v>0</v>
          </cell>
          <cell r="G1177">
            <v>0</v>
          </cell>
        </row>
        <row r="1178">
          <cell r="A1178">
            <v>2107430.75</v>
          </cell>
          <cell r="B1178">
            <v>1177</v>
          </cell>
          <cell r="C1178">
            <v>2009.019</v>
          </cell>
          <cell r="D1178">
            <v>0</v>
          </cell>
          <cell r="E1178">
            <v>0</v>
          </cell>
          <cell r="F1178">
            <v>75.188820000000007</v>
          </cell>
          <cell r="G1178">
            <v>10.883150000000001</v>
          </cell>
        </row>
        <row r="1179">
          <cell r="A1179">
            <v>2109358.75</v>
          </cell>
          <cell r="B1179">
            <v>1178</v>
          </cell>
          <cell r="C1179">
            <v>1927.981</v>
          </cell>
          <cell r="D1179">
            <v>0</v>
          </cell>
          <cell r="E1179">
            <v>0</v>
          </cell>
          <cell r="F1179">
            <v>705.072</v>
          </cell>
          <cell r="G1179">
            <v>105.7542</v>
          </cell>
        </row>
        <row r="1180">
          <cell r="A1180">
            <v>2111247.5</v>
          </cell>
          <cell r="B1180">
            <v>1179</v>
          </cell>
          <cell r="C1180">
            <v>1888.7070000000001</v>
          </cell>
          <cell r="D1180">
            <v>0</v>
          </cell>
          <cell r="E1180">
            <v>0</v>
          </cell>
          <cell r="F1180">
            <v>887.3107</v>
          </cell>
          <cell r="G1180">
            <v>124.43680000000001</v>
          </cell>
        </row>
        <row r="1181">
          <cell r="A1181">
            <v>2113220.75</v>
          </cell>
          <cell r="B1181">
            <v>1180</v>
          </cell>
          <cell r="C1181">
            <v>1973.3589999999999</v>
          </cell>
          <cell r="D1181">
            <v>0</v>
          </cell>
          <cell r="E1181">
            <v>0</v>
          </cell>
          <cell r="F1181">
            <v>757.92489999999998</v>
          </cell>
          <cell r="G1181">
            <v>94.994249999999994</v>
          </cell>
        </row>
        <row r="1182">
          <cell r="A1182">
            <v>2114963.5</v>
          </cell>
          <cell r="B1182">
            <v>1181</v>
          </cell>
          <cell r="C1182">
            <v>1742.6690000000001</v>
          </cell>
          <cell r="D1182">
            <v>0</v>
          </cell>
          <cell r="E1182">
            <v>0</v>
          </cell>
          <cell r="F1182">
            <v>39.235489999999999</v>
          </cell>
          <cell r="G1182">
            <v>4.9175659999999999</v>
          </cell>
        </row>
        <row r="1183">
          <cell r="A1183">
            <v>2116657.5</v>
          </cell>
          <cell r="B1183">
            <v>1182</v>
          </cell>
          <cell r="C1183">
            <v>1693.9259999999999</v>
          </cell>
          <cell r="D1183">
            <v>0</v>
          </cell>
          <cell r="E1183">
            <v>0</v>
          </cell>
          <cell r="F1183">
            <v>0</v>
          </cell>
          <cell r="G1183">
            <v>0</v>
          </cell>
        </row>
        <row r="1184">
          <cell r="A1184">
            <v>2118351.5</v>
          </cell>
          <cell r="B1184">
            <v>1183</v>
          </cell>
          <cell r="C1184">
            <v>1693.9259999999999</v>
          </cell>
          <cell r="D1184">
            <v>0</v>
          </cell>
          <cell r="E1184">
            <v>0</v>
          </cell>
          <cell r="F1184">
            <v>0</v>
          </cell>
          <cell r="G1184">
            <v>0</v>
          </cell>
        </row>
        <row r="1185">
          <cell r="A1185">
            <v>2120045.5</v>
          </cell>
          <cell r="B1185">
            <v>1184</v>
          </cell>
          <cell r="C1185">
            <v>1693.9259999999999</v>
          </cell>
          <cell r="D1185">
            <v>0</v>
          </cell>
          <cell r="E1185">
            <v>0</v>
          </cell>
          <cell r="F1185">
            <v>0</v>
          </cell>
          <cell r="G1185">
            <v>0</v>
          </cell>
        </row>
        <row r="1186">
          <cell r="A1186">
            <v>2121739.5</v>
          </cell>
          <cell r="B1186">
            <v>1185</v>
          </cell>
          <cell r="C1186">
            <v>1693.9259999999999</v>
          </cell>
          <cell r="D1186">
            <v>0</v>
          </cell>
          <cell r="E1186">
            <v>0</v>
          </cell>
          <cell r="F1186">
            <v>0</v>
          </cell>
          <cell r="G1186">
            <v>0</v>
          </cell>
        </row>
        <row r="1187">
          <cell r="A1187">
            <v>2123711.5</v>
          </cell>
          <cell r="B1187">
            <v>1186</v>
          </cell>
          <cell r="C1187">
            <v>1971.8979999999999</v>
          </cell>
          <cell r="D1187">
            <v>0</v>
          </cell>
          <cell r="E1187">
            <v>0</v>
          </cell>
          <cell r="F1187">
            <v>0</v>
          </cell>
          <cell r="G1187">
            <v>0</v>
          </cell>
        </row>
        <row r="1188">
          <cell r="A1188">
            <v>2125716.25</v>
          </cell>
          <cell r="B1188">
            <v>1187</v>
          </cell>
          <cell r="C1188">
            <v>2004.8589999999999</v>
          </cell>
          <cell r="D1188">
            <v>0</v>
          </cell>
          <cell r="E1188">
            <v>0</v>
          </cell>
          <cell r="F1188">
            <v>0</v>
          </cell>
          <cell r="G1188">
            <v>0</v>
          </cell>
        </row>
        <row r="1189">
          <cell r="A1189">
            <v>2127714.75</v>
          </cell>
          <cell r="B1189">
            <v>1188</v>
          </cell>
          <cell r="C1189">
            <v>1998.6030000000001</v>
          </cell>
          <cell r="D1189">
            <v>0</v>
          </cell>
          <cell r="E1189">
            <v>0</v>
          </cell>
          <cell r="F1189">
            <v>267.7749</v>
          </cell>
          <cell r="G1189">
            <v>40.850720000000003</v>
          </cell>
        </row>
        <row r="1190">
          <cell r="A1190">
            <v>2129587.25</v>
          </cell>
          <cell r="B1190">
            <v>1189</v>
          </cell>
          <cell r="C1190">
            <v>1872.4960000000001</v>
          </cell>
          <cell r="D1190">
            <v>0</v>
          </cell>
          <cell r="E1190">
            <v>0</v>
          </cell>
          <cell r="F1190">
            <v>822.26329999999996</v>
          </cell>
          <cell r="G1190">
            <v>121.56059999999999</v>
          </cell>
        </row>
        <row r="1191">
          <cell r="A1191">
            <v>2131555.25</v>
          </cell>
          <cell r="B1191">
            <v>1190</v>
          </cell>
          <cell r="C1191">
            <v>1968.0150000000001</v>
          </cell>
          <cell r="D1191">
            <v>0</v>
          </cell>
          <cell r="E1191">
            <v>0</v>
          </cell>
          <cell r="F1191">
            <v>1927.8440000000001</v>
          </cell>
          <cell r="G1191">
            <v>267.9631</v>
          </cell>
        </row>
        <row r="1192">
          <cell r="A1192">
            <v>2132796.5</v>
          </cell>
          <cell r="B1192">
            <v>1191</v>
          </cell>
          <cell r="C1192">
            <v>1241.2660000000001</v>
          </cell>
          <cell r="D1192">
            <v>0</v>
          </cell>
          <cell r="E1192">
            <v>0</v>
          </cell>
          <cell r="F1192">
            <v>606.73109999999997</v>
          </cell>
          <cell r="G1192">
            <v>72.009339999999995</v>
          </cell>
        </row>
        <row r="1193">
          <cell r="A1193">
            <v>2134490.5</v>
          </cell>
          <cell r="B1193">
            <v>1192</v>
          </cell>
          <cell r="C1193">
            <v>1693.931</v>
          </cell>
          <cell r="D1193">
            <v>0</v>
          </cell>
          <cell r="E1193">
            <v>0</v>
          </cell>
          <cell r="F1193">
            <v>0</v>
          </cell>
          <cell r="G1193">
            <v>0</v>
          </cell>
        </row>
        <row r="1194">
          <cell r="A1194">
            <v>2136486.25</v>
          </cell>
          <cell r="B1194">
            <v>1193</v>
          </cell>
          <cell r="C1194">
            <v>1995.816</v>
          </cell>
          <cell r="D1194">
            <v>0</v>
          </cell>
          <cell r="E1194">
            <v>0</v>
          </cell>
          <cell r="F1194">
            <v>0</v>
          </cell>
          <cell r="G1194">
            <v>0</v>
          </cell>
        </row>
        <row r="1195">
          <cell r="A1195">
            <v>2138248.25</v>
          </cell>
          <cell r="B1195">
            <v>1194</v>
          </cell>
          <cell r="C1195">
            <v>1761.913</v>
          </cell>
          <cell r="D1195">
            <v>0</v>
          </cell>
          <cell r="E1195">
            <v>0</v>
          </cell>
          <cell r="F1195">
            <v>0</v>
          </cell>
          <cell r="G1195">
            <v>0</v>
          </cell>
        </row>
        <row r="1196">
          <cell r="A1196">
            <v>2139572.25</v>
          </cell>
          <cell r="B1196">
            <v>1195</v>
          </cell>
          <cell r="C1196">
            <v>1324.0619999999999</v>
          </cell>
          <cell r="D1196">
            <v>0</v>
          </cell>
          <cell r="E1196">
            <v>0</v>
          </cell>
          <cell r="F1196">
            <v>0</v>
          </cell>
          <cell r="G1196">
            <v>0</v>
          </cell>
        </row>
        <row r="1197">
          <cell r="A1197">
            <v>2141266.25</v>
          </cell>
          <cell r="B1197">
            <v>1196</v>
          </cell>
          <cell r="C1197">
            <v>1693.931</v>
          </cell>
          <cell r="D1197">
            <v>0</v>
          </cell>
          <cell r="E1197">
            <v>0</v>
          </cell>
          <cell r="F1197">
            <v>0</v>
          </cell>
          <cell r="G1197">
            <v>0</v>
          </cell>
        </row>
        <row r="1198">
          <cell r="A1198">
            <v>2142960.25</v>
          </cell>
          <cell r="B1198">
            <v>1197</v>
          </cell>
          <cell r="C1198">
            <v>1693.931</v>
          </cell>
          <cell r="D1198">
            <v>0</v>
          </cell>
          <cell r="E1198">
            <v>0</v>
          </cell>
          <cell r="F1198">
            <v>0</v>
          </cell>
          <cell r="G1198">
            <v>0</v>
          </cell>
        </row>
        <row r="1199">
          <cell r="A1199">
            <v>2144654.25</v>
          </cell>
          <cell r="B1199">
            <v>1198</v>
          </cell>
          <cell r="C1199">
            <v>1693.9259999999999</v>
          </cell>
          <cell r="D1199">
            <v>0</v>
          </cell>
          <cell r="E1199">
            <v>0</v>
          </cell>
          <cell r="F1199">
            <v>0</v>
          </cell>
          <cell r="G1199">
            <v>0</v>
          </cell>
        </row>
        <row r="1200">
          <cell r="A1200">
            <v>2146652.25</v>
          </cell>
          <cell r="B1200">
            <v>1199</v>
          </cell>
          <cell r="C1200">
            <v>1998.1130000000001</v>
          </cell>
          <cell r="D1200">
            <v>0</v>
          </cell>
          <cell r="E1200">
            <v>0</v>
          </cell>
          <cell r="F1200">
            <v>0</v>
          </cell>
          <cell r="G1200">
            <v>0</v>
          </cell>
        </row>
        <row r="1201">
          <cell r="A1201">
            <v>2148638.25</v>
          </cell>
          <cell r="B1201">
            <v>1200</v>
          </cell>
          <cell r="C1201">
            <v>1985.896</v>
          </cell>
          <cell r="D1201">
            <v>0</v>
          </cell>
          <cell r="E1201">
            <v>0</v>
          </cell>
          <cell r="F1201">
            <v>240.9144</v>
          </cell>
          <cell r="G1201">
            <v>33.436079999999997</v>
          </cell>
        </row>
        <row r="1202">
          <cell r="A1202">
            <v>2150632.75</v>
          </cell>
          <cell r="B1202">
            <v>1201</v>
          </cell>
          <cell r="C1202">
            <v>1994.528</v>
          </cell>
          <cell r="D1202">
            <v>0</v>
          </cell>
          <cell r="E1202">
            <v>0</v>
          </cell>
          <cell r="F1202">
            <v>536.22879999999998</v>
          </cell>
          <cell r="G1202">
            <v>77.556380000000004</v>
          </cell>
        </row>
        <row r="1203">
          <cell r="A1203">
            <v>2152596.75</v>
          </cell>
          <cell r="B1203">
            <v>1202</v>
          </cell>
          <cell r="C1203">
            <v>1964.0360000000001</v>
          </cell>
          <cell r="D1203">
            <v>0</v>
          </cell>
          <cell r="E1203">
            <v>0</v>
          </cell>
          <cell r="F1203">
            <v>629.48599999999999</v>
          </cell>
          <cell r="G1203">
            <v>82.844139999999996</v>
          </cell>
        </row>
        <row r="1204">
          <cell r="A1204">
            <v>2154578.5</v>
          </cell>
          <cell r="B1204">
            <v>1203</v>
          </cell>
          <cell r="C1204">
            <v>1981.8240000000001</v>
          </cell>
          <cell r="D1204">
            <v>0</v>
          </cell>
          <cell r="E1204">
            <v>0</v>
          </cell>
          <cell r="F1204">
            <v>177.17080000000001</v>
          </cell>
          <cell r="G1204">
            <v>9.5113029999999998</v>
          </cell>
        </row>
        <row r="1205">
          <cell r="A1205">
            <v>2156459.25</v>
          </cell>
          <cell r="B1205">
            <v>1204</v>
          </cell>
          <cell r="C1205">
            <v>1880.723</v>
          </cell>
          <cell r="D1205">
            <v>0</v>
          </cell>
          <cell r="E1205">
            <v>0</v>
          </cell>
          <cell r="F1205">
            <v>36.910580000000003</v>
          </cell>
          <cell r="G1205">
            <v>2.0029439999999998</v>
          </cell>
        </row>
        <row r="1206">
          <cell r="A1206">
            <v>2158129.5</v>
          </cell>
          <cell r="B1206">
            <v>1205</v>
          </cell>
          <cell r="C1206">
            <v>1670.3030000000001</v>
          </cell>
          <cell r="D1206">
            <v>0</v>
          </cell>
          <cell r="E1206">
            <v>0</v>
          </cell>
          <cell r="F1206">
            <v>0</v>
          </cell>
          <cell r="G1206">
            <v>0</v>
          </cell>
        </row>
        <row r="1207">
          <cell r="A1207">
            <v>2159372.25</v>
          </cell>
          <cell r="B1207">
            <v>1206</v>
          </cell>
          <cell r="C1207">
            <v>1242.838</v>
          </cell>
          <cell r="D1207">
            <v>0</v>
          </cell>
          <cell r="E1207">
            <v>0</v>
          </cell>
          <cell r="F1207">
            <v>0</v>
          </cell>
          <cell r="G1207">
            <v>0</v>
          </cell>
        </row>
        <row r="1208">
          <cell r="A1208">
            <v>2161066.25</v>
          </cell>
          <cell r="B1208">
            <v>1207</v>
          </cell>
          <cell r="C1208">
            <v>1693.931</v>
          </cell>
          <cell r="D1208">
            <v>0</v>
          </cell>
          <cell r="E1208">
            <v>0</v>
          </cell>
          <cell r="F1208">
            <v>0</v>
          </cell>
          <cell r="G1208">
            <v>0</v>
          </cell>
        </row>
        <row r="1209">
          <cell r="A1209">
            <v>2162760.25</v>
          </cell>
          <cell r="B1209">
            <v>1208</v>
          </cell>
          <cell r="C1209">
            <v>1693.931</v>
          </cell>
          <cell r="D1209">
            <v>0</v>
          </cell>
          <cell r="E1209">
            <v>0</v>
          </cell>
          <cell r="F1209">
            <v>0</v>
          </cell>
          <cell r="G1209">
            <v>0</v>
          </cell>
        </row>
        <row r="1210">
          <cell r="A1210">
            <v>2164454.25</v>
          </cell>
          <cell r="B1210">
            <v>1209</v>
          </cell>
          <cell r="C1210">
            <v>1693.931</v>
          </cell>
          <cell r="D1210">
            <v>0</v>
          </cell>
          <cell r="E1210">
            <v>0</v>
          </cell>
          <cell r="F1210">
            <v>0</v>
          </cell>
          <cell r="G1210">
            <v>0</v>
          </cell>
        </row>
        <row r="1211">
          <cell r="A1211">
            <v>2166148.25</v>
          </cell>
          <cell r="B1211">
            <v>1210</v>
          </cell>
          <cell r="C1211">
            <v>1693.931</v>
          </cell>
          <cell r="D1211">
            <v>0</v>
          </cell>
          <cell r="E1211">
            <v>0</v>
          </cell>
          <cell r="F1211">
            <v>0</v>
          </cell>
          <cell r="G1211">
            <v>0</v>
          </cell>
        </row>
        <row r="1212">
          <cell r="A1212">
            <v>2168146.5</v>
          </cell>
          <cell r="B1212">
            <v>1211</v>
          </cell>
          <cell r="C1212">
            <v>1998.307</v>
          </cell>
          <cell r="D1212">
            <v>0</v>
          </cell>
          <cell r="E1212">
            <v>0</v>
          </cell>
          <cell r="F1212">
            <v>0</v>
          </cell>
          <cell r="G1212">
            <v>0</v>
          </cell>
        </row>
        <row r="1213">
          <cell r="A1213">
            <v>2169971.25</v>
          </cell>
          <cell r="B1213">
            <v>1212</v>
          </cell>
          <cell r="C1213">
            <v>1824.8109999999999</v>
          </cell>
          <cell r="D1213">
            <v>0</v>
          </cell>
          <cell r="E1213">
            <v>0</v>
          </cell>
          <cell r="F1213">
            <v>0</v>
          </cell>
          <cell r="G1213">
            <v>0</v>
          </cell>
        </row>
        <row r="1214">
          <cell r="A1214">
            <v>2171855.75</v>
          </cell>
          <cell r="B1214">
            <v>1213</v>
          </cell>
          <cell r="C1214">
            <v>1884.377</v>
          </cell>
          <cell r="D1214">
            <v>0</v>
          </cell>
          <cell r="E1214">
            <v>0</v>
          </cell>
          <cell r="F1214">
            <v>457.07049999999998</v>
          </cell>
          <cell r="G1214">
            <v>25.54637</v>
          </cell>
        </row>
        <row r="1215">
          <cell r="A1215">
            <v>2173549.75</v>
          </cell>
          <cell r="B1215">
            <v>1214</v>
          </cell>
          <cell r="C1215">
            <v>1693.931</v>
          </cell>
          <cell r="D1215">
            <v>0</v>
          </cell>
          <cell r="E1215">
            <v>0</v>
          </cell>
          <cell r="F1215">
            <v>0</v>
          </cell>
          <cell r="G1215">
            <v>0</v>
          </cell>
        </row>
        <row r="1216">
          <cell r="A1216">
            <v>2175537</v>
          </cell>
          <cell r="B1216">
            <v>1215</v>
          </cell>
          <cell r="C1216">
            <v>1987.2329999999999</v>
          </cell>
          <cell r="D1216">
            <v>0</v>
          </cell>
          <cell r="E1216">
            <v>0</v>
          </cell>
          <cell r="F1216">
            <v>0</v>
          </cell>
          <cell r="G1216">
            <v>0</v>
          </cell>
        </row>
        <row r="1217">
          <cell r="A1217">
            <v>2177107</v>
          </cell>
          <cell r="B1217">
            <v>1216</v>
          </cell>
          <cell r="C1217">
            <v>1570.0129999999999</v>
          </cell>
          <cell r="D1217">
            <v>0</v>
          </cell>
          <cell r="E1217">
            <v>0</v>
          </cell>
          <cell r="F1217">
            <v>50.817790000000002</v>
          </cell>
          <cell r="G1217">
            <v>2.772885</v>
          </cell>
        </row>
        <row r="1218">
          <cell r="A1218">
            <v>2178631.5</v>
          </cell>
          <cell r="B1218">
            <v>1217</v>
          </cell>
          <cell r="C1218">
            <v>1524.5340000000001</v>
          </cell>
          <cell r="D1218">
            <v>0</v>
          </cell>
          <cell r="E1218">
            <v>0</v>
          </cell>
          <cell r="F1218">
            <v>0</v>
          </cell>
          <cell r="G1218">
            <v>0</v>
          </cell>
        </row>
        <row r="1219">
          <cell r="A1219">
            <v>2180325.5</v>
          </cell>
          <cell r="B1219">
            <v>1218</v>
          </cell>
          <cell r="C1219">
            <v>1693.9259999999999</v>
          </cell>
          <cell r="D1219">
            <v>0</v>
          </cell>
          <cell r="E1219">
            <v>0</v>
          </cell>
          <cell r="F1219">
            <v>0</v>
          </cell>
          <cell r="G1219">
            <v>0</v>
          </cell>
        </row>
        <row r="1220">
          <cell r="A1220">
            <v>2182019.5</v>
          </cell>
          <cell r="B1220">
            <v>1219</v>
          </cell>
          <cell r="C1220">
            <v>1693.9259999999999</v>
          </cell>
          <cell r="D1220">
            <v>0</v>
          </cell>
          <cell r="E1220">
            <v>0</v>
          </cell>
          <cell r="F1220">
            <v>0</v>
          </cell>
          <cell r="G1220">
            <v>0</v>
          </cell>
        </row>
        <row r="1221">
          <cell r="A1221">
            <v>2183713.5</v>
          </cell>
          <cell r="B1221">
            <v>1220</v>
          </cell>
          <cell r="C1221">
            <v>1693.9259999999999</v>
          </cell>
          <cell r="D1221">
            <v>0</v>
          </cell>
          <cell r="E1221">
            <v>0</v>
          </cell>
          <cell r="F1221">
            <v>0</v>
          </cell>
          <cell r="G1221">
            <v>0</v>
          </cell>
        </row>
        <row r="1222">
          <cell r="A1222">
            <v>2185407.5</v>
          </cell>
          <cell r="B1222">
            <v>1221</v>
          </cell>
          <cell r="C1222">
            <v>1693.9259999999999</v>
          </cell>
          <cell r="D1222">
            <v>0</v>
          </cell>
          <cell r="E1222">
            <v>0</v>
          </cell>
          <cell r="F1222">
            <v>0</v>
          </cell>
          <cell r="G1222">
            <v>0</v>
          </cell>
        </row>
        <row r="1223">
          <cell r="A1223">
            <v>2187101.5</v>
          </cell>
          <cell r="B1223">
            <v>1222</v>
          </cell>
          <cell r="C1223">
            <v>1693.9259999999999</v>
          </cell>
          <cell r="D1223">
            <v>0</v>
          </cell>
          <cell r="E1223">
            <v>0</v>
          </cell>
          <cell r="F1223">
            <v>0</v>
          </cell>
          <cell r="G1223">
            <v>0</v>
          </cell>
        </row>
        <row r="1224">
          <cell r="A1224">
            <v>2189013.5</v>
          </cell>
          <cell r="B1224">
            <v>1223</v>
          </cell>
          <cell r="C1224">
            <v>1911.8910000000001</v>
          </cell>
          <cell r="D1224">
            <v>0</v>
          </cell>
          <cell r="E1224">
            <v>0</v>
          </cell>
          <cell r="F1224">
            <v>0</v>
          </cell>
          <cell r="G1224">
            <v>0</v>
          </cell>
        </row>
        <row r="1225">
          <cell r="A1225">
            <v>2191010.25</v>
          </cell>
          <cell r="B1225">
            <v>1224</v>
          </cell>
          <cell r="C1225">
            <v>1996.684</v>
          </cell>
          <cell r="D1225">
            <v>0</v>
          </cell>
          <cell r="E1225">
            <v>0</v>
          </cell>
          <cell r="F1225">
            <v>0</v>
          </cell>
          <cell r="G1225">
            <v>0</v>
          </cell>
        </row>
        <row r="1226">
          <cell r="A1226">
            <v>2192024.75</v>
          </cell>
          <cell r="B1226">
            <v>1225</v>
          </cell>
          <cell r="C1226">
            <v>1014.3869999999999</v>
          </cell>
          <cell r="D1226">
            <v>0</v>
          </cell>
          <cell r="E1226">
            <v>0</v>
          </cell>
          <cell r="F1226">
            <v>0</v>
          </cell>
          <cell r="G1226">
            <v>0</v>
          </cell>
        </row>
        <row r="1227">
          <cell r="A1227">
            <v>2193718.75</v>
          </cell>
          <cell r="B1227">
            <v>1226</v>
          </cell>
          <cell r="C1227">
            <v>1693.9259999999999</v>
          </cell>
          <cell r="D1227">
            <v>0</v>
          </cell>
          <cell r="E1227">
            <v>0</v>
          </cell>
          <cell r="F1227">
            <v>0</v>
          </cell>
          <cell r="G1227">
            <v>0</v>
          </cell>
        </row>
        <row r="1228">
          <cell r="A1228">
            <v>2195710.5</v>
          </cell>
          <cell r="B1228">
            <v>1227</v>
          </cell>
          <cell r="C1228">
            <v>1991.7149999999999</v>
          </cell>
          <cell r="D1228">
            <v>0</v>
          </cell>
          <cell r="E1228">
            <v>0</v>
          </cell>
          <cell r="F1228">
            <v>0</v>
          </cell>
          <cell r="G1228">
            <v>0</v>
          </cell>
        </row>
        <row r="1229">
          <cell r="A1229">
            <v>2197502.5</v>
          </cell>
          <cell r="B1229">
            <v>1228</v>
          </cell>
          <cell r="C1229">
            <v>1791.9179999999999</v>
          </cell>
          <cell r="D1229">
            <v>0</v>
          </cell>
          <cell r="E1229">
            <v>0</v>
          </cell>
          <cell r="F1229">
            <v>0</v>
          </cell>
          <cell r="G1229">
            <v>0</v>
          </cell>
        </row>
        <row r="1230">
          <cell r="A1230">
            <v>2198800.75</v>
          </cell>
          <cell r="B1230">
            <v>1229</v>
          </cell>
          <cell r="C1230">
            <v>1298.1379999999999</v>
          </cell>
          <cell r="D1230">
            <v>0</v>
          </cell>
          <cell r="E1230">
            <v>0</v>
          </cell>
          <cell r="F1230">
            <v>0</v>
          </cell>
          <cell r="G1230">
            <v>0</v>
          </cell>
        </row>
        <row r="1231">
          <cell r="A1231">
            <v>2200494.75</v>
          </cell>
          <cell r="B1231">
            <v>1230</v>
          </cell>
          <cell r="C1231">
            <v>1693.9259999999999</v>
          </cell>
          <cell r="D1231">
            <v>0</v>
          </cell>
          <cell r="E1231">
            <v>0</v>
          </cell>
          <cell r="F1231">
            <v>0</v>
          </cell>
          <cell r="G1231">
            <v>0</v>
          </cell>
        </row>
        <row r="1232">
          <cell r="A1232">
            <v>2202188.75</v>
          </cell>
          <cell r="B1232">
            <v>1231</v>
          </cell>
          <cell r="C1232">
            <v>1693.9259999999999</v>
          </cell>
          <cell r="D1232">
            <v>0</v>
          </cell>
          <cell r="E1232">
            <v>0</v>
          </cell>
          <cell r="F1232">
            <v>0</v>
          </cell>
          <cell r="G1232">
            <v>0</v>
          </cell>
        </row>
        <row r="1233">
          <cell r="A1233">
            <v>2203882.75</v>
          </cell>
          <cell r="B1233">
            <v>1232</v>
          </cell>
          <cell r="C1233">
            <v>1693.9259999999999</v>
          </cell>
          <cell r="D1233">
            <v>0</v>
          </cell>
          <cell r="E1233">
            <v>0</v>
          </cell>
          <cell r="F1233">
            <v>0</v>
          </cell>
          <cell r="G1233">
            <v>0</v>
          </cell>
        </row>
        <row r="1234">
          <cell r="A1234">
            <v>2205576.75</v>
          </cell>
          <cell r="B1234">
            <v>1233</v>
          </cell>
          <cell r="C1234">
            <v>1693.9259999999999</v>
          </cell>
          <cell r="D1234">
            <v>0</v>
          </cell>
          <cell r="E1234">
            <v>0</v>
          </cell>
          <cell r="F1234">
            <v>0</v>
          </cell>
          <cell r="G1234">
            <v>0</v>
          </cell>
        </row>
        <row r="1235">
          <cell r="A1235">
            <v>2207270.75</v>
          </cell>
          <cell r="B1235">
            <v>1234</v>
          </cell>
          <cell r="C1235">
            <v>1693.9259999999999</v>
          </cell>
          <cell r="D1235">
            <v>0</v>
          </cell>
          <cell r="E1235">
            <v>0</v>
          </cell>
          <cell r="F1235">
            <v>0</v>
          </cell>
          <cell r="G1235">
            <v>0</v>
          </cell>
        </row>
        <row r="1236">
          <cell r="A1236">
            <v>2208964.75</v>
          </cell>
          <cell r="B1236">
            <v>1235</v>
          </cell>
          <cell r="C1236">
            <v>1693.9259999999999</v>
          </cell>
          <cell r="D1236">
            <v>0</v>
          </cell>
          <cell r="E1236">
            <v>0</v>
          </cell>
          <cell r="F1236">
            <v>0</v>
          </cell>
          <cell r="G1236">
            <v>0</v>
          </cell>
        </row>
        <row r="1237">
          <cell r="A1237">
            <v>2210965.25</v>
          </cell>
          <cell r="B1237">
            <v>1236</v>
          </cell>
          <cell r="C1237">
            <v>2000.4490000000001</v>
          </cell>
          <cell r="D1237">
            <v>0</v>
          </cell>
          <cell r="E1237">
            <v>0</v>
          </cell>
          <cell r="F1237">
            <v>0</v>
          </cell>
          <cell r="G1237">
            <v>0</v>
          </cell>
        </row>
        <row r="1238">
          <cell r="A1238">
            <v>2212964.25</v>
          </cell>
          <cell r="B1238">
            <v>1237</v>
          </cell>
          <cell r="C1238">
            <v>1999.021</v>
          </cell>
          <cell r="D1238">
            <v>0</v>
          </cell>
          <cell r="E1238">
            <v>0</v>
          </cell>
          <cell r="F1238">
            <v>0</v>
          </cell>
          <cell r="G1238">
            <v>0</v>
          </cell>
        </row>
        <row r="1239">
          <cell r="A1239">
            <v>2214896.75</v>
          </cell>
          <cell r="B1239">
            <v>1238</v>
          </cell>
          <cell r="C1239">
            <v>1932.4369999999999</v>
          </cell>
          <cell r="D1239">
            <v>0</v>
          </cell>
          <cell r="E1239">
            <v>0</v>
          </cell>
          <cell r="F1239">
            <v>0</v>
          </cell>
          <cell r="G1239">
            <v>0</v>
          </cell>
        </row>
        <row r="1240">
          <cell r="A1240">
            <v>2216723.5</v>
          </cell>
          <cell r="B1240">
            <v>1239</v>
          </cell>
          <cell r="C1240">
            <v>1826.6780000000001</v>
          </cell>
          <cell r="D1240">
            <v>0</v>
          </cell>
          <cell r="E1240">
            <v>0</v>
          </cell>
          <cell r="F1240">
            <v>0</v>
          </cell>
          <cell r="G1240">
            <v>0</v>
          </cell>
        </row>
        <row r="1241">
          <cell r="A1241">
            <v>2217152.5</v>
          </cell>
          <cell r="B1241">
            <v>1240</v>
          </cell>
          <cell r="C1241">
            <v>429.00040000000001</v>
          </cell>
          <cell r="D1241">
            <v>0</v>
          </cell>
          <cell r="E1241">
            <v>0</v>
          </cell>
          <cell r="F1241">
            <v>0</v>
          </cell>
          <cell r="G1241">
            <v>0</v>
          </cell>
        </row>
        <row r="1242">
          <cell r="A1242">
            <v>2218846.5</v>
          </cell>
          <cell r="B1242">
            <v>1241</v>
          </cell>
          <cell r="C1242">
            <v>1693.931</v>
          </cell>
          <cell r="D1242">
            <v>0</v>
          </cell>
          <cell r="E1242">
            <v>0</v>
          </cell>
          <cell r="F1242">
            <v>0</v>
          </cell>
          <cell r="G1242">
            <v>0</v>
          </cell>
        </row>
        <row r="1243">
          <cell r="A1243">
            <v>2220540.5</v>
          </cell>
          <cell r="B1243">
            <v>1242</v>
          </cell>
          <cell r="C1243">
            <v>1693.931</v>
          </cell>
          <cell r="D1243">
            <v>0</v>
          </cell>
          <cell r="E1243">
            <v>0</v>
          </cell>
          <cell r="F1243">
            <v>0</v>
          </cell>
          <cell r="G1243">
            <v>0</v>
          </cell>
        </row>
        <row r="1244">
          <cell r="A1244">
            <v>2222234.5</v>
          </cell>
          <cell r="B1244">
            <v>1243</v>
          </cell>
          <cell r="C1244">
            <v>1693.931</v>
          </cell>
          <cell r="D1244">
            <v>0</v>
          </cell>
          <cell r="E1244">
            <v>0</v>
          </cell>
          <cell r="F1244">
            <v>0</v>
          </cell>
          <cell r="G1244">
            <v>0</v>
          </cell>
        </row>
        <row r="1245">
          <cell r="A1245">
            <v>2223928.5</v>
          </cell>
          <cell r="B1245">
            <v>1244</v>
          </cell>
          <cell r="C1245">
            <v>1693.931</v>
          </cell>
          <cell r="D1245">
            <v>0</v>
          </cell>
          <cell r="E1245">
            <v>0</v>
          </cell>
          <cell r="F1245">
            <v>0</v>
          </cell>
          <cell r="G1245">
            <v>0</v>
          </cell>
        </row>
        <row r="1246">
          <cell r="A1246">
            <v>2225926.25</v>
          </cell>
          <cell r="B1246">
            <v>1245</v>
          </cell>
          <cell r="C1246">
            <v>1997.8130000000001</v>
          </cell>
          <cell r="D1246">
            <v>0</v>
          </cell>
          <cell r="E1246">
            <v>0</v>
          </cell>
          <cell r="F1246">
            <v>0</v>
          </cell>
          <cell r="G1246">
            <v>0</v>
          </cell>
        </row>
        <row r="1247">
          <cell r="A1247">
            <v>2227927.75</v>
          </cell>
          <cell r="B1247">
            <v>1246</v>
          </cell>
          <cell r="C1247">
            <v>2001.5050000000001</v>
          </cell>
          <cell r="D1247">
            <v>0</v>
          </cell>
          <cell r="E1247">
            <v>0</v>
          </cell>
          <cell r="F1247">
            <v>0</v>
          </cell>
          <cell r="G1247">
            <v>0</v>
          </cell>
        </row>
        <row r="1248">
          <cell r="A1248">
            <v>2228413.25</v>
          </cell>
          <cell r="B1248">
            <v>1247</v>
          </cell>
          <cell r="C1248">
            <v>485.60559999999998</v>
          </cell>
          <cell r="D1248">
            <v>0</v>
          </cell>
          <cell r="E1248">
            <v>0</v>
          </cell>
          <cell r="F1248">
            <v>0</v>
          </cell>
          <cell r="G1248">
            <v>0</v>
          </cell>
        </row>
        <row r="1249">
          <cell r="A1249">
            <v>2230107.25</v>
          </cell>
          <cell r="B1249">
            <v>1248</v>
          </cell>
          <cell r="C1249">
            <v>1693.9259999999999</v>
          </cell>
          <cell r="D1249">
            <v>0</v>
          </cell>
          <cell r="E1249">
            <v>0</v>
          </cell>
          <cell r="F1249">
            <v>0</v>
          </cell>
          <cell r="G1249">
            <v>0</v>
          </cell>
        </row>
        <row r="1250">
          <cell r="A1250">
            <v>2231801.25</v>
          </cell>
          <cell r="B1250">
            <v>1249</v>
          </cell>
          <cell r="C1250">
            <v>1693.9259999999999</v>
          </cell>
          <cell r="D1250">
            <v>0</v>
          </cell>
          <cell r="E1250">
            <v>0</v>
          </cell>
          <cell r="F1250">
            <v>0</v>
          </cell>
          <cell r="G1250">
            <v>0</v>
          </cell>
        </row>
        <row r="1251">
          <cell r="A1251">
            <v>2233495.25</v>
          </cell>
          <cell r="B1251">
            <v>1250</v>
          </cell>
          <cell r="C1251">
            <v>1693.922</v>
          </cell>
          <cell r="D1251">
            <v>0</v>
          </cell>
          <cell r="E1251">
            <v>0</v>
          </cell>
          <cell r="F1251">
            <v>0</v>
          </cell>
          <cell r="G1251">
            <v>0</v>
          </cell>
        </row>
        <row r="1252">
          <cell r="A1252">
            <v>2235442.5</v>
          </cell>
          <cell r="B1252">
            <v>1251</v>
          </cell>
          <cell r="C1252">
            <v>1947.3510000000001</v>
          </cell>
          <cell r="D1252">
            <v>0</v>
          </cell>
          <cell r="E1252">
            <v>0</v>
          </cell>
          <cell r="F1252">
            <v>0</v>
          </cell>
          <cell r="G1252">
            <v>0</v>
          </cell>
        </row>
        <row r="1253">
          <cell r="A1253">
            <v>2237442</v>
          </cell>
          <cell r="B1253">
            <v>1252</v>
          </cell>
          <cell r="C1253">
            <v>1999.479</v>
          </cell>
          <cell r="D1253">
            <v>0</v>
          </cell>
          <cell r="E1253">
            <v>0</v>
          </cell>
          <cell r="F1253">
            <v>0</v>
          </cell>
          <cell r="G1253">
            <v>0</v>
          </cell>
        </row>
        <row r="1254">
          <cell r="A1254">
            <v>2239437.25</v>
          </cell>
          <cell r="B1254">
            <v>1253</v>
          </cell>
          <cell r="C1254">
            <v>1995.1320000000001</v>
          </cell>
          <cell r="D1254">
            <v>0</v>
          </cell>
          <cell r="E1254">
            <v>0</v>
          </cell>
          <cell r="F1254">
            <v>0</v>
          </cell>
          <cell r="G1254">
            <v>0</v>
          </cell>
        </row>
        <row r="1255">
          <cell r="A1255">
            <v>2241430.25</v>
          </cell>
          <cell r="B1255">
            <v>1254</v>
          </cell>
          <cell r="C1255">
            <v>1992.998</v>
          </cell>
          <cell r="D1255">
            <v>0</v>
          </cell>
          <cell r="E1255">
            <v>0</v>
          </cell>
          <cell r="F1255">
            <v>0</v>
          </cell>
          <cell r="G1255">
            <v>0</v>
          </cell>
        </row>
        <row r="1256">
          <cell r="A1256">
            <v>2243432.25</v>
          </cell>
          <cell r="B1256">
            <v>1255</v>
          </cell>
          <cell r="C1256">
            <v>2001.9949999999999</v>
          </cell>
          <cell r="D1256">
            <v>0</v>
          </cell>
          <cell r="E1256">
            <v>0</v>
          </cell>
          <cell r="F1256">
            <v>0</v>
          </cell>
          <cell r="G1256">
            <v>0</v>
          </cell>
        </row>
        <row r="1257">
          <cell r="A1257">
            <v>2245437</v>
          </cell>
          <cell r="B1257">
            <v>1256</v>
          </cell>
          <cell r="C1257">
            <v>2004.8720000000001</v>
          </cell>
          <cell r="D1257">
            <v>0</v>
          </cell>
          <cell r="E1257">
            <v>0</v>
          </cell>
          <cell r="F1257">
            <v>0</v>
          </cell>
          <cell r="G1257">
            <v>0</v>
          </cell>
        </row>
        <row r="1258">
          <cell r="A1258">
            <v>2247438.5</v>
          </cell>
          <cell r="B1258">
            <v>1257</v>
          </cell>
          <cell r="C1258">
            <v>2001.501</v>
          </cell>
          <cell r="D1258">
            <v>0</v>
          </cell>
          <cell r="E1258">
            <v>0</v>
          </cell>
          <cell r="F1258">
            <v>0</v>
          </cell>
          <cell r="G1258">
            <v>0</v>
          </cell>
        </row>
        <row r="1259">
          <cell r="A1259">
            <v>2249421.5</v>
          </cell>
          <cell r="B1259">
            <v>1258</v>
          </cell>
          <cell r="C1259">
            <v>1982.886</v>
          </cell>
          <cell r="D1259">
            <v>0</v>
          </cell>
          <cell r="E1259">
            <v>0</v>
          </cell>
          <cell r="F1259">
            <v>0</v>
          </cell>
          <cell r="G1259">
            <v>0</v>
          </cell>
        </row>
        <row r="1260">
          <cell r="A1260">
            <v>2251051.5</v>
          </cell>
          <cell r="B1260">
            <v>1259</v>
          </cell>
          <cell r="C1260">
            <v>1629.9580000000001</v>
          </cell>
          <cell r="D1260">
            <v>0</v>
          </cell>
          <cell r="E1260">
            <v>0</v>
          </cell>
          <cell r="F1260">
            <v>0</v>
          </cell>
          <cell r="G1260">
            <v>0</v>
          </cell>
        </row>
        <row r="1261">
          <cell r="A1261">
            <v>2252715.5</v>
          </cell>
          <cell r="B1261">
            <v>1260</v>
          </cell>
          <cell r="C1261">
            <v>1663.9860000000001</v>
          </cell>
          <cell r="D1261">
            <v>0</v>
          </cell>
          <cell r="E1261">
            <v>0</v>
          </cell>
          <cell r="F1261">
            <v>0</v>
          </cell>
          <cell r="G1261">
            <v>0</v>
          </cell>
        </row>
        <row r="1262">
          <cell r="A1262">
            <v>2254409.5</v>
          </cell>
          <cell r="B1262">
            <v>1261</v>
          </cell>
          <cell r="C1262">
            <v>1693.9259999999999</v>
          </cell>
          <cell r="D1262">
            <v>0</v>
          </cell>
          <cell r="E1262">
            <v>0</v>
          </cell>
          <cell r="F1262">
            <v>0</v>
          </cell>
          <cell r="G1262">
            <v>0</v>
          </cell>
        </row>
        <row r="1263">
          <cell r="A1263">
            <v>2256408</v>
          </cell>
          <cell r="B1263">
            <v>1262</v>
          </cell>
          <cell r="C1263">
            <v>1998.615</v>
          </cell>
          <cell r="D1263">
            <v>0</v>
          </cell>
          <cell r="E1263">
            <v>0</v>
          </cell>
          <cell r="F1263">
            <v>0</v>
          </cell>
          <cell r="G1263">
            <v>0</v>
          </cell>
        </row>
        <row r="1264">
          <cell r="A1264">
            <v>2258334.5</v>
          </cell>
          <cell r="B1264">
            <v>1263</v>
          </cell>
          <cell r="C1264">
            <v>1926.547</v>
          </cell>
          <cell r="D1264">
            <v>0</v>
          </cell>
          <cell r="E1264">
            <v>0</v>
          </cell>
          <cell r="F1264">
            <v>0</v>
          </cell>
          <cell r="G1264">
            <v>0</v>
          </cell>
        </row>
        <row r="1265">
          <cell r="A1265">
            <v>2260152.75</v>
          </cell>
          <cell r="B1265">
            <v>1264</v>
          </cell>
          <cell r="C1265">
            <v>1818.248</v>
          </cell>
          <cell r="D1265">
            <v>0</v>
          </cell>
          <cell r="E1265">
            <v>0</v>
          </cell>
          <cell r="F1265">
            <v>0</v>
          </cell>
          <cell r="G1265">
            <v>0</v>
          </cell>
        </row>
        <row r="1266">
          <cell r="A1266">
            <v>2262111.75</v>
          </cell>
          <cell r="B1266">
            <v>1265</v>
          </cell>
          <cell r="C1266">
            <v>1958.961</v>
          </cell>
          <cell r="D1266">
            <v>0</v>
          </cell>
          <cell r="E1266">
            <v>0</v>
          </cell>
          <cell r="F1266">
            <v>0</v>
          </cell>
          <cell r="G1266">
            <v>0</v>
          </cell>
        </row>
        <row r="1267">
          <cell r="A1267">
            <v>2263999.5</v>
          </cell>
          <cell r="B1267">
            <v>1266</v>
          </cell>
          <cell r="C1267">
            <v>1887.789</v>
          </cell>
          <cell r="D1267">
            <v>0</v>
          </cell>
          <cell r="E1267">
            <v>0</v>
          </cell>
          <cell r="F1267">
            <v>0</v>
          </cell>
          <cell r="G1267">
            <v>0</v>
          </cell>
        </row>
        <row r="1268">
          <cell r="A1268">
            <v>2265693.5</v>
          </cell>
          <cell r="B1268">
            <v>1267</v>
          </cell>
          <cell r="C1268">
            <v>1693.931</v>
          </cell>
          <cell r="D1268">
            <v>0</v>
          </cell>
          <cell r="E1268">
            <v>0</v>
          </cell>
          <cell r="F1268">
            <v>0</v>
          </cell>
          <cell r="G1268">
            <v>0</v>
          </cell>
        </row>
        <row r="1269">
          <cell r="A1269">
            <v>2267387.5</v>
          </cell>
          <cell r="B1269">
            <v>1268</v>
          </cell>
          <cell r="C1269">
            <v>1693.931</v>
          </cell>
          <cell r="D1269">
            <v>0</v>
          </cell>
          <cell r="E1269">
            <v>0</v>
          </cell>
          <cell r="F1269">
            <v>0</v>
          </cell>
          <cell r="G1269">
            <v>0</v>
          </cell>
        </row>
        <row r="1270">
          <cell r="A1270">
            <v>2269081.5</v>
          </cell>
          <cell r="B1270">
            <v>1269</v>
          </cell>
          <cell r="C1270">
            <v>1693.931</v>
          </cell>
          <cell r="D1270">
            <v>0</v>
          </cell>
          <cell r="E1270">
            <v>0</v>
          </cell>
          <cell r="F1270">
            <v>0</v>
          </cell>
          <cell r="G1270">
            <v>0</v>
          </cell>
        </row>
        <row r="1271">
          <cell r="A1271">
            <v>2271062</v>
          </cell>
          <cell r="B1271">
            <v>1270</v>
          </cell>
          <cell r="C1271">
            <v>1980.59</v>
          </cell>
          <cell r="D1271">
            <v>0</v>
          </cell>
          <cell r="E1271">
            <v>0</v>
          </cell>
          <cell r="F1271">
            <v>0</v>
          </cell>
          <cell r="G1271">
            <v>0</v>
          </cell>
        </row>
        <row r="1272">
          <cell r="A1272">
            <v>2273051</v>
          </cell>
          <cell r="B1272">
            <v>1271</v>
          </cell>
          <cell r="C1272">
            <v>1989.0830000000001</v>
          </cell>
          <cell r="D1272">
            <v>0</v>
          </cell>
          <cell r="E1272">
            <v>0</v>
          </cell>
          <cell r="F1272">
            <v>0</v>
          </cell>
          <cell r="G1272">
            <v>0</v>
          </cell>
        </row>
        <row r="1273">
          <cell r="A1273">
            <v>2275018.5</v>
          </cell>
          <cell r="B1273">
            <v>1272</v>
          </cell>
          <cell r="C1273">
            <v>1967.4159999999999</v>
          </cell>
          <cell r="D1273">
            <v>0</v>
          </cell>
          <cell r="E1273">
            <v>0</v>
          </cell>
          <cell r="F1273">
            <v>7.6357160000000004</v>
          </cell>
          <cell r="G1273">
            <v>1.004427</v>
          </cell>
        </row>
        <row r="1274">
          <cell r="A1274">
            <v>2276980</v>
          </cell>
          <cell r="B1274">
            <v>1273</v>
          </cell>
          <cell r="C1274">
            <v>1961.615</v>
          </cell>
          <cell r="D1274">
            <v>0</v>
          </cell>
          <cell r="E1274">
            <v>0</v>
          </cell>
          <cell r="F1274">
            <v>38.178579999999997</v>
          </cell>
          <cell r="G1274">
            <v>5.0221369999999999</v>
          </cell>
        </row>
        <row r="1275">
          <cell r="A1275">
            <v>2278360.5</v>
          </cell>
          <cell r="B1275">
            <v>1274</v>
          </cell>
          <cell r="C1275">
            <v>1380.423</v>
          </cell>
          <cell r="D1275">
            <v>0</v>
          </cell>
          <cell r="E1275">
            <v>0</v>
          </cell>
          <cell r="F1275">
            <v>0</v>
          </cell>
          <cell r="G1275">
            <v>0</v>
          </cell>
        </row>
        <row r="1276">
          <cell r="A1276">
            <v>2280054.5</v>
          </cell>
          <cell r="B1276">
            <v>1275</v>
          </cell>
          <cell r="C1276">
            <v>1693.9259999999999</v>
          </cell>
          <cell r="D1276">
            <v>0</v>
          </cell>
          <cell r="E1276">
            <v>0</v>
          </cell>
          <cell r="F1276">
            <v>0</v>
          </cell>
          <cell r="G1276">
            <v>0</v>
          </cell>
        </row>
        <row r="1277">
          <cell r="A1277">
            <v>2281748.5</v>
          </cell>
          <cell r="B1277">
            <v>1276</v>
          </cell>
          <cell r="C1277">
            <v>1693.9259999999999</v>
          </cell>
          <cell r="D1277">
            <v>0</v>
          </cell>
          <cell r="E1277">
            <v>0</v>
          </cell>
          <cell r="F1277">
            <v>0</v>
          </cell>
          <cell r="G1277">
            <v>0</v>
          </cell>
        </row>
        <row r="1278">
          <cell r="A1278">
            <v>2283442.5</v>
          </cell>
          <cell r="B1278">
            <v>1277</v>
          </cell>
          <cell r="C1278">
            <v>1693.9259999999999</v>
          </cell>
          <cell r="D1278">
            <v>0</v>
          </cell>
          <cell r="E1278">
            <v>0</v>
          </cell>
          <cell r="F1278">
            <v>0</v>
          </cell>
          <cell r="G1278">
            <v>0</v>
          </cell>
        </row>
        <row r="1279">
          <cell r="A1279">
            <v>2285151.5</v>
          </cell>
          <cell r="B1279">
            <v>1278</v>
          </cell>
          <cell r="C1279">
            <v>1708.962</v>
          </cell>
          <cell r="D1279">
            <v>0</v>
          </cell>
          <cell r="E1279">
            <v>0</v>
          </cell>
          <cell r="F1279">
            <v>0</v>
          </cell>
          <cell r="G1279">
            <v>0</v>
          </cell>
        </row>
        <row r="1280">
          <cell r="A1280">
            <v>2287135</v>
          </cell>
          <cell r="B1280">
            <v>1279</v>
          </cell>
          <cell r="C1280">
            <v>1983.376</v>
          </cell>
          <cell r="D1280">
            <v>0</v>
          </cell>
          <cell r="E1280">
            <v>0</v>
          </cell>
          <cell r="F1280">
            <v>0</v>
          </cell>
          <cell r="G1280">
            <v>0</v>
          </cell>
        </row>
        <row r="1281">
          <cell r="A1281">
            <v>2288990.75</v>
          </cell>
          <cell r="B1281">
            <v>1280</v>
          </cell>
          <cell r="C1281">
            <v>1855.8720000000001</v>
          </cell>
          <cell r="D1281">
            <v>0</v>
          </cell>
          <cell r="E1281">
            <v>0</v>
          </cell>
          <cell r="F1281">
            <v>194.6808</v>
          </cell>
          <cell r="G1281">
            <v>26.74314</v>
          </cell>
        </row>
        <row r="1282">
          <cell r="A1282">
            <v>2290942.75</v>
          </cell>
          <cell r="B1282">
            <v>1281</v>
          </cell>
          <cell r="C1282">
            <v>1952.066</v>
          </cell>
          <cell r="D1282">
            <v>0</v>
          </cell>
          <cell r="E1282">
            <v>0</v>
          </cell>
          <cell r="F1282">
            <v>438.49250000000001</v>
          </cell>
          <cell r="G1282">
            <v>57.103250000000003</v>
          </cell>
        </row>
        <row r="1283">
          <cell r="A1283">
            <v>2292936.75</v>
          </cell>
          <cell r="B1283">
            <v>1282</v>
          </cell>
          <cell r="C1283">
            <v>1994.0060000000001</v>
          </cell>
          <cell r="D1283">
            <v>0</v>
          </cell>
          <cell r="E1283">
            <v>0</v>
          </cell>
          <cell r="F1283">
            <v>615.65570000000002</v>
          </cell>
          <cell r="G1283">
            <v>72.227279999999993</v>
          </cell>
        </row>
        <row r="1284">
          <cell r="A1284">
            <v>2294307.5</v>
          </cell>
          <cell r="B1284">
            <v>1283</v>
          </cell>
          <cell r="C1284">
            <v>1370.682</v>
          </cell>
          <cell r="D1284">
            <v>0</v>
          </cell>
          <cell r="E1284">
            <v>0</v>
          </cell>
          <cell r="F1284">
            <v>697.40840000000003</v>
          </cell>
          <cell r="G1284">
            <v>80.866579999999999</v>
          </cell>
        </row>
        <row r="1285">
          <cell r="A1285">
            <v>2296001.5</v>
          </cell>
          <cell r="B1285">
            <v>1284</v>
          </cell>
          <cell r="C1285">
            <v>1693.9259999999999</v>
          </cell>
          <cell r="D1285">
            <v>0</v>
          </cell>
          <cell r="E1285">
            <v>0</v>
          </cell>
          <cell r="F1285">
            <v>0</v>
          </cell>
          <cell r="G1285">
            <v>0</v>
          </cell>
        </row>
        <row r="1286">
          <cell r="A1286">
            <v>2297695.5</v>
          </cell>
          <cell r="B1286">
            <v>1285</v>
          </cell>
          <cell r="C1286">
            <v>1693.9259999999999</v>
          </cell>
          <cell r="D1286">
            <v>0</v>
          </cell>
          <cell r="E1286">
            <v>0</v>
          </cell>
          <cell r="F1286">
            <v>0</v>
          </cell>
          <cell r="G1286">
            <v>0</v>
          </cell>
        </row>
        <row r="1287">
          <cell r="A1287">
            <v>2299389.5</v>
          </cell>
          <cell r="B1287">
            <v>1286</v>
          </cell>
          <cell r="C1287">
            <v>1693.9259999999999</v>
          </cell>
          <cell r="D1287">
            <v>0</v>
          </cell>
          <cell r="E1287">
            <v>0</v>
          </cell>
          <cell r="F1287">
            <v>0</v>
          </cell>
          <cell r="G1287">
            <v>0</v>
          </cell>
        </row>
        <row r="1288">
          <cell r="A1288">
            <v>2301083.5</v>
          </cell>
          <cell r="B1288">
            <v>1287</v>
          </cell>
          <cell r="C1288">
            <v>1693.9259999999999</v>
          </cell>
          <cell r="D1288">
            <v>0</v>
          </cell>
          <cell r="E1288">
            <v>0</v>
          </cell>
          <cell r="F1288">
            <v>0</v>
          </cell>
          <cell r="G1288">
            <v>0</v>
          </cell>
        </row>
        <row r="1289">
          <cell r="A1289">
            <v>2302777.5</v>
          </cell>
          <cell r="B1289">
            <v>1288</v>
          </cell>
          <cell r="C1289">
            <v>1693.9259999999999</v>
          </cell>
          <cell r="D1289">
            <v>0</v>
          </cell>
          <cell r="E1289">
            <v>0</v>
          </cell>
          <cell r="F1289">
            <v>0</v>
          </cell>
          <cell r="G1289">
            <v>0</v>
          </cell>
        </row>
        <row r="1290">
          <cell r="A1290">
            <v>2304710.75</v>
          </cell>
          <cell r="B1290">
            <v>1289</v>
          </cell>
          <cell r="C1290">
            <v>1933.29</v>
          </cell>
          <cell r="D1290">
            <v>0</v>
          </cell>
          <cell r="E1290">
            <v>0</v>
          </cell>
          <cell r="F1290">
            <v>0</v>
          </cell>
          <cell r="G1290">
            <v>0</v>
          </cell>
        </row>
        <row r="1291">
          <cell r="A1291">
            <v>2306701.25</v>
          </cell>
          <cell r="B1291">
            <v>1290</v>
          </cell>
          <cell r="C1291">
            <v>1990.5329999999999</v>
          </cell>
          <cell r="D1291">
            <v>0</v>
          </cell>
          <cell r="E1291">
            <v>0</v>
          </cell>
          <cell r="F1291">
            <v>0</v>
          </cell>
          <cell r="G1291">
            <v>0</v>
          </cell>
        </row>
        <row r="1292">
          <cell r="A1292">
            <v>2308694.5</v>
          </cell>
          <cell r="B1292">
            <v>1291</v>
          </cell>
          <cell r="C1292">
            <v>1993.143</v>
          </cell>
          <cell r="D1292">
            <v>0</v>
          </cell>
          <cell r="E1292">
            <v>0</v>
          </cell>
          <cell r="F1292">
            <v>107.75369999999999</v>
          </cell>
          <cell r="G1292">
            <v>15.41019</v>
          </cell>
        </row>
        <row r="1293">
          <cell r="A1293">
            <v>2310664.5</v>
          </cell>
          <cell r="B1293">
            <v>1292</v>
          </cell>
          <cell r="C1293">
            <v>1969.9570000000001</v>
          </cell>
          <cell r="D1293">
            <v>0</v>
          </cell>
          <cell r="E1293">
            <v>0</v>
          </cell>
          <cell r="F1293">
            <v>952.15150000000006</v>
          </cell>
          <cell r="G1293">
            <v>144.40129999999999</v>
          </cell>
        </row>
        <row r="1294">
          <cell r="A1294">
            <v>2312586.5</v>
          </cell>
          <cell r="B1294">
            <v>1293</v>
          </cell>
          <cell r="C1294">
            <v>1922.104</v>
          </cell>
          <cell r="D1294">
            <v>0</v>
          </cell>
          <cell r="E1294">
            <v>0</v>
          </cell>
          <cell r="F1294">
            <v>1799.604</v>
          </cell>
          <cell r="G1294">
            <v>217.92400000000001</v>
          </cell>
        </row>
        <row r="1295">
          <cell r="A1295">
            <v>2313759.25</v>
          </cell>
          <cell r="B1295">
            <v>1294</v>
          </cell>
          <cell r="C1295">
            <v>1172.7809999999999</v>
          </cell>
          <cell r="D1295">
            <v>0</v>
          </cell>
          <cell r="E1295">
            <v>0</v>
          </cell>
          <cell r="F1295">
            <v>1005.155</v>
          </cell>
          <cell r="G1295">
            <v>105.34529999999999</v>
          </cell>
        </row>
        <row r="1296">
          <cell r="A1296">
            <v>2315453.25</v>
          </cell>
          <cell r="B1296">
            <v>1295</v>
          </cell>
          <cell r="C1296">
            <v>1693.931</v>
          </cell>
          <cell r="D1296">
            <v>0</v>
          </cell>
          <cell r="E1296">
            <v>0</v>
          </cell>
          <cell r="F1296">
            <v>0</v>
          </cell>
          <cell r="G1296">
            <v>0</v>
          </cell>
        </row>
        <row r="1297">
          <cell r="A1297">
            <v>2317147.25</v>
          </cell>
          <cell r="B1297">
            <v>1296</v>
          </cell>
          <cell r="C1297">
            <v>1693.931</v>
          </cell>
          <cell r="D1297">
            <v>0</v>
          </cell>
          <cell r="E1297">
            <v>0</v>
          </cell>
          <cell r="F1297">
            <v>0</v>
          </cell>
          <cell r="G1297">
            <v>0</v>
          </cell>
        </row>
        <row r="1298">
          <cell r="A1298">
            <v>2319136.75</v>
          </cell>
          <cell r="B1298">
            <v>1297</v>
          </cell>
          <cell r="C1298">
            <v>1989.4839999999999</v>
          </cell>
          <cell r="D1298">
            <v>0</v>
          </cell>
          <cell r="E1298">
            <v>0</v>
          </cell>
          <cell r="F1298">
            <v>0</v>
          </cell>
          <cell r="G1298">
            <v>0</v>
          </cell>
        </row>
        <row r="1299">
          <cell r="A1299">
            <v>2320535.25</v>
          </cell>
          <cell r="B1299">
            <v>1298</v>
          </cell>
          <cell r="C1299">
            <v>1398.377</v>
          </cell>
          <cell r="D1299">
            <v>0</v>
          </cell>
          <cell r="E1299">
            <v>0</v>
          </cell>
          <cell r="F1299">
            <v>0</v>
          </cell>
          <cell r="G1299">
            <v>0</v>
          </cell>
        </row>
        <row r="1300">
          <cell r="A1300">
            <v>2322398.5</v>
          </cell>
          <cell r="B1300">
            <v>1299</v>
          </cell>
          <cell r="C1300">
            <v>1863.3240000000001</v>
          </cell>
          <cell r="D1300">
            <v>0</v>
          </cell>
          <cell r="E1300">
            <v>0</v>
          </cell>
          <cell r="F1300">
            <v>0</v>
          </cell>
          <cell r="G1300">
            <v>0</v>
          </cell>
        </row>
        <row r="1301">
          <cell r="A1301">
            <v>2324377</v>
          </cell>
          <cell r="B1301">
            <v>1300</v>
          </cell>
          <cell r="C1301">
            <v>1978.61</v>
          </cell>
          <cell r="D1301">
            <v>0</v>
          </cell>
          <cell r="E1301">
            <v>0</v>
          </cell>
          <cell r="F1301">
            <v>0</v>
          </cell>
          <cell r="G1301">
            <v>0</v>
          </cell>
        </row>
        <row r="1302">
          <cell r="A1302">
            <v>2326373.75</v>
          </cell>
          <cell r="B1302">
            <v>1301</v>
          </cell>
          <cell r="C1302">
            <v>1996.6410000000001</v>
          </cell>
          <cell r="D1302">
            <v>0</v>
          </cell>
          <cell r="E1302">
            <v>0</v>
          </cell>
          <cell r="F1302">
            <v>0</v>
          </cell>
          <cell r="G1302">
            <v>0</v>
          </cell>
        </row>
        <row r="1303">
          <cell r="A1303">
            <v>2328369.5</v>
          </cell>
          <cell r="B1303">
            <v>1302</v>
          </cell>
          <cell r="C1303">
            <v>1995.6949999999999</v>
          </cell>
          <cell r="D1303">
            <v>0</v>
          </cell>
          <cell r="E1303">
            <v>0</v>
          </cell>
          <cell r="F1303">
            <v>0</v>
          </cell>
          <cell r="G1303">
            <v>0</v>
          </cell>
        </row>
        <row r="1304">
          <cell r="A1304">
            <v>2330361.75</v>
          </cell>
          <cell r="B1304">
            <v>1303</v>
          </cell>
          <cell r="C1304">
            <v>1992.2249999999999</v>
          </cell>
          <cell r="D1304">
            <v>0</v>
          </cell>
          <cell r="E1304">
            <v>0</v>
          </cell>
          <cell r="F1304">
            <v>582.85739999999998</v>
          </cell>
          <cell r="G1304">
            <v>79.816670000000002</v>
          </cell>
        </row>
        <row r="1305">
          <cell r="A1305">
            <v>2332340</v>
          </cell>
          <cell r="B1305">
            <v>1304</v>
          </cell>
          <cell r="C1305">
            <v>1978.1379999999999</v>
          </cell>
          <cell r="D1305">
            <v>0</v>
          </cell>
          <cell r="E1305">
            <v>0</v>
          </cell>
          <cell r="F1305">
            <v>816.00040000000001</v>
          </cell>
          <cell r="G1305">
            <v>87.423360000000002</v>
          </cell>
        </row>
        <row r="1306">
          <cell r="A1306">
            <v>2334020</v>
          </cell>
          <cell r="B1306">
            <v>1305</v>
          </cell>
          <cell r="C1306">
            <v>1679.9159999999999</v>
          </cell>
          <cell r="D1306">
            <v>0</v>
          </cell>
          <cell r="E1306">
            <v>0</v>
          </cell>
          <cell r="F1306">
            <v>318.62869999999998</v>
          </cell>
          <cell r="G1306">
            <v>34.850369999999998</v>
          </cell>
        </row>
        <row r="1307">
          <cell r="A1307">
            <v>2335657.5</v>
          </cell>
          <cell r="B1307">
            <v>1306</v>
          </cell>
          <cell r="C1307">
            <v>1637.546</v>
          </cell>
          <cell r="D1307">
            <v>0</v>
          </cell>
          <cell r="E1307">
            <v>0</v>
          </cell>
          <cell r="F1307">
            <v>494.60169999999999</v>
          </cell>
          <cell r="G1307">
            <v>25.92915</v>
          </cell>
        </row>
        <row r="1308">
          <cell r="A1308">
            <v>2337634</v>
          </cell>
          <cell r="B1308">
            <v>1307</v>
          </cell>
          <cell r="C1308">
            <v>1976.463</v>
          </cell>
          <cell r="D1308">
            <v>0</v>
          </cell>
          <cell r="E1308">
            <v>0</v>
          </cell>
          <cell r="F1308">
            <v>95.967510000000004</v>
          </cell>
          <cell r="G1308">
            <v>5.0310280000000001</v>
          </cell>
        </row>
        <row r="1309">
          <cell r="A1309">
            <v>2339541</v>
          </cell>
          <cell r="B1309">
            <v>1308</v>
          </cell>
          <cell r="C1309">
            <v>1906.9459999999999</v>
          </cell>
          <cell r="D1309">
            <v>0</v>
          </cell>
          <cell r="E1309">
            <v>0</v>
          </cell>
          <cell r="F1309">
            <v>0</v>
          </cell>
          <cell r="G1309">
            <v>0</v>
          </cell>
        </row>
        <row r="1310">
          <cell r="A1310">
            <v>2341536.75</v>
          </cell>
          <cell r="B1310">
            <v>1309</v>
          </cell>
          <cell r="C1310">
            <v>1995.65</v>
          </cell>
          <cell r="D1310">
            <v>0</v>
          </cell>
          <cell r="E1310">
            <v>0</v>
          </cell>
          <cell r="F1310">
            <v>0</v>
          </cell>
          <cell r="G1310">
            <v>0</v>
          </cell>
        </row>
        <row r="1311">
          <cell r="A1311">
            <v>2342933.25</v>
          </cell>
          <cell r="B1311">
            <v>1310</v>
          </cell>
          <cell r="C1311">
            <v>1396.52</v>
          </cell>
          <cell r="D1311">
            <v>0</v>
          </cell>
          <cell r="E1311">
            <v>0</v>
          </cell>
          <cell r="F1311">
            <v>0</v>
          </cell>
          <cell r="G1311">
            <v>0</v>
          </cell>
        </row>
        <row r="1312">
          <cell r="A1312">
            <v>2343632.75</v>
          </cell>
          <cell r="B1312">
            <v>1311</v>
          </cell>
          <cell r="C1312">
            <v>699.4289</v>
          </cell>
          <cell r="D1312">
            <v>0</v>
          </cell>
          <cell r="E1312">
            <v>0</v>
          </cell>
          <cell r="F1312">
            <v>0</v>
          </cell>
          <cell r="G1312">
            <v>0</v>
          </cell>
        </row>
        <row r="1313">
          <cell r="A1313">
            <v>2345326.75</v>
          </cell>
          <cell r="B1313">
            <v>1312</v>
          </cell>
          <cell r="C1313">
            <v>1693.931</v>
          </cell>
          <cell r="D1313">
            <v>0</v>
          </cell>
          <cell r="E1313">
            <v>0</v>
          </cell>
          <cell r="F1313">
            <v>0</v>
          </cell>
          <cell r="G1313">
            <v>0</v>
          </cell>
        </row>
        <row r="1314">
          <cell r="A1314">
            <v>2347020.75</v>
          </cell>
          <cell r="B1314">
            <v>1313</v>
          </cell>
          <cell r="C1314">
            <v>1693.931</v>
          </cell>
          <cell r="D1314">
            <v>0</v>
          </cell>
          <cell r="E1314">
            <v>0</v>
          </cell>
          <cell r="F1314">
            <v>0</v>
          </cell>
          <cell r="G1314">
            <v>0</v>
          </cell>
        </row>
        <row r="1315">
          <cell r="A1315">
            <v>2349019</v>
          </cell>
          <cell r="B1315">
            <v>1314</v>
          </cell>
          <cell r="C1315">
            <v>1998.306</v>
          </cell>
          <cell r="D1315">
            <v>0</v>
          </cell>
          <cell r="E1315">
            <v>0</v>
          </cell>
          <cell r="F1315">
            <v>0</v>
          </cell>
          <cell r="G1315">
            <v>0</v>
          </cell>
        </row>
        <row r="1316">
          <cell r="A1316">
            <v>2350752.5</v>
          </cell>
          <cell r="B1316">
            <v>1315</v>
          </cell>
          <cell r="C1316">
            <v>1733.5650000000001</v>
          </cell>
          <cell r="D1316">
            <v>0</v>
          </cell>
          <cell r="E1316">
            <v>0</v>
          </cell>
          <cell r="F1316">
            <v>0</v>
          </cell>
          <cell r="G1316">
            <v>0</v>
          </cell>
        </row>
        <row r="1317">
          <cell r="A1317">
            <v>2352751.25</v>
          </cell>
          <cell r="B1317">
            <v>1316</v>
          </cell>
          <cell r="C1317">
            <v>1998.644</v>
          </cell>
          <cell r="D1317">
            <v>0</v>
          </cell>
          <cell r="E1317">
            <v>0</v>
          </cell>
          <cell r="F1317">
            <v>0</v>
          </cell>
          <cell r="G1317">
            <v>0</v>
          </cell>
        </row>
        <row r="1318">
          <cell r="A1318">
            <v>2354467.5</v>
          </cell>
          <cell r="B1318">
            <v>1317</v>
          </cell>
          <cell r="C1318">
            <v>1716.173</v>
          </cell>
          <cell r="D1318">
            <v>0</v>
          </cell>
          <cell r="E1318">
            <v>0</v>
          </cell>
          <cell r="F1318">
            <v>0</v>
          </cell>
          <cell r="G1318">
            <v>0</v>
          </cell>
        </row>
        <row r="1319">
          <cell r="A1319">
            <v>2356467.75</v>
          </cell>
          <cell r="B1319">
            <v>1318</v>
          </cell>
          <cell r="C1319">
            <v>2000.2619999999999</v>
          </cell>
          <cell r="D1319">
            <v>0</v>
          </cell>
          <cell r="E1319">
            <v>0</v>
          </cell>
          <cell r="F1319">
            <v>679.00019999999995</v>
          </cell>
          <cell r="G1319">
            <v>35.25188</v>
          </cell>
        </row>
        <row r="1320">
          <cell r="A1320">
            <v>2358231.75</v>
          </cell>
          <cell r="B1320">
            <v>1319</v>
          </cell>
          <cell r="C1320">
            <v>1763.992</v>
          </cell>
          <cell r="D1320">
            <v>0</v>
          </cell>
          <cell r="E1320">
            <v>0</v>
          </cell>
          <cell r="F1320">
            <v>676.1413</v>
          </cell>
          <cell r="G1320">
            <v>35.103459999999998</v>
          </cell>
        </row>
        <row r="1321">
          <cell r="A1321">
            <v>2359176.5</v>
          </cell>
          <cell r="B1321">
            <v>1320</v>
          </cell>
          <cell r="C1321">
            <v>944.86329999999998</v>
          </cell>
          <cell r="D1321">
            <v>0</v>
          </cell>
          <cell r="E1321">
            <v>0</v>
          </cell>
          <cell r="F1321">
            <v>0</v>
          </cell>
          <cell r="G1321">
            <v>0</v>
          </cell>
        </row>
        <row r="1322">
          <cell r="A1322">
            <v>2360870.5</v>
          </cell>
          <cell r="B1322">
            <v>1321</v>
          </cell>
          <cell r="C1322">
            <v>1693.9259999999999</v>
          </cell>
          <cell r="D1322">
            <v>0</v>
          </cell>
          <cell r="E1322">
            <v>0</v>
          </cell>
          <cell r="F1322">
            <v>0</v>
          </cell>
          <cell r="G1322">
            <v>0</v>
          </cell>
        </row>
        <row r="1323">
          <cell r="A1323">
            <v>2362564.5</v>
          </cell>
          <cell r="B1323">
            <v>1322</v>
          </cell>
          <cell r="C1323">
            <v>1693.9259999999999</v>
          </cell>
          <cell r="D1323">
            <v>0</v>
          </cell>
          <cell r="E1323">
            <v>0</v>
          </cell>
          <cell r="F1323">
            <v>0</v>
          </cell>
          <cell r="G1323">
            <v>0</v>
          </cell>
        </row>
        <row r="1324">
          <cell r="A1324">
            <v>2364258.5</v>
          </cell>
          <cell r="B1324">
            <v>1323</v>
          </cell>
          <cell r="C1324">
            <v>1693.9259999999999</v>
          </cell>
          <cell r="D1324">
            <v>0</v>
          </cell>
          <cell r="E1324">
            <v>0</v>
          </cell>
          <cell r="F1324">
            <v>0</v>
          </cell>
          <cell r="G1324">
            <v>0</v>
          </cell>
        </row>
        <row r="1325">
          <cell r="A1325">
            <v>2365952.5</v>
          </cell>
          <cell r="B1325">
            <v>1324</v>
          </cell>
          <cell r="C1325">
            <v>1693.9259999999999</v>
          </cell>
          <cell r="D1325">
            <v>0</v>
          </cell>
          <cell r="E1325">
            <v>0</v>
          </cell>
          <cell r="F1325">
            <v>0</v>
          </cell>
          <cell r="G1325">
            <v>0</v>
          </cell>
        </row>
        <row r="1326">
          <cell r="A1326">
            <v>2367646.5</v>
          </cell>
          <cell r="B1326">
            <v>1325</v>
          </cell>
          <cell r="C1326">
            <v>1693.9259999999999</v>
          </cell>
          <cell r="D1326">
            <v>0</v>
          </cell>
          <cell r="E1326">
            <v>0</v>
          </cell>
          <cell r="F1326">
            <v>0</v>
          </cell>
          <cell r="G1326">
            <v>0</v>
          </cell>
        </row>
        <row r="1327">
          <cell r="A1327">
            <v>2369623.75</v>
          </cell>
          <cell r="B1327">
            <v>1326</v>
          </cell>
          <cell r="C1327">
            <v>1977.1410000000001</v>
          </cell>
          <cell r="D1327">
            <v>0</v>
          </cell>
          <cell r="E1327">
            <v>0</v>
          </cell>
          <cell r="F1327">
            <v>0</v>
          </cell>
          <cell r="G1327">
            <v>0</v>
          </cell>
        </row>
        <row r="1328">
          <cell r="A1328">
            <v>2371621.75</v>
          </cell>
          <cell r="B1328">
            <v>1327</v>
          </cell>
          <cell r="C1328">
            <v>1997.921</v>
          </cell>
          <cell r="D1328">
            <v>0</v>
          </cell>
          <cell r="E1328">
            <v>0</v>
          </cell>
          <cell r="F1328">
            <v>0</v>
          </cell>
          <cell r="G1328">
            <v>0</v>
          </cell>
        </row>
        <row r="1329">
          <cell r="A1329">
            <v>2372490.25</v>
          </cell>
          <cell r="B1329">
            <v>1328</v>
          </cell>
          <cell r="C1329">
            <v>868.49789999999996</v>
          </cell>
          <cell r="D1329">
            <v>0</v>
          </cell>
          <cell r="E1329">
            <v>0</v>
          </cell>
          <cell r="F1329">
            <v>0</v>
          </cell>
          <cell r="G1329">
            <v>0</v>
          </cell>
        </row>
        <row r="1330">
          <cell r="A1330">
            <v>2374356.25</v>
          </cell>
          <cell r="B1330">
            <v>1329</v>
          </cell>
          <cell r="C1330">
            <v>1865.998</v>
          </cell>
          <cell r="D1330">
            <v>0</v>
          </cell>
          <cell r="E1330">
            <v>0</v>
          </cell>
          <cell r="F1330">
            <v>172.07169999999999</v>
          </cell>
          <cell r="G1330">
            <v>9.040502</v>
          </cell>
        </row>
        <row r="1331">
          <cell r="A1331">
            <v>2376355.25</v>
          </cell>
          <cell r="B1331">
            <v>1330</v>
          </cell>
          <cell r="C1331">
            <v>1998.9580000000001</v>
          </cell>
          <cell r="D1331">
            <v>0</v>
          </cell>
          <cell r="E1331">
            <v>0</v>
          </cell>
          <cell r="F1331">
            <v>477.10770000000002</v>
          </cell>
          <cell r="G1331">
            <v>25.440670000000001</v>
          </cell>
        </row>
        <row r="1332">
          <cell r="A1332">
            <v>2377572</v>
          </cell>
          <cell r="B1332">
            <v>1331</v>
          </cell>
          <cell r="C1332">
            <v>1216.8140000000001</v>
          </cell>
          <cell r="D1332">
            <v>0</v>
          </cell>
          <cell r="E1332">
            <v>0</v>
          </cell>
          <cell r="F1332">
            <v>148.60730000000001</v>
          </cell>
          <cell r="G1332">
            <v>7.9241419999999998</v>
          </cell>
        </row>
        <row r="1333">
          <cell r="A1333">
            <v>2379266</v>
          </cell>
          <cell r="B1333">
            <v>1332</v>
          </cell>
          <cell r="C1333">
            <v>1693.9259999999999</v>
          </cell>
          <cell r="D1333">
            <v>0</v>
          </cell>
          <cell r="E1333">
            <v>0</v>
          </cell>
          <cell r="F1333">
            <v>0</v>
          </cell>
          <cell r="G1333">
            <v>0</v>
          </cell>
        </row>
        <row r="1334">
          <cell r="A1334">
            <v>2380960</v>
          </cell>
          <cell r="B1334">
            <v>1333</v>
          </cell>
          <cell r="C1334">
            <v>1693.9259999999999</v>
          </cell>
          <cell r="D1334">
            <v>0</v>
          </cell>
          <cell r="E1334">
            <v>0</v>
          </cell>
          <cell r="F1334">
            <v>0</v>
          </cell>
          <cell r="G1334">
            <v>0</v>
          </cell>
        </row>
        <row r="1335">
          <cell r="A1335">
            <v>2382654</v>
          </cell>
          <cell r="B1335">
            <v>1334</v>
          </cell>
          <cell r="C1335">
            <v>1693.9259999999999</v>
          </cell>
          <cell r="D1335">
            <v>0</v>
          </cell>
          <cell r="E1335">
            <v>0</v>
          </cell>
          <cell r="F1335">
            <v>0</v>
          </cell>
          <cell r="G1335">
            <v>0</v>
          </cell>
        </row>
        <row r="1336">
          <cell r="A1336">
            <v>2384348</v>
          </cell>
          <cell r="B1336">
            <v>1335</v>
          </cell>
          <cell r="C1336">
            <v>1693.9259999999999</v>
          </cell>
          <cell r="D1336">
            <v>0</v>
          </cell>
          <cell r="E1336">
            <v>0</v>
          </cell>
          <cell r="F1336">
            <v>0</v>
          </cell>
          <cell r="G1336">
            <v>0</v>
          </cell>
        </row>
        <row r="1337">
          <cell r="A1337">
            <v>2386042</v>
          </cell>
          <cell r="B1337">
            <v>1336</v>
          </cell>
          <cell r="C1337">
            <v>1693.9259999999999</v>
          </cell>
          <cell r="D1337">
            <v>0</v>
          </cell>
          <cell r="E1337">
            <v>0</v>
          </cell>
          <cell r="F1337">
            <v>0</v>
          </cell>
          <cell r="G1337">
            <v>0</v>
          </cell>
        </row>
        <row r="1338">
          <cell r="A1338">
            <v>2387736</v>
          </cell>
          <cell r="B1338">
            <v>1337</v>
          </cell>
          <cell r="C1338">
            <v>1693.9259999999999</v>
          </cell>
          <cell r="D1338">
            <v>0</v>
          </cell>
          <cell r="E1338">
            <v>0</v>
          </cell>
          <cell r="F1338">
            <v>0</v>
          </cell>
          <cell r="G1338">
            <v>0</v>
          </cell>
        </row>
        <row r="1339">
          <cell r="A1339">
            <v>2389430</v>
          </cell>
          <cell r="B1339">
            <v>1338</v>
          </cell>
          <cell r="C1339">
            <v>1693.9259999999999</v>
          </cell>
          <cell r="D1339">
            <v>0</v>
          </cell>
          <cell r="E1339">
            <v>0</v>
          </cell>
          <cell r="F1339">
            <v>0</v>
          </cell>
          <cell r="G1339">
            <v>0</v>
          </cell>
        </row>
        <row r="1340">
          <cell r="A1340">
            <v>2391428.5</v>
          </cell>
          <cell r="B1340">
            <v>1339</v>
          </cell>
          <cell r="C1340">
            <v>1998.463</v>
          </cell>
          <cell r="D1340">
            <v>0</v>
          </cell>
          <cell r="E1340">
            <v>0</v>
          </cell>
          <cell r="F1340">
            <v>0</v>
          </cell>
          <cell r="G1340">
            <v>0</v>
          </cell>
        </row>
        <row r="1341">
          <cell r="A1341">
            <v>2393421</v>
          </cell>
          <cell r="B1341">
            <v>1340</v>
          </cell>
          <cell r="C1341">
            <v>1992.578</v>
          </cell>
          <cell r="D1341">
            <v>0</v>
          </cell>
          <cell r="E1341">
            <v>0</v>
          </cell>
          <cell r="F1341">
            <v>0</v>
          </cell>
          <cell r="G1341">
            <v>0</v>
          </cell>
        </row>
        <row r="1342">
          <cell r="A1342">
            <v>2395417.25</v>
          </cell>
          <cell r="B1342">
            <v>1341</v>
          </cell>
          <cell r="C1342">
            <v>1996.1569999999999</v>
          </cell>
          <cell r="D1342">
            <v>0</v>
          </cell>
          <cell r="E1342">
            <v>0</v>
          </cell>
          <cell r="F1342">
            <v>0</v>
          </cell>
          <cell r="G1342">
            <v>0</v>
          </cell>
        </row>
        <row r="1343">
          <cell r="A1343">
            <v>2397401.5</v>
          </cell>
          <cell r="B1343">
            <v>1342</v>
          </cell>
          <cell r="C1343">
            <v>1984.36</v>
          </cell>
          <cell r="D1343">
            <v>0</v>
          </cell>
          <cell r="E1343">
            <v>0</v>
          </cell>
          <cell r="F1343">
            <v>0</v>
          </cell>
          <cell r="G1343">
            <v>0</v>
          </cell>
        </row>
        <row r="1344">
          <cell r="A1344">
            <v>2399264</v>
          </cell>
          <cell r="B1344">
            <v>1343</v>
          </cell>
          <cell r="C1344">
            <v>1862.5519999999999</v>
          </cell>
          <cell r="D1344">
            <v>0</v>
          </cell>
          <cell r="E1344">
            <v>0</v>
          </cell>
          <cell r="F1344">
            <v>0</v>
          </cell>
          <cell r="G1344">
            <v>0</v>
          </cell>
        </row>
        <row r="1345">
          <cell r="A1345">
            <v>2400958</v>
          </cell>
          <cell r="B1345">
            <v>1344</v>
          </cell>
          <cell r="C1345">
            <v>1693.931</v>
          </cell>
          <cell r="D1345">
            <v>0</v>
          </cell>
          <cell r="E1345">
            <v>0</v>
          </cell>
          <cell r="F1345">
            <v>0</v>
          </cell>
          <cell r="G1345">
            <v>0</v>
          </cell>
        </row>
        <row r="1346">
          <cell r="A1346">
            <v>2402652</v>
          </cell>
          <cell r="B1346">
            <v>1345</v>
          </cell>
          <cell r="C1346">
            <v>1693.931</v>
          </cell>
          <cell r="D1346">
            <v>0</v>
          </cell>
          <cell r="E1346">
            <v>0</v>
          </cell>
          <cell r="F1346">
            <v>0</v>
          </cell>
          <cell r="G1346">
            <v>0</v>
          </cell>
        </row>
        <row r="1347">
          <cell r="A1347">
            <v>2404346</v>
          </cell>
          <cell r="B1347">
            <v>1346</v>
          </cell>
          <cell r="C1347">
            <v>1693.931</v>
          </cell>
          <cell r="D1347">
            <v>0</v>
          </cell>
          <cell r="E1347">
            <v>0</v>
          </cell>
          <cell r="F1347">
            <v>0</v>
          </cell>
          <cell r="G1347">
            <v>0</v>
          </cell>
        </row>
        <row r="1348">
          <cell r="A1348">
            <v>2406342</v>
          </cell>
          <cell r="B1348">
            <v>1347</v>
          </cell>
          <cell r="C1348">
            <v>1995.944</v>
          </cell>
          <cell r="D1348">
            <v>0</v>
          </cell>
          <cell r="E1348">
            <v>0</v>
          </cell>
          <cell r="F1348">
            <v>0</v>
          </cell>
          <cell r="G1348">
            <v>0</v>
          </cell>
        </row>
        <row r="1349">
          <cell r="A1349">
            <v>2408335.5</v>
          </cell>
          <cell r="B1349">
            <v>1348</v>
          </cell>
          <cell r="C1349">
            <v>1993.5830000000001</v>
          </cell>
          <cell r="D1349">
            <v>0</v>
          </cell>
          <cell r="E1349">
            <v>0</v>
          </cell>
          <cell r="F1349">
            <v>0</v>
          </cell>
          <cell r="G1349">
            <v>0</v>
          </cell>
        </row>
        <row r="1350">
          <cell r="A1350">
            <v>2410334.25</v>
          </cell>
          <cell r="B1350">
            <v>1349</v>
          </cell>
          <cell r="C1350">
            <v>1998.7550000000001</v>
          </cell>
          <cell r="D1350">
            <v>0</v>
          </cell>
          <cell r="E1350">
            <v>0</v>
          </cell>
          <cell r="F1350">
            <v>0</v>
          </cell>
          <cell r="G1350">
            <v>0</v>
          </cell>
        </row>
        <row r="1351">
          <cell r="A1351">
            <v>2412234.5</v>
          </cell>
          <cell r="B1351">
            <v>1350</v>
          </cell>
          <cell r="C1351">
            <v>1900.1859999999999</v>
          </cell>
          <cell r="D1351">
            <v>0</v>
          </cell>
          <cell r="E1351">
            <v>0</v>
          </cell>
          <cell r="F1351">
            <v>0</v>
          </cell>
          <cell r="G1351">
            <v>0</v>
          </cell>
        </row>
        <row r="1352">
          <cell r="A1352">
            <v>2413722.25</v>
          </cell>
          <cell r="B1352">
            <v>1351</v>
          </cell>
          <cell r="C1352">
            <v>1487.662</v>
          </cell>
          <cell r="D1352">
            <v>0</v>
          </cell>
          <cell r="E1352">
            <v>0</v>
          </cell>
          <cell r="F1352">
            <v>0</v>
          </cell>
          <cell r="G1352">
            <v>0</v>
          </cell>
        </row>
        <row r="1353">
          <cell r="A1353">
            <v>2415721</v>
          </cell>
          <cell r="B1353">
            <v>1352</v>
          </cell>
          <cell r="C1353">
            <v>1998.8330000000001</v>
          </cell>
          <cell r="D1353">
            <v>0</v>
          </cell>
          <cell r="E1353">
            <v>0</v>
          </cell>
          <cell r="F1353">
            <v>0</v>
          </cell>
          <cell r="G1353">
            <v>0</v>
          </cell>
        </row>
        <row r="1354">
          <cell r="A1354">
            <v>2417718.75</v>
          </cell>
          <cell r="B1354">
            <v>1353</v>
          </cell>
          <cell r="C1354">
            <v>1997.8219999999999</v>
          </cell>
          <cell r="D1354">
            <v>0</v>
          </cell>
          <cell r="E1354">
            <v>0</v>
          </cell>
          <cell r="F1354">
            <v>0</v>
          </cell>
          <cell r="G1354">
            <v>0</v>
          </cell>
        </row>
        <row r="1355">
          <cell r="A1355">
            <v>2419717</v>
          </cell>
          <cell r="B1355">
            <v>1354</v>
          </cell>
          <cell r="C1355">
            <v>1998.2439999999999</v>
          </cell>
          <cell r="D1355">
            <v>0</v>
          </cell>
          <cell r="E1355">
            <v>0</v>
          </cell>
          <cell r="F1355">
            <v>0</v>
          </cell>
          <cell r="G1355">
            <v>0</v>
          </cell>
        </row>
        <row r="1356">
          <cell r="A1356">
            <v>2421715.25</v>
          </cell>
          <cell r="B1356">
            <v>1355</v>
          </cell>
          <cell r="C1356">
            <v>1998.2919999999999</v>
          </cell>
          <cell r="D1356">
            <v>0</v>
          </cell>
          <cell r="E1356">
            <v>0</v>
          </cell>
          <cell r="F1356">
            <v>0</v>
          </cell>
          <cell r="G1356">
            <v>0</v>
          </cell>
        </row>
        <row r="1357">
          <cell r="A1357">
            <v>2423726.75</v>
          </cell>
          <cell r="B1357">
            <v>1356</v>
          </cell>
          <cell r="C1357">
            <v>2011.527</v>
          </cell>
          <cell r="D1357">
            <v>0</v>
          </cell>
          <cell r="E1357">
            <v>0</v>
          </cell>
          <cell r="F1357">
            <v>0</v>
          </cell>
          <cell r="G1357">
            <v>0</v>
          </cell>
        </row>
        <row r="1358">
          <cell r="A1358">
            <v>2425704.75</v>
          </cell>
          <cell r="B1358">
            <v>1357</v>
          </cell>
          <cell r="C1358">
            <v>1978.058</v>
          </cell>
          <cell r="D1358">
            <v>0</v>
          </cell>
          <cell r="E1358">
            <v>0</v>
          </cell>
          <cell r="F1358">
            <v>0</v>
          </cell>
          <cell r="G1358">
            <v>0</v>
          </cell>
        </row>
        <row r="1359">
          <cell r="A1359">
            <v>2427703</v>
          </cell>
          <cell r="B1359">
            <v>1358</v>
          </cell>
          <cell r="C1359">
            <v>1998.133</v>
          </cell>
          <cell r="D1359">
            <v>0</v>
          </cell>
          <cell r="E1359">
            <v>0</v>
          </cell>
          <cell r="F1359">
            <v>0</v>
          </cell>
          <cell r="G1359">
            <v>0</v>
          </cell>
        </row>
        <row r="1360">
          <cell r="A1360">
            <v>2428041</v>
          </cell>
          <cell r="B1360">
            <v>1359</v>
          </cell>
          <cell r="C1360">
            <v>338.00229999999999</v>
          </cell>
          <cell r="D1360">
            <v>0</v>
          </cell>
          <cell r="E1360">
            <v>0</v>
          </cell>
          <cell r="F1360">
            <v>0</v>
          </cell>
          <cell r="G1360">
            <v>0</v>
          </cell>
        </row>
        <row r="1361">
          <cell r="A1361">
            <v>2429735</v>
          </cell>
          <cell r="B1361">
            <v>1360</v>
          </cell>
          <cell r="C1361">
            <v>1693.9259999999999</v>
          </cell>
          <cell r="D1361">
            <v>0</v>
          </cell>
          <cell r="E1361">
            <v>0</v>
          </cell>
          <cell r="F1361">
            <v>0</v>
          </cell>
          <cell r="G1361">
            <v>0</v>
          </cell>
        </row>
        <row r="1362">
          <cell r="A1362">
            <v>2431733.25</v>
          </cell>
          <cell r="B1362">
            <v>1361</v>
          </cell>
          <cell r="C1362">
            <v>1998.3019999999999</v>
          </cell>
          <cell r="D1362">
            <v>0</v>
          </cell>
          <cell r="E1362">
            <v>0</v>
          </cell>
          <cell r="F1362">
            <v>0</v>
          </cell>
          <cell r="G1362">
            <v>0</v>
          </cell>
        </row>
        <row r="1363">
          <cell r="A1363">
            <v>2433728</v>
          </cell>
          <cell r="B1363">
            <v>1362</v>
          </cell>
          <cell r="C1363">
            <v>1994.836</v>
          </cell>
          <cell r="D1363">
            <v>0</v>
          </cell>
          <cell r="E1363">
            <v>0</v>
          </cell>
          <cell r="F1363">
            <v>0</v>
          </cell>
          <cell r="G1363">
            <v>0</v>
          </cell>
        </row>
        <row r="1364">
          <cell r="A1364">
            <v>2435660.25</v>
          </cell>
          <cell r="B1364">
            <v>1363</v>
          </cell>
          <cell r="C1364">
            <v>1932.259</v>
          </cell>
          <cell r="D1364">
            <v>0</v>
          </cell>
          <cell r="E1364">
            <v>0</v>
          </cell>
          <cell r="F1364">
            <v>0</v>
          </cell>
          <cell r="G1364">
            <v>0</v>
          </cell>
        </row>
        <row r="1365">
          <cell r="A1365">
            <v>2437627.75</v>
          </cell>
          <cell r="B1365">
            <v>1364</v>
          </cell>
          <cell r="C1365">
            <v>1967.386</v>
          </cell>
          <cell r="D1365">
            <v>0</v>
          </cell>
          <cell r="E1365">
            <v>0</v>
          </cell>
          <cell r="F1365">
            <v>0</v>
          </cell>
          <cell r="G1365">
            <v>0</v>
          </cell>
        </row>
        <row r="1366">
          <cell r="A1366">
            <v>2438929.25</v>
          </cell>
          <cell r="B1366">
            <v>1365</v>
          </cell>
          <cell r="C1366">
            <v>1301.56</v>
          </cell>
          <cell r="D1366">
            <v>0</v>
          </cell>
          <cell r="E1366">
            <v>0</v>
          </cell>
          <cell r="F1366">
            <v>0</v>
          </cell>
          <cell r="G1366">
            <v>0</v>
          </cell>
        </row>
        <row r="1367">
          <cell r="A1367">
            <v>2440623.25</v>
          </cell>
          <cell r="B1367">
            <v>1366</v>
          </cell>
          <cell r="C1367">
            <v>1693.931</v>
          </cell>
          <cell r="D1367">
            <v>0</v>
          </cell>
          <cell r="E1367">
            <v>0</v>
          </cell>
          <cell r="F1367">
            <v>0</v>
          </cell>
          <cell r="G1367">
            <v>0</v>
          </cell>
        </row>
        <row r="1368">
          <cell r="A1368">
            <v>2442317.25</v>
          </cell>
          <cell r="B1368">
            <v>1367</v>
          </cell>
          <cell r="C1368">
            <v>1693.931</v>
          </cell>
          <cell r="D1368">
            <v>0</v>
          </cell>
          <cell r="E1368">
            <v>0</v>
          </cell>
          <cell r="F1368">
            <v>0</v>
          </cell>
          <cell r="G1368">
            <v>0</v>
          </cell>
        </row>
        <row r="1369">
          <cell r="A1369">
            <v>2444317.75</v>
          </cell>
          <cell r="B1369">
            <v>1368</v>
          </cell>
          <cell r="C1369">
            <v>2000.579</v>
          </cell>
          <cell r="D1369">
            <v>0</v>
          </cell>
          <cell r="E1369">
            <v>0</v>
          </cell>
          <cell r="F1369">
            <v>0</v>
          </cell>
          <cell r="G1369">
            <v>0</v>
          </cell>
        </row>
        <row r="1370">
          <cell r="A1370">
            <v>2446318.5</v>
          </cell>
          <cell r="B1370">
            <v>1369</v>
          </cell>
          <cell r="C1370">
            <v>2000.87</v>
          </cell>
          <cell r="D1370">
            <v>0</v>
          </cell>
          <cell r="E1370">
            <v>0</v>
          </cell>
          <cell r="F1370">
            <v>0</v>
          </cell>
          <cell r="G1370">
            <v>0</v>
          </cell>
        </row>
        <row r="1371">
          <cell r="A1371">
            <v>2448314.5</v>
          </cell>
          <cell r="B1371">
            <v>1370</v>
          </cell>
          <cell r="C1371">
            <v>1996.095</v>
          </cell>
          <cell r="D1371">
            <v>0</v>
          </cell>
          <cell r="E1371">
            <v>0</v>
          </cell>
          <cell r="F1371">
            <v>0</v>
          </cell>
          <cell r="G1371">
            <v>0</v>
          </cell>
        </row>
        <row r="1372">
          <cell r="A1372">
            <v>2450133.5</v>
          </cell>
          <cell r="B1372">
            <v>1371</v>
          </cell>
          <cell r="C1372">
            <v>1819.106</v>
          </cell>
          <cell r="D1372">
            <v>0</v>
          </cell>
          <cell r="E1372">
            <v>0</v>
          </cell>
          <cell r="F1372">
            <v>0</v>
          </cell>
          <cell r="G1372">
            <v>0</v>
          </cell>
        </row>
        <row r="1373">
          <cell r="A1373">
            <v>2452025.75</v>
          </cell>
          <cell r="B1373">
            <v>1372</v>
          </cell>
          <cell r="C1373">
            <v>1892.3150000000001</v>
          </cell>
          <cell r="D1373">
            <v>0</v>
          </cell>
          <cell r="E1373">
            <v>0</v>
          </cell>
          <cell r="F1373">
            <v>0</v>
          </cell>
          <cell r="G1373">
            <v>0</v>
          </cell>
        </row>
        <row r="1374">
          <cell r="A1374">
            <v>2453716</v>
          </cell>
          <cell r="B1374">
            <v>1373</v>
          </cell>
          <cell r="C1374">
            <v>1690.375</v>
          </cell>
          <cell r="D1374">
            <v>0</v>
          </cell>
          <cell r="E1374">
            <v>0</v>
          </cell>
          <cell r="F1374">
            <v>0</v>
          </cell>
          <cell r="G1374">
            <v>0</v>
          </cell>
        </row>
        <row r="1375">
          <cell r="A1375">
            <v>2455410</v>
          </cell>
          <cell r="B1375">
            <v>1374</v>
          </cell>
          <cell r="C1375">
            <v>1693.9259999999999</v>
          </cell>
          <cell r="D1375">
            <v>0</v>
          </cell>
          <cell r="E1375">
            <v>0</v>
          </cell>
          <cell r="F1375">
            <v>0</v>
          </cell>
          <cell r="G1375">
            <v>0</v>
          </cell>
        </row>
        <row r="1376">
          <cell r="A1376">
            <v>2457104</v>
          </cell>
          <cell r="B1376">
            <v>1375</v>
          </cell>
          <cell r="C1376">
            <v>1693.9259999999999</v>
          </cell>
          <cell r="D1376">
            <v>0</v>
          </cell>
          <cell r="E1376">
            <v>0</v>
          </cell>
          <cell r="F1376">
            <v>0</v>
          </cell>
          <cell r="G1376">
            <v>0</v>
          </cell>
        </row>
        <row r="1377">
          <cell r="A1377">
            <v>2458813</v>
          </cell>
          <cell r="B1377">
            <v>1376</v>
          </cell>
          <cell r="C1377">
            <v>1708.962</v>
          </cell>
          <cell r="D1377">
            <v>0</v>
          </cell>
          <cell r="E1377">
            <v>0</v>
          </cell>
          <cell r="F1377">
            <v>0</v>
          </cell>
          <cell r="G1377">
            <v>0</v>
          </cell>
        </row>
        <row r="1378">
          <cell r="A1378">
            <v>2460732.5</v>
          </cell>
          <cell r="B1378">
            <v>1377</v>
          </cell>
          <cell r="C1378">
            <v>1919.462</v>
          </cell>
          <cell r="D1378">
            <v>0</v>
          </cell>
          <cell r="E1378">
            <v>0</v>
          </cell>
          <cell r="F1378">
            <v>0</v>
          </cell>
          <cell r="G1378">
            <v>0</v>
          </cell>
        </row>
        <row r="1379">
          <cell r="A1379">
            <v>2462573.5</v>
          </cell>
          <cell r="B1379">
            <v>1378</v>
          </cell>
          <cell r="C1379">
            <v>1841.115</v>
          </cell>
          <cell r="D1379">
            <v>0</v>
          </cell>
          <cell r="E1379">
            <v>0</v>
          </cell>
          <cell r="F1379">
            <v>0</v>
          </cell>
          <cell r="G1379">
            <v>0</v>
          </cell>
        </row>
        <row r="1380">
          <cell r="A1380">
            <v>2464494.25</v>
          </cell>
          <cell r="B1380">
            <v>1379</v>
          </cell>
          <cell r="C1380">
            <v>1920.855</v>
          </cell>
          <cell r="D1380">
            <v>0</v>
          </cell>
          <cell r="E1380">
            <v>0</v>
          </cell>
          <cell r="F1380">
            <v>587.13409999999999</v>
          </cell>
          <cell r="G1380">
            <v>68.429770000000005</v>
          </cell>
        </row>
        <row r="1381">
          <cell r="A1381">
            <v>2466440.75</v>
          </cell>
          <cell r="B1381">
            <v>1380</v>
          </cell>
          <cell r="C1381">
            <v>1946.57</v>
          </cell>
          <cell r="D1381">
            <v>0</v>
          </cell>
          <cell r="E1381">
            <v>0</v>
          </cell>
          <cell r="F1381">
            <v>126.34529999999999</v>
          </cell>
          <cell r="G1381">
            <v>14.025090000000001</v>
          </cell>
        </row>
        <row r="1382">
          <cell r="A1382">
            <v>2468420.25</v>
          </cell>
          <cell r="B1382">
            <v>1381</v>
          </cell>
          <cell r="C1382">
            <v>1979.4829999999999</v>
          </cell>
          <cell r="D1382">
            <v>0</v>
          </cell>
          <cell r="E1382">
            <v>0</v>
          </cell>
          <cell r="F1382">
            <v>654.02279999999996</v>
          </cell>
          <cell r="G1382">
            <v>70.624690000000001</v>
          </cell>
        </row>
        <row r="1383">
          <cell r="A1383">
            <v>2468752.75</v>
          </cell>
          <cell r="B1383">
            <v>1382</v>
          </cell>
          <cell r="C1383">
            <v>332.41090000000003</v>
          </cell>
          <cell r="D1383">
            <v>0</v>
          </cell>
          <cell r="E1383">
            <v>0</v>
          </cell>
          <cell r="F1383">
            <v>0</v>
          </cell>
          <cell r="G1383">
            <v>0</v>
          </cell>
        </row>
        <row r="1384">
          <cell r="A1384">
            <v>2470446.75</v>
          </cell>
          <cell r="B1384">
            <v>1383</v>
          </cell>
          <cell r="C1384">
            <v>1693.9259999999999</v>
          </cell>
          <cell r="D1384">
            <v>0</v>
          </cell>
          <cell r="E1384">
            <v>0</v>
          </cell>
          <cell r="F1384">
            <v>0</v>
          </cell>
          <cell r="G1384">
            <v>0</v>
          </cell>
        </row>
        <row r="1385">
          <cell r="A1385">
            <v>2472140.75</v>
          </cell>
          <cell r="B1385">
            <v>1384</v>
          </cell>
          <cell r="C1385">
            <v>1693.9259999999999</v>
          </cell>
          <cell r="D1385">
            <v>0</v>
          </cell>
          <cell r="E1385">
            <v>0</v>
          </cell>
          <cell r="F1385">
            <v>0</v>
          </cell>
          <cell r="G1385">
            <v>0</v>
          </cell>
        </row>
        <row r="1386">
          <cell r="A1386">
            <v>2474108.5</v>
          </cell>
          <cell r="B1386">
            <v>1385</v>
          </cell>
          <cell r="C1386">
            <v>1967.6579999999999</v>
          </cell>
          <cell r="D1386">
            <v>0</v>
          </cell>
          <cell r="E1386">
            <v>0</v>
          </cell>
          <cell r="F1386">
            <v>0</v>
          </cell>
          <cell r="G1386">
            <v>0</v>
          </cell>
        </row>
        <row r="1387">
          <cell r="A1387">
            <v>2475528.75</v>
          </cell>
          <cell r="B1387">
            <v>1386</v>
          </cell>
          <cell r="C1387">
            <v>1420.1969999999999</v>
          </cell>
          <cell r="D1387">
            <v>0</v>
          </cell>
          <cell r="E1387">
            <v>0</v>
          </cell>
          <cell r="F1387">
            <v>0</v>
          </cell>
          <cell r="G1387">
            <v>0</v>
          </cell>
        </row>
        <row r="1388">
          <cell r="A1388">
            <v>2477222.75</v>
          </cell>
          <cell r="B1388">
            <v>1387</v>
          </cell>
          <cell r="C1388">
            <v>1693.9259999999999</v>
          </cell>
          <cell r="D1388">
            <v>0</v>
          </cell>
          <cell r="E1388">
            <v>0</v>
          </cell>
          <cell r="F1388">
            <v>0</v>
          </cell>
          <cell r="G1388">
            <v>0</v>
          </cell>
        </row>
        <row r="1389">
          <cell r="A1389">
            <v>2479137.75</v>
          </cell>
          <cell r="B1389">
            <v>1388</v>
          </cell>
          <cell r="C1389">
            <v>1914.9559999999999</v>
          </cell>
          <cell r="D1389">
            <v>0</v>
          </cell>
          <cell r="E1389">
            <v>0</v>
          </cell>
          <cell r="F1389">
            <v>0</v>
          </cell>
          <cell r="G1389">
            <v>0</v>
          </cell>
        </row>
        <row r="1390">
          <cell r="A1390">
            <v>2481126.75</v>
          </cell>
          <cell r="B1390">
            <v>1389</v>
          </cell>
          <cell r="C1390">
            <v>1989.0150000000001</v>
          </cell>
          <cell r="D1390">
            <v>0</v>
          </cell>
          <cell r="E1390">
            <v>0</v>
          </cell>
          <cell r="F1390">
            <v>0</v>
          </cell>
          <cell r="G1390">
            <v>0</v>
          </cell>
        </row>
        <row r="1391">
          <cell r="A1391">
            <v>2483110</v>
          </cell>
          <cell r="B1391">
            <v>1390</v>
          </cell>
          <cell r="C1391">
            <v>1983.22</v>
          </cell>
          <cell r="D1391">
            <v>0</v>
          </cell>
          <cell r="E1391">
            <v>0</v>
          </cell>
          <cell r="F1391">
            <v>96.257149999999996</v>
          </cell>
          <cell r="G1391">
            <v>10.32911</v>
          </cell>
        </row>
        <row r="1392">
          <cell r="A1392">
            <v>2485097.25</v>
          </cell>
          <cell r="B1392">
            <v>1391</v>
          </cell>
          <cell r="C1392">
            <v>1987.2380000000001</v>
          </cell>
          <cell r="D1392">
            <v>0</v>
          </cell>
          <cell r="E1392">
            <v>0</v>
          </cell>
          <cell r="F1392">
            <v>1648.453</v>
          </cell>
          <cell r="G1392">
            <v>159.75810000000001</v>
          </cell>
        </row>
        <row r="1393">
          <cell r="A1393">
            <v>2487040</v>
          </cell>
          <cell r="B1393">
            <v>1392</v>
          </cell>
          <cell r="C1393">
            <v>1942.8610000000001</v>
          </cell>
          <cell r="D1393">
            <v>0</v>
          </cell>
          <cell r="E1393">
            <v>0</v>
          </cell>
          <cell r="F1393">
            <v>1908.982</v>
          </cell>
          <cell r="G1393">
            <v>151.40549999999999</v>
          </cell>
        </row>
        <row r="1394">
          <cell r="A1394">
            <v>2488095.5</v>
          </cell>
          <cell r="B1394">
            <v>1393</v>
          </cell>
          <cell r="C1394">
            <v>1055.4269999999999</v>
          </cell>
          <cell r="D1394">
            <v>0</v>
          </cell>
          <cell r="E1394">
            <v>0</v>
          </cell>
          <cell r="F1394">
            <v>886.03359999999998</v>
          </cell>
          <cell r="G1394">
            <v>93.466729999999998</v>
          </cell>
        </row>
        <row r="1395">
          <cell r="A1395">
            <v>2489891.5</v>
          </cell>
          <cell r="B1395">
            <v>1394</v>
          </cell>
          <cell r="C1395">
            <v>1795.92</v>
          </cell>
          <cell r="D1395">
            <v>0</v>
          </cell>
          <cell r="E1395">
            <v>0</v>
          </cell>
          <cell r="F1395">
            <v>0</v>
          </cell>
          <cell r="G1395">
            <v>0</v>
          </cell>
        </row>
        <row r="1396">
          <cell r="A1396">
            <v>2491830.25</v>
          </cell>
          <cell r="B1396">
            <v>1395</v>
          </cell>
          <cell r="C1396">
            <v>1938.683</v>
          </cell>
          <cell r="D1396">
            <v>0</v>
          </cell>
          <cell r="E1396">
            <v>0</v>
          </cell>
          <cell r="F1396">
            <v>0</v>
          </cell>
          <cell r="G1396">
            <v>0</v>
          </cell>
        </row>
        <row r="1397">
          <cell r="A1397">
            <v>2493596.75</v>
          </cell>
          <cell r="B1397">
            <v>1396</v>
          </cell>
          <cell r="C1397">
            <v>1766.616</v>
          </cell>
          <cell r="D1397">
            <v>0</v>
          </cell>
          <cell r="E1397">
            <v>0</v>
          </cell>
          <cell r="F1397">
            <v>0</v>
          </cell>
          <cell r="G1397">
            <v>0</v>
          </cell>
        </row>
        <row r="1398">
          <cell r="A1398">
            <v>2494871.25</v>
          </cell>
          <cell r="B1398">
            <v>1397</v>
          </cell>
          <cell r="C1398">
            <v>1274.4939999999999</v>
          </cell>
          <cell r="D1398">
            <v>0</v>
          </cell>
          <cell r="E1398">
            <v>0</v>
          </cell>
          <cell r="F1398">
            <v>0</v>
          </cell>
          <cell r="G1398">
            <v>0</v>
          </cell>
        </row>
        <row r="1399">
          <cell r="A1399">
            <v>2496865.25</v>
          </cell>
          <cell r="B1399">
            <v>1398</v>
          </cell>
          <cell r="C1399">
            <v>1994.048</v>
          </cell>
          <cell r="D1399">
            <v>0</v>
          </cell>
          <cell r="E1399">
            <v>0</v>
          </cell>
          <cell r="F1399">
            <v>0</v>
          </cell>
          <cell r="G1399">
            <v>0</v>
          </cell>
        </row>
        <row r="1400">
          <cell r="A1400">
            <v>2498743.5</v>
          </cell>
          <cell r="B1400">
            <v>1399</v>
          </cell>
          <cell r="C1400">
            <v>1878.1569999999999</v>
          </cell>
          <cell r="D1400">
            <v>0</v>
          </cell>
          <cell r="E1400">
            <v>0</v>
          </cell>
          <cell r="F1400">
            <v>0</v>
          </cell>
          <cell r="G1400">
            <v>0</v>
          </cell>
        </row>
        <row r="1401">
          <cell r="A1401">
            <v>2500709.75</v>
          </cell>
          <cell r="B1401">
            <v>1400</v>
          </cell>
          <cell r="C1401">
            <v>1966.37</v>
          </cell>
          <cell r="D1401">
            <v>0</v>
          </cell>
          <cell r="E1401">
            <v>0</v>
          </cell>
          <cell r="F1401">
            <v>0</v>
          </cell>
          <cell r="G1401">
            <v>0</v>
          </cell>
        </row>
        <row r="1402">
          <cell r="A1402">
            <v>2502712.5</v>
          </cell>
          <cell r="B1402">
            <v>1401</v>
          </cell>
          <cell r="C1402">
            <v>2002.8720000000001</v>
          </cell>
          <cell r="D1402">
            <v>0</v>
          </cell>
          <cell r="E1402">
            <v>0</v>
          </cell>
          <cell r="F1402">
            <v>0</v>
          </cell>
          <cell r="G1402">
            <v>0</v>
          </cell>
        </row>
        <row r="1403">
          <cell r="A1403">
            <v>2504668.5</v>
          </cell>
          <cell r="B1403">
            <v>1402</v>
          </cell>
          <cell r="C1403">
            <v>1955.932</v>
          </cell>
          <cell r="D1403">
            <v>0</v>
          </cell>
          <cell r="E1403">
            <v>0</v>
          </cell>
          <cell r="F1403">
            <v>637.9067</v>
          </cell>
          <cell r="G1403">
            <v>90.896199999999993</v>
          </cell>
        </row>
        <row r="1404">
          <cell r="A1404">
            <v>2506269.5</v>
          </cell>
          <cell r="B1404">
            <v>1403</v>
          </cell>
          <cell r="C1404">
            <v>1601.1179999999999</v>
          </cell>
          <cell r="D1404">
            <v>0</v>
          </cell>
          <cell r="E1404">
            <v>0</v>
          </cell>
          <cell r="F1404">
            <v>233.143</v>
          </cell>
          <cell r="G1404">
            <v>23.215450000000001</v>
          </cell>
        </row>
        <row r="1405">
          <cell r="A1405">
            <v>2508138.25</v>
          </cell>
          <cell r="B1405">
            <v>1404</v>
          </cell>
          <cell r="C1405">
            <v>1868.6320000000001</v>
          </cell>
          <cell r="D1405">
            <v>0</v>
          </cell>
          <cell r="E1405">
            <v>0</v>
          </cell>
          <cell r="F1405">
            <v>1074.345</v>
          </cell>
          <cell r="G1405">
            <v>82.703230000000005</v>
          </cell>
        </row>
        <row r="1406">
          <cell r="A1406">
            <v>2510130.5</v>
          </cell>
          <cell r="B1406">
            <v>1405</v>
          </cell>
          <cell r="C1406">
            <v>1992.2460000000001</v>
          </cell>
          <cell r="D1406">
            <v>0</v>
          </cell>
          <cell r="E1406">
            <v>0</v>
          </cell>
          <cell r="F1406">
            <v>0</v>
          </cell>
          <cell r="G1406">
            <v>0</v>
          </cell>
        </row>
        <row r="1407">
          <cell r="A1407">
            <v>2511928.25</v>
          </cell>
          <cell r="B1407">
            <v>1406</v>
          </cell>
          <cell r="C1407">
            <v>1797.65</v>
          </cell>
          <cell r="D1407">
            <v>0</v>
          </cell>
          <cell r="E1407">
            <v>0</v>
          </cell>
          <cell r="F1407">
            <v>0</v>
          </cell>
          <cell r="G1407">
            <v>0</v>
          </cell>
        </row>
        <row r="1408">
          <cell r="A1408">
            <v>2513863.5</v>
          </cell>
          <cell r="B1408">
            <v>1407</v>
          </cell>
          <cell r="C1408">
            <v>1935.2950000000001</v>
          </cell>
          <cell r="D1408">
            <v>0</v>
          </cell>
          <cell r="E1408">
            <v>0</v>
          </cell>
          <cell r="F1408">
            <v>0</v>
          </cell>
          <cell r="G1408">
            <v>0</v>
          </cell>
        </row>
        <row r="1409">
          <cell r="A1409">
            <v>2515137.5</v>
          </cell>
          <cell r="B1409">
            <v>1408</v>
          </cell>
          <cell r="C1409">
            <v>1273.982</v>
          </cell>
          <cell r="D1409">
            <v>0</v>
          </cell>
          <cell r="E1409">
            <v>0</v>
          </cell>
          <cell r="F1409">
            <v>0</v>
          </cell>
          <cell r="G1409">
            <v>0</v>
          </cell>
        </row>
        <row r="1410">
          <cell r="A1410">
            <v>2516922.25</v>
          </cell>
          <cell r="B1410">
            <v>1409</v>
          </cell>
          <cell r="C1410">
            <v>1784.675</v>
          </cell>
          <cell r="D1410">
            <v>0</v>
          </cell>
          <cell r="E1410">
            <v>0</v>
          </cell>
          <cell r="F1410">
            <v>0</v>
          </cell>
          <cell r="G1410">
            <v>0</v>
          </cell>
        </row>
        <row r="1411">
          <cell r="A1411">
            <v>2517748.25</v>
          </cell>
          <cell r="B1411">
            <v>1410</v>
          </cell>
          <cell r="C1411">
            <v>826.02610000000004</v>
          </cell>
          <cell r="D1411">
            <v>0</v>
          </cell>
          <cell r="E1411">
            <v>0</v>
          </cell>
          <cell r="F1411">
            <v>0</v>
          </cell>
          <cell r="G1411">
            <v>0</v>
          </cell>
        </row>
        <row r="1412">
          <cell r="A1412">
            <v>2519442.25</v>
          </cell>
          <cell r="B1412">
            <v>1411</v>
          </cell>
          <cell r="C1412">
            <v>1693.931</v>
          </cell>
          <cell r="D1412">
            <v>0</v>
          </cell>
          <cell r="E1412">
            <v>0</v>
          </cell>
          <cell r="F1412">
            <v>0</v>
          </cell>
          <cell r="G1412">
            <v>0</v>
          </cell>
        </row>
        <row r="1413">
          <cell r="A1413">
            <v>2521136.25</v>
          </cell>
          <cell r="B1413">
            <v>1412</v>
          </cell>
          <cell r="C1413">
            <v>1693.931</v>
          </cell>
          <cell r="D1413">
            <v>0</v>
          </cell>
          <cell r="E1413">
            <v>0</v>
          </cell>
          <cell r="F1413">
            <v>0</v>
          </cell>
          <cell r="G1413">
            <v>0</v>
          </cell>
        </row>
        <row r="1414">
          <cell r="A1414">
            <v>2523134.5</v>
          </cell>
          <cell r="B1414">
            <v>1413</v>
          </cell>
          <cell r="C1414">
            <v>1998.306</v>
          </cell>
          <cell r="D1414">
            <v>0</v>
          </cell>
          <cell r="E1414">
            <v>0</v>
          </cell>
          <cell r="F1414">
            <v>0</v>
          </cell>
          <cell r="G1414">
            <v>0</v>
          </cell>
        </row>
        <row r="1415">
          <cell r="A1415">
            <v>2525150.75</v>
          </cell>
          <cell r="B1415">
            <v>1414</v>
          </cell>
          <cell r="C1415">
            <v>2016.36</v>
          </cell>
          <cell r="D1415">
            <v>0</v>
          </cell>
          <cell r="E1415">
            <v>0</v>
          </cell>
          <cell r="F1415">
            <v>171.17140000000001</v>
          </cell>
          <cell r="G1415">
            <v>9.2670639999999995</v>
          </cell>
        </row>
        <row r="1416">
          <cell r="A1416">
            <v>2527129.25</v>
          </cell>
          <cell r="B1416">
            <v>1415</v>
          </cell>
          <cell r="C1416">
            <v>1978.5730000000001</v>
          </cell>
          <cell r="D1416">
            <v>0</v>
          </cell>
          <cell r="E1416">
            <v>0</v>
          </cell>
          <cell r="F1416">
            <v>59.643039999999999</v>
          </cell>
          <cell r="G1416">
            <v>3.2290199999999998</v>
          </cell>
        </row>
        <row r="1417">
          <cell r="A1417">
            <v>2528983.75</v>
          </cell>
          <cell r="B1417">
            <v>1416</v>
          </cell>
          <cell r="C1417">
            <v>1854.39</v>
          </cell>
          <cell r="D1417">
            <v>0</v>
          </cell>
          <cell r="E1417">
            <v>0</v>
          </cell>
          <cell r="F1417">
            <v>1270.4449999999999</v>
          </cell>
          <cell r="G1417">
            <v>78.159139999999994</v>
          </cell>
        </row>
        <row r="1418">
          <cell r="A1418">
            <v>2530715.75</v>
          </cell>
          <cell r="B1418">
            <v>1417</v>
          </cell>
          <cell r="C1418">
            <v>1732.018</v>
          </cell>
          <cell r="D1418">
            <v>0</v>
          </cell>
          <cell r="E1418">
            <v>0</v>
          </cell>
          <cell r="F1418">
            <v>0</v>
          </cell>
          <cell r="G1418">
            <v>0</v>
          </cell>
        </row>
        <row r="1419">
          <cell r="A1419">
            <v>2532371.5</v>
          </cell>
          <cell r="B1419">
            <v>1418</v>
          </cell>
          <cell r="C1419">
            <v>1655.8389999999999</v>
          </cell>
          <cell r="D1419">
            <v>0</v>
          </cell>
          <cell r="E1419">
            <v>0</v>
          </cell>
          <cell r="F1419">
            <v>0</v>
          </cell>
          <cell r="G1419">
            <v>0</v>
          </cell>
        </row>
        <row r="1420">
          <cell r="A1420">
            <v>2534324.5</v>
          </cell>
          <cell r="B1420">
            <v>1419</v>
          </cell>
          <cell r="C1420">
            <v>1953.03</v>
          </cell>
          <cell r="D1420">
            <v>0</v>
          </cell>
          <cell r="E1420">
            <v>0</v>
          </cell>
          <cell r="F1420">
            <v>0</v>
          </cell>
          <cell r="G1420">
            <v>0</v>
          </cell>
        </row>
        <row r="1421">
          <cell r="A1421">
            <v>2535759.25</v>
          </cell>
          <cell r="B1421">
            <v>1420</v>
          </cell>
          <cell r="C1421">
            <v>1434.826</v>
          </cell>
          <cell r="D1421">
            <v>0</v>
          </cell>
          <cell r="E1421">
            <v>0</v>
          </cell>
          <cell r="F1421">
            <v>0</v>
          </cell>
          <cell r="G1421">
            <v>0</v>
          </cell>
        </row>
        <row r="1422">
          <cell r="A1422">
            <v>2537453.25</v>
          </cell>
          <cell r="B1422">
            <v>1421</v>
          </cell>
          <cell r="C1422">
            <v>1693.9259999999999</v>
          </cell>
          <cell r="D1422">
            <v>0</v>
          </cell>
          <cell r="E1422">
            <v>0</v>
          </cell>
          <cell r="F1422">
            <v>0</v>
          </cell>
          <cell r="G1422">
            <v>0</v>
          </cell>
        </row>
        <row r="1423">
          <cell r="A1423">
            <v>2539147.25</v>
          </cell>
          <cell r="B1423">
            <v>1422</v>
          </cell>
          <cell r="C1423">
            <v>1693.9259999999999</v>
          </cell>
          <cell r="D1423">
            <v>0</v>
          </cell>
          <cell r="E1423">
            <v>0</v>
          </cell>
          <cell r="F1423">
            <v>0</v>
          </cell>
          <cell r="G1423">
            <v>0</v>
          </cell>
        </row>
        <row r="1424">
          <cell r="A1424">
            <v>2540841.25</v>
          </cell>
          <cell r="B1424">
            <v>1423</v>
          </cell>
          <cell r="C1424">
            <v>1693.9259999999999</v>
          </cell>
          <cell r="D1424">
            <v>0</v>
          </cell>
          <cell r="E1424">
            <v>0</v>
          </cell>
          <cell r="F1424">
            <v>0</v>
          </cell>
          <cell r="G1424">
            <v>0</v>
          </cell>
        </row>
        <row r="1425">
          <cell r="A1425">
            <v>2542814.75</v>
          </cell>
          <cell r="B1425">
            <v>1424</v>
          </cell>
          <cell r="C1425">
            <v>1973.57</v>
          </cell>
          <cell r="D1425">
            <v>0</v>
          </cell>
          <cell r="E1425">
            <v>0</v>
          </cell>
          <cell r="F1425">
            <v>0</v>
          </cell>
          <cell r="G1425">
            <v>0</v>
          </cell>
        </row>
        <row r="1426">
          <cell r="A1426">
            <v>2544809.5</v>
          </cell>
          <cell r="B1426">
            <v>1425</v>
          </cell>
          <cell r="C1426">
            <v>1994.8430000000001</v>
          </cell>
          <cell r="D1426">
            <v>0</v>
          </cell>
          <cell r="E1426">
            <v>0</v>
          </cell>
          <cell r="F1426">
            <v>0</v>
          </cell>
          <cell r="G1426">
            <v>0</v>
          </cell>
        </row>
        <row r="1427">
          <cell r="A1427">
            <v>2546820</v>
          </cell>
          <cell r="B1427">
            <v>1426</v>
          </cell>
          <cell r="C1427">
            <v>2010.4849999999999</v>
          </cell>
          <cell r="D1427">
            <v>0</v>
          </cell>
          <cell r="E1427">
            <v>0</v>
          </cell>
          <cell r="F1427">
            <v>0</v>
          </cell>
          <cell r="G1427">
            <v>0</v>
          </cell>
        </row>
        <row r="1428">
          <cell r="A1428">
            <v>2548789.25</v>
          </cell>
          <cell r="B1428">
            <v>1427</v>
          </cell>
          <cell r="C1428">
            <v>1969.2280000000001</v>
          </cell>
          <cell r="D1428">
            <v>0</v>
          </cell>
          <cell r="E1428">
            <v>0</v>
          </cell>
          <cell r="F1428">
            <v>0</v>
          </cell>
          <cell r="G1428">
            <v>0</v>
          </cell>
        </row>
        <row r="1429">
          <cell r="A1429">
            <v>2549502.5</v>
          </cell>
          <cell r="B1429">
            <v>1428</v>
          </cell>
          <cell r="C1429">
            <v>713.36260000000004</v>
          </cell>
          <cell r="D1429">
            <v>0</v>
          </cell>
          <cell r="E1429">
            <v>0</v>
          </cell>
          <cell r="F1429">
            <v>0</v>
          </cell>
          <cell r="G1429">
            <v>0</v>
          </cell>
        </row>
        <row r="1430">
          <cell r="A1430">
            <v>2551196.5</v>
          </cell>
          <cell r="B1430">
            <v>1429</v>
          </cell>
          <cell r="C1430">
            <v>1693.9259999999999</v>
          </cell>
          <cell r="D1430">
            <v>0</v>
          </cell>
          <cell r="E1430">
            <v>0</v>
          </cell>
          <cell r="F1430">
            <v>0</v>
          </cell>
          <cell r="G1430">
            <v>0</v>
          </cell>
        </row>
        <row r="1431">
          <cell r="A1431">
            <v>2552890.5</v>
          </cell>
          <cell r="B1431">
            <v>1430</v>
          </cell>
          <cell r="C1431">
            <v>1693.9259999999999</v>
          </cell>
          <cell r="D1431">
            <v>0</v>
          </cell>
          <cell r="E1431">
            <v>0</v>
          </cell>
          <cell r="F1431">
            <v>0</v>
          </cell>
          <cell r="G1431">
            <v>0</v>
          </cell>
        </row>
        <row r="1432">
          <cell r="A1432">
            <v>2554584.5</v>
          </cell>
          <cell r="B1432">
            <v>1431</v>
          </cell>
          <cell r="C1432">
            <v>1693.9259999999999</v>
          </cell>
          <cell r="D1432">
            <v>0</v>
          </cell>
          <cell r="E1432">
            <v>0</v>
          </cell>
          <cell r="F1432">
            <v>0</v>
          </cell>
          <cell r="G1432">
            <v>0</v>
          </cell>
        </row>
        <row r="1433">
          <cell r="A1433">
            <v>2556278.5</v>
          </cell>
          <cell r="B1433">
            <v>1432</v>
          </cell>
          <cell r="C1433">
            <v>1693.9259999999999</v>
          </cell>
          <cell r="D1433">
            <v>0</v>
          </cell>
          <cell r="E1433">
            <v>0</v>
          </cell>
          <cell r="F1433">
            <v>0</v>
          </cell>
          <cell r="G1433">
            <v>0</v>
          </cell>
        </row>
        <row r="1434">
          <cell r="A1434">
            <v>2557972.5</v>
          </cell>
          <cell r="B1434">
            <v>1433</v>
          </cell>
          <cell r="C1434">
            <v>1693.9259999999999</v>
          </cell>
          <cell r="D1434">
            <v>0</v>
          </cell>
          <cell r="E1434">
            <v>0</v>
          </cell>
          <cell r="F1434">
            <v>0</v>
          </cell>
          <cell r="G1434">
            <v>0</v>
          </cell>
        </row>
        <row r="1435">
          <cell r="A1435">
            <v>2559666.5</v>
          </cell>
          <cell r="B1435">
            <v>1434</v>
          </cell>
          <cell r="C1435">
            <v>1693.9259999999999</v>
          </cell>
          <cell r="D1435">
            <v>0</v>
          </cell>
          <cell r="E1435">
            <v>0</v>
          </cell>
          <cell r="F1435">
            <v>0</v>
          </cell>
          <cell r="G1435">
            <v>0</v>
          </cell>
        </row>
        <row r="1436">
          <cell r="A1436">
            <v>2561360.5</v>
          </cell>
          <cell r="B1436">
            <v>1435</v>
          </cell>
          <cell r="C1436">
            <v>1693.9259999999999</v>
          </cell>
          <cell r="D1436">
            <v>0</v>
          </cell>
          <cell r="E1436">
            <v>0</v>
          </cell>
          <cell r="F1436">
            <v>0</v>
          </cell>
          <cell r="G1436">
            <v>0</v>
          </cell>
        </row>
        <row r="1437">
          <cell r="A1437">
            <v>2563357.5</v>
          </cell>
          <cell r="B1437">
            <v>1436</v>
          </cell>
          <cell r="C1437">
            <v>1996.88</v>
          </cell>
          <cell r="D1437">
            <v>0</v>
          </cell>
          <cell r="E1437">
            <v>0</v>
          </cell>
          <cell r="F1437">
            <v>0</v>
          </cell>
          <cell r="G1437">
            <v>0</v>
          </cell>
        </row>
        <row r="1438">
          <cell r="A1438">
            <v>2565346</v>
          </cell>
          <cell r="B1438">
            <v>1437</v>
          </cell>
          <cell r="C1438">
            <v>1988.5930000000001</v>
          </cell>
          <cell r="D1438">
            <v>0</v>
          </cell>
          <cell r="E1438">
            <v>0</v>
          </cell>
          <cell r="F1438">
            <v>0</v>
          </cell>
          <cell r="G1438">
            <v>0</v>
          </cell>
        </row>
        <row r="1439">
          <cell r="A1439">
            <v>2566826</v>
          </cell>
          <cell r="B1439">
            <v>1438</v>
          </cell>
          <cell r="C1439">
            <v>1480.06</v>
          </cell>
          <cell r="D1439">
            <v>0</v>
          </cell>
          <cell r="E1439">
            <v>0</v>
          </cell>
          <cell r="F1439">
            <v>0</v>
          </cell>
          <cell r="G1439">
            <v>0</v>
          </cell>
        </row>
        <row r="1440">
          <cell r="A1440">
            <v>2568520</v>
          </cell>
          <cell r="B1440">
            <v>1439</v>
          </cell>
          <cell r="C1440">
            <v>1693.931</v>
          </cell>
          <cell r="D1440">
            <v>0</v>
          </cell>
          <cell r="E1440">
            <v>0</v>
          </cell>
          <cell r="F1440">
            <v>0</v>
          </cell>
          <cell r="G1440">
            <v>0</v>
          </cell>
        </row>
        <row r="1441">
          <cell r="A1441">
            <v>2570214</v>
          </cell>
          <cell r="B1441">
            <v>1440</v>
          </cell>
          <cell r="C1441">
            <v>1693.931</v>
          </cell>
          <cell r="D1441">
            <v>0</v>
          </cell>
          <cell r="E1441">
            <v>0</v>
          </cell>
          <cell r="F1441">
            <v>0</v>
          </cell>
          <cell r="G1441">
            <v>0</v>
          </cell>
        </row>
        <row r="1442">
          <cell r="A1442">
            <v>2571908</v>
          </cell>
          <cell r="B1442">
            <v>1441</v>
          </cell>
          <cell r="C1442">
            <v>1693.931</v>
          </cell>
          <cell r="D1442">
            <v>0</v>
          </cell>
          <cell r="E1442">
            <v>0</v>
          </cell>
          <cell r="F1442">
            <v>0</v>
          </cell>
          <cell r="G1442">
            <v>0</v>
          </cell>
        </row>
        <row r="1443">
          <cell r="A1443">
            <v>2573602</v>
          </cell>
          <cell r="B1443">
            <v>1442</v>
          </cell>
          <cell r="C1443">
            <v>1693.931</v>
          </cell>
          <cell r="D1443">
            <v>0</v>
          </cell>
          <cell r="E1443">
            <v>0</v>
          </cell>
          <cell r="F1443">
            <v>0</v>
          </cell>
          <cell r="G1443">
            <v>0</v>
          </cell>
        </row>
        <row r="1444">
          <cell r="A1444">
            <v>2575599</v>
          </cell>
          <cell r="B1444">
            <v>1443</v>
          </cell>
          <cell r="C1444">
            <v>1997.075</v>
          </cell>
          <cell r="D1444">
            <v>0</v>
          </cell>
          <cell r="E1444">
            <v>0</v>
          </cell>
          <cell r="F1444">
            <v>0</v>
          </cell>
          <cell r="G1444">
            <v>0</v>
          </cell>
        </row>
        <row r="1445">
          <cell r="A1445">
            <v>2577439.75</v>
          </cell>
          <cell r="B1445">
            <v>1444</v>
          </cell>
          <cell r="C1445">
            <v>1840.7180000000001</v>
          </cell>
          <cell r="D1445">
            <v>0</v>
          </cell>
          <cell r="E1445">
            <v>0</v>
          </cell>
          <cell r="F1445">
            <v>0</v>
          </cell>
          <cell r="G1445">
            <v>0</v>
          </cell>
        </row>
        <row r="1446">
          <cell r="A1446">
            <v>2579133.75</v>
          </cell>
          <cell r="B1446">
            <v>1445</v>
          </cell>
          <cell r="C1446">
            <v>1693.9259999999999</v>
          </cell>
          <cell r="D1446">
            <v>0</v>
          </cell>
          <cell r="E1446">
            <v>0</v>
          </cell>
          <cell r="F1446">
            <v>0</v>
          </cell>
          <cell r="G1446">
            <v>0</v>
          </cell>
        </row>
        <row r="1447">
          <cell r="A1447">
            <v>2581102.75</v>
          </cell>
          <cell r="B1447">
            <v>1446</v>
          </cell>
          <cell r="C1447">
            <v>1968.9390000000001</v>
          </cell>
          <cell r="D1447">
            <v>0</v>
          </cell>
          <cell r="E1447">
            <v>0</v>
          </cell>
          <cell r="F1447">
            <v>0</v>
          </cell>
          <cell r="G1447">
            <v>0</v>
          </cell>
        </row>
        <row r="1448">
          <cell r="A1448">
            <v>2582521.75</v>
          </cell>
          <cell r="B1448">
            <v>1447</v>
          </cell>
          <cell r="C1448">
            <v>1418.9090000000001</v>
          </cell>
          <cell r="D1448">
            <v>0</v>
          </cell>
          <cell r="E1448">
            <v>0</v>
          </cell>
          <cell r="F1448">
            <v>0</v>
          </cell>
          <cell r="G1448">
            <v>0</v>
          </cell>
        </row>
        <row r="1449">
          <cell r="A1449">
            <v>2584215.75</v>
          </cell>
          <cell r="B1449">
            <v>1448</v>
          </cell>
          <cell r="C1449">
            <v>1693.9259999999999</v>
          </cell>
          <cell r="D1449">
            <v>0</v>
          </cell>
          <cell r="E1449">
            <v>0</v>
          </cell>
          <cell r="F1449">
            <v>0</v>
          </cell>
          <cell r="G1449">
            <v>0</v>
          </cell>
        </row>
        <row r="1450">
          <cell r="A1450">
            <v>2586215</v>
          </cell>
          <cell r="B1450">
            <v>1449</v>
          </cell>
          <cell r="C1450">
            <v>1999.2</v>
          </cell>
          <cell r="D1450">
            <v>0</v>
          </cell>
          <cell r="E1450">
            <v>0</v>
          </cell>
          <cell r="F1450">
            <v>0</v>
          </cell>
          <cell r="G1450">
            <v>0</v>
          </cell>
        </row>
        <row r="1451">
          <cell r="A1451">
            <v>2588199.25</v>
          </cell>
          <cell r="B1451">
            <v>1450</v>
          </cell>
          <cell r="C1451">
            <v>1984.1590000000001</v>
          </cell>
          <cell r="D1451">
            <v>0</v>
          </cell>
          <cell r="E1451">
            <v>0</v>
          </cell>
          <cell r="F1451">
            <v>0</v>
          </cell>
          <cell r="G1451">
            <v>0</v>
          </cell>
        </row>
        <row r="1452">
          <cell r="A1452">
            <v>2590191</v>
          </cell>
          <cell r="B1452">
            <v>1451</v>
          </cell>
          <cell r="C1452">
            <v>1991.6759999999999</v>
          </cell>
          <cell r="D1452">
            <v>0</v>
          </cell>
          <cell r="E1452">
            <v>0</v>
          </cell>
          <cell r="F1452">
            <v>0</v>
          </cell>
          <cell r="G1452">
            <v>0</v>
          </cell>
        </row>
        <row r="1453">
          <cell r="A1453">
            <v>2592188.5</v>
          </cell>
          <cell r="B1453">
            <v>1452</v>
          </cell>
          <cell r="C1453">
            <v>1997.596</v>
          </cell>
          <cell r="D1453">
            <v>0</v>
          </cell>
          <cell r="E1453">
            <v>0</v>
          </cell>
          <cell r="F1453">
            <v>67.492009999999993</v>
          </cell>
          <cell r="G1453">
            <v>10.490819999999999</v>
          </cell>
        </row>
        <row r="1454">
          <cell r="A1454">
            <v>2593019</v>
          </cell>
          <cell r="B1454">
            <v>1453</v>
          </cell>
          <cell r="C1454">
            <v>830.44870000000003</v>
          </cell>
          <cell r="D1454">
            <v>0</v>
          </cell>
          <cell r="E1454">
            <v>0</v>
          </cell>
          <cell r="F1454">
            <v>0</v>
          </cell>
          <cell r="G1454">
            <v>0</v>
          </cell>
        </row>
        <row r="1455">
          <cell r="A1455">
            <v>2595014.75</v>
          </cell>
          <cell r="B1455">
            <v>1454</v>
          </cell>
          <cell r="C1455">
            <v>1995.8009999999999</v>
          </cell>
          <cell r="D1455">
            <v>0</v>
          </cell>
          <cell r="E1455">
            <v>0</v>
          </cell>
          <cell r="F1455">
            <v>0</v>
          </cell>
          <cell r="G1455">
            <v>0</v>
          </cell>
        </row>
        <row r="1456">
          <cell r="A1456">
            <v>2597017.75</v>
          </cell>
          <cell r="B1456">
            <v>1455</v>
          </cell>
          <cell r="C1456">
            <v>2003.0509999999999</v>
          </cell>
          <cell r="D1456">
            <v>0</v>
          </cell>
          <cell r="E1456">
            <v>0</v>
          </cell>
          <cell r="F1456">
            <v>123.3643</v>
          </cell>
          <cell r="G1456">
            <v>17.935099999999998</v>
          </cell>
        </row>
        <row r="1457">
          <cell r="A1457">
            <v>2598975.5</v>
          </cell>
          <cell r="B1457">
            <v>1456</v>
          </cell>
          <cell r="C1457">
            <v>1957.867</v>
          </cell>
          <cell r="D1457">
            <v>0</v>
          </cell>
          <cell r="E1457">
            <v>0</v>
          </cell>
          <cell r="F1457">
            <v>520.32939999999996</v>
          </cell>
          <cell r="G1457">
            <v>74.321960000000004</v>
          </cell>
        </row>
        <row r="1458">
          <cell r="A1458">
            <v>2600820.5</v>
          </cell>
          <cell r="B1458">
            <v>1457</v>
          </cell>
          <cell r="C1458">
            <v>1845.096</v>
          </cell>
          <cell r="D1458">
            <v>0</v>
          </cell>
          <cell r="E1458">
            <v>0</v>
          </cell>
          <cell r="F1458">
            <v>0</v>
          </cell>
          <cell r="G1458">
            <v>0</v>
          </cell>
        </row>
        <row r="1459">
          <cell r="A1459">
            <v>2602692.75</v>
          </cell>
          <cell r="B1459">
            <v>1458</v>
          </cell>
          <cell r="C1459">
            <v>1872.1310000000001</v>
          </cell>
          <cell r="D1459">
            <v>0</v>
          </cell>
          <cell r="E1459">
            <v>0</v>
          </cell>
          <cell r="F1459">
            <v>0</v>
          </cell>
          <cell r="G1459">
            <v>0</v>
          </cell>
        </row>
        <row r="1460">
          <cell r="A1460">
            <v>2604125</v>
          </cell>
          <cell r="B1460">
            <v>1459</v>
          </cell>
          <cell r="C1460">
            <v>1432.319</v>
          </cell>
          <cell r="D1460">
            <v>0</v>
          </cell>
          <cell r="E1460">
            <v>0</v>
          </cell>
          <cell r="F1460">
            <v>0</v>
          </cell>
          <cell r="G1460">
            <v>0</v>
          </cell>
        </row>
        <row r="1461">
          <cell r="A1461">
            <v>2606118</v>
          </cell>
          <cell r="B1461">
            <v>1460</v>
          </cell>
          <cell r="C1461">
            <v>1993.1179999999999</v>
          </cell>
          <cell r="D1461">
            <v>0</v>
          </cell>
          <cell r="E1461">
            <v>0</v>
          </cell>
          <cell r="F1461">
            <v>0</v>
          </cell>
          <cell r="G1461">
            <v>0</v>
          </cell>
        </row>
        <row r="1462">
          <cell r="A1462">
            <v>2608114.5</v>
          </cell>
          <cell r="B1462">
            <v>1461</v>
          </cell>
          <cell r="C1462">
            <v>1996.4960000000001</v>
          </cell>
          <cell r="D1462">
            <v>0</v>
          </cell>
          <cell r="E1462">
            <v>0</v>
          </cell>
          <cell r="F1462">
            <v>0</v>
          </cell>
          <cell r="G1462">
            <v>0</v>
          </cell>
        </row>
        <row r="1463">
          <cell r="A1463">
            <v>2610085.5</v>
          </cell>
          <cell r="B1463">
            <v>1462</v>
          </cell>
          <cell r="C1463">
            <v>1970.972</v>
          </cell>
          <cell r="D1463">
            <v>0</v>
          </cell>
          <cell r="E1463">
            <v>0</v>
          </cell>
          <cell r="F1463">
            <v>120.286</v>
          </cell>
          <cell r="G1463">
            <v>15.657439999999999</v>
          </cell>
        </row>
        <row r="1464">
          <cell r="A1464">
            <v>2612012.75</v>
          </cell>
          <cell r="B1464">
            <v>1463</v>
          </cell>
          <cell r="C1464">
            <v>1927.2260000000001</v>
          </cell>
          <cell r="D1464">
            <v>0</v>
          </cell>
          <cell r="E1464">
            <v>0</v>
          </cell>
          <cell r="F1464">
            <v>165.39320000000001</v>
          </cell>
          <cell r="G1464">
            <v>23.600380000000001</v>
          </cell>
        </row>
        <row r="1465">
          <cell r="A1465">
            <v>2613926</v>
          </cell>
          <cell r="B1465">
            <v>1464</v>
          </cell>
          <cell r="C1465">
            <v>1913.357</v>
          </cell>
          <cell r="D1465">
            <v>0</v>
          </cell>
          <cell r="E1465">
            <v>0</v>
          </cell>
          <cell r="F1465">
            <v>0</v>
          </cell>
          <cell r="G1465">
            <v>0</v>
          </cell>
        </row>
        <row r="1466">
          <cell r="A1466">
            <v>2615280.25</v>
          </cell>
          <cell r="B1466">
            <v>1465</v>
          </cell>
          <cell r="C1466">
            <v>1354.2090000000001</v>
          </cell>
          <cell r="D1466">
            <v>0</v>
          </cell>
          <cell r="E1466">
            <v>0</v>
          </cell>
          <cell r="F1466">
            <v>0</v>
          </cell>
          <cell r="G1466">
            <v>0</v>
          </cell>
        </row>
        <row r="1467">
          <cell r="A1467">
            <v>2617181.5</v>
          </cell>
          <cell r="B1467">
            <v>1466</v>
          </cell>
          <cell r="C1467">
            <v>1901.175</v>
          </cell>
          <cell r="D1467">
            <v>0</v>
          </cell>
          <cell r="E1467">
            <v>0</v>
          </cell>
          <cell r="F1467">
            <v>0</v>
          </cell>
          <cell r="G1467">
            <v>0</v>
          </cell>
        </row>
        <row r="1468">
          <cell r="A1468">
            <v>2618830.25</v>
          </cell>
          <cell r="B1468">
            <v>1467</v>
          </cell>
          <cell r="C1468">
            <v>1648.819</v>
          </cell>
          <cell r="D1468">
            <v>0</v>
          </cell>
          <cell r="E1468">
            <v>0</v>
          </cell>
          <cell r="F1468">
            <v>0</v>
          </cell>
          <cell r="G1468">
            <v>0</v>
          </cell>
        </row>
        <row r="1469">
          <cell r="A1469">
            <v>2620802.25</v>
          </cell>
          <cell r="B1469">
            <v>1468</v>
          </cell>
          <cell r="C1469">
            <v>1972.088</v>
          </cell>
          <cell r="D1469">
            <v>0</v>
          </cell>
          <cell r="E1469">
            <v>0</v>
          </cell>
          <cell r="F1469">
            <v>0</v>
          </cell>
          <cell r="G1469">
            <v>0</v>
          </cell>
        </row>
        <row r="1470">
          <cell r="A1470">
            <v>2622746.75</v>
          </cell>
          <cell r="B1470">
            <v>1469</v>
          </cell>
          <cell r="C1470">
            <v>1944.49</v>
          </cell>
          <cell r="D1470">
            <v>0</v>
          </cell>
          <cell r="E1470">
            <v>0</v>
          </cell>
          <cell r="F1470">
            <v>0</v>
          </cell>
          <cell r="G1470">
            <v>0</v>
          </cell>
        </row>
        <row r="1471">
          <cell r="A1471">
            <v>2624729.5</v>
          </cell>
          <cell r="B1471">
            <v>1470</v>
          </cell>
          <cell r="C1471">
            <v>1982.788</v>
          </cell>
          <cell r="D1471">
            <v>0</v>
          </cell>
          <cell r="E1471">
            <v>0</v>
          </cell>
          <cell r="F1471">
            <v>0</v>
          </cell>
          <cell r="G1471">
            <v>0</v>
          </cell>
        </row>
        <row r="1472">
          <cell r="A1472">
            <v>2626335.25</v>
          </cell>
          <cell r="B1472">
            <v>1471</v>
          </cell>
          <cell r="C1472">
            <v>1605.672</v>
          </cell>
          <cell r="D1472">
            <v>0</v>
          </cell>
          <cell r="E1472">
            <v>0</v>
          </cell>
          <cell r="F1472">
            <v>371.60390000000001</v>
          </cell>
          <cell r="G1472">
            <v>45.419159999999998</v>
          </cell>
        </row>
        <row r="1473">
          <cell r="A1473">
            <v>2628029.25</v>
          </cell>
          <cell r="B1473">
            <v>1472</v>
          </cell>
          <cell r="C1473">
            <v>1693.9259999999999</v>
          </cell>
          <cell r="D1473">
            <v>0</v>
          </cell>
          <cell r="E1473">
            <v>0</v>
          </cell>
          <cell r="F1473">
            <v>579.702</v>
          </cell>
          <cell r="G1473">
            <v>68.499920000000003</v>
          </cell>
        </row>
        <row r="1474">
          <cell r="A1474">
            <v>2629998.25</v>
          </cell>
          <cell r="B1474">
            <v>1473</v>
          </cell>
          <cell r="C1474">
            <v>1968.913</v>
          </cell>
          <cell r="D1474">
            <v>0</v>
          </cell>
          <cell r="E1474">
            <v>0</v>
          </cell>
          <cell r="F1474">
            <v>222.9623</v>
          </cell>
          <cell r="G1474">
            <v>20.68655</v>
          </cell>
        </row>
        <row r="1475">
          <cell r="A1475">
            <v>2631417.25</v>
          </cell>
          <cell r="B1475">
            <v>1474</v>
          </cell>
          <cell r="C1475">
            <v>1418.94</v>
          </cell>
          <cell r="D1475">
            <v>0</v>
          </cell>
          <cell r="E1475">
            <v>0</v>
          </cell>
          <cell r="F1475">
            <v>133.7774</v>
          </cell>
          <cell r="G1475">
            <v>12.41193</v>
          </cell>
        </row>
        <row r="1476">
          <cell r="A1476">
            <v>2633404.75</v>
          </cell>
          <cell r="B1476">
            <v>1475</v>
          </cell>
          <cell r="C1476">
            <v>1987.44</v>
          </cell>
          <cell r="D1476">
            <v>0</v>
          </cell>
          <cell r="E1476">
            <v>0</v>
          </cell>
          <cell r="F1476">
            <v>0</v>
          </cell>
          <cell r="G1476">
            <v>0</v>
          </cell>
        </row>
        <row r="1477">
          <cell r="A1477">
            <v>2634805.25</v>
          </cell>
          <cell r="B1477">
            <v>1476</v>
          </cell>
          <cell r="C1477">
            <v>1400.415</v>
          </cell>
          <cell r="D1477">
            <v>0</v>
          </cell>
          <cell r="E1477">
            <v>0</v>
          </cell>
          <cell r="F1477">
            <v>0</v>
          </cell>
          <cell r="G1477">
            <v>0</v>
          </cell>
        </row>
        <row r="1478">
          <cell r="A1478">
            <v>2636499.25</v>
          </cell>
          <cell r="B1478">
            <v>1477</v>
          </cell>
          <cell r="C1478">
            <v>1693.9259999999999</v>
          </cell>
          <cell r="D1478">
            <v>0</v>
          </cell>
          <cell r="E1478">
            <v>0</v>
          </cell>
          <cell r="F1478">
            <v>0</v>
          </cell>
          <cell r="G1478">
            <v>0</v>
          </cell>
        </row>
        <row r="1479">
          <cell r="A1479">
            <v>2638498.5</v>
          </cell>
          <cell r="B1479">
            <v>1478</v>
          </cell>
          <cell r="C1479">
            <v>1999.1769999999999</v>
          </cell>
          <cell r="D1479">
            <v>0</v>
          </cell>
          <cell r="E1479">
            <v>0</v>
          </cell>
          <cell r="F1479">
            <v>0</v>
          </cell>
          <cell r="G1479">
            <v>0</v>
          </cell>
        </row>
        <row r="1480">
          <cell r="A1480">
            <v>2639887.25</v>
          </cell>
          <cell r="B1480">
            <v>1479</v>
          </cell>
          <cell r="C1480">
            <v>1388.682</v>
          </cell>
          <cell r="D1480">
            <v>0</v>
          </cell>
          <cell r="E1480">
            <v>0</v>
          </cell>
          <cell r="F1480">
            <v>0</v>
          </cell>
          <cell r="G1480">
            <v>0</v>
          </cell>
        </row>
        <row r="1481">
          <cell r="A1481">
            <v>2641851.5</v>
          </cell>
          <cell r="B1481">
            <v>1480</v>
          </cell>
          <cell r="C1481">
            <v>1964.1759999999999</v>
          </cell>
          <cell r="D1481">
            <v>0</v>
          </cell>
          <cell r="E1481">
            <v>0</v>
          </cell>
          <cell r="F1481">
            <v>0</v>
          </cell>
          <cell r="G1481">
            <v>0</v>
          </cell>
        </row>
        <row r="1482">
          <cell r="A1482">
            <v>2643850.75</v>
          </cell>
          <cell r="B1482">
            <v>1481</v>
          </cell>
          <cell r="C1482">
            <v>1999.346</v>
          </cell>
          <cell r="D1482">
            <v>0</v>
          </cell>
          <cell r="E1482">
            <v>0</v>
          </cell>
          <cell r="F1482">
            <v>0</v>
          </cell>
          <cell r="G1482">
            <v>0</v>
          </cell>
        </row>
        <row r="1483">
          <cell r="A1483">
            <v>2645825.25</v>
          </cell>
          <cell r="B1483">
            <v>1482</v>
          </cell>
          <cell r="C1483">
            <v>1974.58</v>
          </cell>
          <cell r="D1483">
            <v>0</v>
          </cell>
          <cell r="E1483">
            <v>0</v>
          </cell>
          <cell r="F1483">
            <v>655.45650000000001</v>
          </cell>
          <cell r="G1483">
            <v>69.594549999999998</v>
          </cell>
        </row>
        <row r="1484">
          <cell r="A1484">
            <v>2647379.25</v>
          </cell>
          <cell r="B1484">
            <v>1483</v>
          </cell>
          <cell r="C1484">
            <v>1553.933</v>
          </cell>
          <cell r="D1484">
            <v>0</v>
          </cell>
          <cell r="E1484">
            <v>0</v>
          </cell>
          <cell r="F1484">
            <v>1033.0050000000001</v>
          </cell>
          <cell r="G1484">
            <v>110.3061</v>
          </cell>
        </row>
        <row r="1485">
          <cell r="A1485">
            <v>2649376.5</v>
          </cell>
          <cell r="B1485">
            <v>1484</v>
          </cell>
          <cell r="C1485">
            <v>1997.1410000000001</v>
          </cell>
          <cell r="D1485">
            <v>0</v>
          </cell>
          <cell r="E1485">
            <v>0</v>
          </cell>
          <cell r="F1485">
            <v>481.78250000000003</v>
          </cell>
          <cell r="G1485">
            <v>41.281860000000002</v>
          </cell>
        </row>
        <row r="1486">
          <cell r="A1486">
            <v>2650588.75</v>
          </cell>
          <cell r="B1486">
            <v>1485</v>
          </cell>
          <cell r="C1486">
            <v>1212.143</v>
          </cell>
          <cell r="D1486">
            <v>0</v>
          </cell>
          <cell r="E1486">
            <v>0</v>
          </cell>
          <cell r="F1486">
            <v>1042.75</v>
          </cell>
          <cell r="G1486">
            <v>69.633799999999994</v>
          </cell>
        </row>
        <row r="1487">
          <cell r="A1487">
            <v>2652522.25</v>
          </cell>
          <cell r="B1487">
            <v>1486</v>
          </cell>
          <cell r="C1487">
            <v>1933.5920000000001</v>
          </cell>
          <cell r="D1487">
            <v>0</v>
          </cell>
          <cell r="E1487">
            <v>0</v>
          </cell>
          <cell r="F1487">
            <v>0</v>
          </cell>
          <cell r="G1487">
            <v>0</v>
          </cell>
        </row>
        <row r="1488">
          <cell r="A1488">
            <v>2653976.5</v>
          </cell>
          <cell r="B1488">
            <v>1487</v>
          </cell>
          <cell r="C1488">
            <v>1454.2650000000001</v>
          </cell>
          <cell r="D1488">
            <v>0</v>
          </cell>
          <cell r="E1488">
            <v>0</v>
          </cell>
          <cell r="F1488">
            <v>0</v>
          </cell>
          <cell r="G1488">
            <v>0</v>
          </cell>
        </row>
        <row r="1489">
          <cell r="A1489">
            <v>2655829.25</v>
          </cell>
          <cell r="B1489">
            <v>1488</v>
          </cell>
          <cell r="C1489">
            <v>1852.855</v>
          </cell>
          <cell r="D1489">
            <v>0</v>
          </cell>
          <cell r="E1489">
            <v>0</v>
          </cell>
          <cell r="F1489">
            <v>0</v>
          </cell>
          <cell r="G1489">
            <v>0</v>
          </cell>
        </row>
        <row r="1490">
          <cell r="A1490">
            <v>2657801</v>
          </cell>
          <cell r="B1490">
            <v>1489</v>
          </cell>
          <cell r="C1490">
            <v>1971.816</v>
          </cell>
          <cell r="D1490">
            <v>0</v>
          </cell>
          <cell r="E1490">
            <v>0</v>
          </cell>
          <cell r="F1490">
            <v>0</v>
          </cell>
          <cell r="G1490">
            <v>0</v>
          </cell>
        </row>
        <row r="1491">
          <cell r="A1491">
            <v>2659058</v>
          </cell>
          <cell r="B1491">
            <v>1490</v>
          </cell>
          <cell r="C1491">
            <v>1257.107</v>
          </cell>
          <cell r="D1491">
            <v>0</v>
          </cell>
          <cell r="E1491">
            <v>0</v>
          </cell>
          <cell r="F1491">
            <v>0</v>
          </cell>
          <cell r="G1491">
            <v>0</v>
          </cell>
        </row>
        <row r="1492">
          <cell r="A1492">
            <v>2661006.75</v>
          </cell>
          <cell r="B1492">
            <v>1491</v>
          </cell>
          <cell r="C1492">
            <v>1948.7449999999999</v>
          </cell>
          <cell r="D1492">
            <v>0</v>
          </cell>
          <cell r="E1492">
            <v>0</v>
          </cell>
          <cell r="F1492">
            <v>0</v>
          </cell>
          <cell r="G1492">
            <v>0</v>
          </cell>
        </row>
        <row r="1493">
          <cell r="A1493">
            <v>2662445.75</v>
          </cell>
          <cell r="B1493">
            <v>1492</v>
          </cell>
          <cell r="C1493">
            <v>1439.116</v>
          </cell>
          <cell r="D1493">
            <v>0</v>
          </cell>
          <cell r="E1493">
            <v>0</v>
          </cell>
          <cell r="F1493">
            <v>0</v>
          </cell>
          <cell r="G1493">
            <v>0</v>
          </cell>
        </row>
        <row r="1494">
          <cell r="A1494">
            <v>2664438.75</v>
          </cell>
          <cell r="B1494">
            <v>1493</v>
          </cell>
          <cell r="C1494">
            <v>1992.9870000000001</v>
          </cell>
          <cell r="D1494">
            <v>0</v>
          </cell>
          <cell r="E1494">
            <v>0</v>
          </cell>
          <cell r="F1494">
            <v>0</v>
          </cell>
          <cell r="G1494">
            <v>0</v>
          </cell>
        </row>
        <row r="1495">
          <cell r="A1495">
            <v>2666417</v>
          </cell>
          <cell r="B1495">
            <v>1494</v>
          </cell>
          <cell r="C1495">
            <v>1978.316</v>
          </cell>
          <cell r="D1495">
            <v>0</v>
          </cell>
          <cell r="E1495">
            <v>0</v>
          </cell>
          <cell r="F1495">
            <v>441.79070000000002</v>
          </cell>
          <cell r="G1495">
            <v>43.331719999999997</v>
          </cell>
        </row>
        <row r="1496">
          <cell r="A1496">
            <v>2668415</v>
          </cell>
          <cell r="B1496">
            <v>1495</v>
          </cell>
          <cell r="C1496">
            <v>1998.077</v>
          </cell>
          <cell r="D1496">
            <v>0</v>
          </cell>
          <cell r="E1496">
            <v>0</v>
          </cell>
          <cell r="F1496">
            <v>1880.8589999999999</v>
          </cell>
          <cell r="G1496">
            <v>107.86499999999999</v>
          </cell>
        </row>
        <row r="1497">
          <cell r="A1497">
            <v>2670389.75</v>
          </cell>
          <cell r="B1497">
            <v>1496</v>
          </cell>
          <cell r="C1497">
            <v>1974.681</v>
          </cell>
          <cell r="D1497">
            <v>0</v>
          </cell>
          <cell r="E1497">
            <v>0</v>
          </cell>
          <cell r="F1497">
            <v>763.84280000000001</v>
          </cell>
          <cell r="G1497">
            <v>58.937170000000002</v>
          </cell>
        </row>
        <row r="1498">
          <cell r="A1498">
            <v>2672038.25</v>
          </cell>
          <cell r="B1498">
            <v>1497</v>
          </cell>
          <cell r="C1498">
            <v>1648.491</v>
          </cell>
          <cell r="D1498">
            <v>0</v>
          </cell>
          <cell r="E1498">
            <v>0</v>
          </cell>
          <cell r="F1498">
            <v>0</v>
          </cell>
          <cell r="G1498">
            <v>0</v>
          </cell>
        </row>
        <row r="1499">
          <cell r="A1499">
            <v>2673312.5</v>
          </cell>
          <cell r="B1499">
            <v>1498</v>
          </cell>
          <cell r="C1499">
            <v>1274.279</v>
          </cell>
          <cell r="D1499">
            <v>0</v>
          </cell>
          <cell r="E1499">
            <v>0</v>
          </cell>
          <cell r="F1499">
            <v>0</v>
          </cell>
          <cell r="G1499">
            <v>0</v>
          </cell>
        </row>
        <row r="1500">
          <cell r="A1500">
            <v>2675296.25</v>
          </cell>
          <cell r="B1500">
            <v>1499</v>
          </cell>
          <cell r="C1500">
            <v>1983.7619999999999</v>
          </cell>
          <cell r="D1500">
            <v>0</v>
          </cell>
          <cell r="E1500">
            <v>0</v>
          </cell>
          <cell r="F1500">
            <v>0</v>
          </cell>
          <cell r="G1500">
            <v>0</v>
          </cell>
        </row>
        <row r="1501">
          <cell r="A1501">
            <v>2677283.25</v>
          </cell>
          <cell r="B1501">
            <v>1500</v>
          </cell>
          <cell r="C1501">
            <v>1986.9480000000001</v>
          </cell>
          <cell r="D1501">
            <v>0</v>
          </cell>
          <cell r="E1501">
            <v>0</v>
          </cell>
          <cell r="F1501">
            <v>0</v>
          </cell>
          <cell r="G1501">
            <v>0</v>
          </cell>
        </row>
        <row r="1502">
          <cell r="A1502">
            <v>2679267.25</v>
          </cell>
          <cell r="B1502">
            <v>1501</v>
          </cell>
          <cell r="C1502">
            <v>1983.9970000000001</v>
          </cell>
          <cell r="D1502">
            <v>0</v>
          </cell>
          <cell r="E1502">
            <v>0</v>
          </cell>
          <cell r="F1502">
            <v>0</v>
          </cell>
          <cell r="G1502">
            <v>0</v>
          </cell>
        </row>
        <row r="1503">
          <cell r="A1503">
            <v>2681238.25</v>
          </cell>
          <cell r="B1503">
            <v>1502</v>
          </cell>
          <cell r="C1503">
            <v>1970.9110000000001</v>
          </cell>
          <cell r="D1503">
            <v>0</v>
          </cell>
          <cell r="E1503">
            <v>0</v>
          </cell>
          <cell r="F1503">
            <v>0</v>
          </cell>
          <cell r="G1503">
            <v>0</v>
          </cell>
        </row>
        <row r="1504">
          <cell r="A1504">
            <v>2681782.25</v>
          </cell>
          <cell r="B1504">
            <v>1503</v>
          </cell>
          <cell r="C1504">
            <v>544.00019999999995</v>
          </cell>
          <cell r="D1504">
            <v>0</v>
          </cell>
          <cell r="E1504">
            <v>0</v>
          </cell>
          <cell r="F1504">
            <v>0</v>
          </cell>
          <cell r="G1504">
            <v>0</v>
          </cell>
        </row>
        <row r="1505">
          <cell r="A1505">
            <v>2683712.5</v>
          </cell>
          <cell r="B1505">
            <v>1504</v>
          </cell>
          <cell r="C1505">
            <v>1930.1579999999999</v>
          </cell>
          <cell r="D1505">
            <v>0</v>
          </cell>
          <cell r="E1505">
            <v>0</v>
          </cell>
          <cell r="F1505">
            <v>0</v>
          </cell>
          <cell r="G1505">
            <v>0</v>
          </cell>
        </row>
        <row r="1506">
          <cell r="A1506">
            <v>2685695</v>
          </cell>
          <cell r="B1506">
            <v>1505</v>
          </cell>
          <cell r="C1506">
            <v>1982.5119999999999</v>
          </cell>
          <cell r="D1506">
            <v>0</v>
          </cell>
          <cell r="E1506">
            <v>0</v>
          </cell>
          <cell r="F1506">
            <v>0</v>
          </cell>
          <cell r="G1506">
            <v>0</v>
          </cell>
        </row>
        <row r="1507">
          <cell r="A1507">
            <v>2687688.5</v>
          </cell>
          <cell r="B1507">
            <v>1506</v>
          </cell>
          <cell r="C1507">
            <v>1993.597</v>
          </cell>
          <cell r="D1507">
            <v>0</v>
          </cell>
          <cell r="E1507">
            <v>0</v>
          </cell>
          <cell r="F1507">
            <v>567.35569999999996</v>
          </cell>
          <cell r="G1507">
            <v>27.647379999999998</v>
          </cell>
        </row>
        <row r="1508">
          <cell r="A1508">
            <v>2689352</v>
          </cell>
          <cell r="B1508">
            <v>1507</v>
          </cell>
          <cell r="C1508">
            <v>1663.4580000000001</v>
          </cell>
          <cell r="D1508">
            <v>0</v>
          </cell>
          <cell r="E1508">
            <v>0</v>
          </cell>
          <cell r="F1508">
            <v>0</v>
          </cell>
          <cell r="G1508">
            <v>0</v>
          </cell>
        </row>
        <row r="1509">
          <cell r="A1509">
            <v>2691079.75</v>
          </cell>
          <cell r="B1509">
            <v>1508</v>
          </cell>
          <cell r="C1509">
            <v>1727.8050000000001</v>
          </cell>
          <cell r="D1509">
            <v>0</v>
          </cell>
          <cell r="E1509">
            <v>0</v>
          </cell>
          <cell r="F1509">
            <v>0</v>
          </cell>
          <cell r="G1509">
            <v>0</v>
          </cell>
        </row>
        <row r="1510">
          <cell r="A1510">
            <v>2692739.75</v>
          </cell>
          <cell r="B1510">
            <v>1509</v>
          </cell>
          <cell r="C1510">
            <v>1660.048</v>
          </cell>
          <cell r="D1510">
            <v>0</v>
          </cell>
          <cell r="E1510">
            <v>0</v>
          </cell>
          <cell r="F1510">
            <v>0</v>
          </cell>
          <cell r="G1510">
            <v>0</v>
          </cell>
        </row>
        <row r="1511">
          <cell r="A1511">
            <v>2694738.5</v>
          </cell>
          <cell r="B1511">
            <v>1510</v>
          </cell>
          <cell r="C1511">
            <v>1998.8330000000001</v>
          </cell>
          <cell r="D1511">
            <v>0</v>
          </cell>
          <cell r="E1511">
            <v>0</v>
          </cell>
          <cell r="F1511">
            <v>0</v>
          </cell>
          <cell r="G1511">
            <v>0</v>
          </cell>
        </row>
        <row r="1512">
          <cell r="A1512">
            <v>2696127.5</v>
          </cell>
          <cell r="B1512">
            <v>1511</v>
          </cell>
          <cell r="C1512">
            <v>1389.02</v>
          </cell>
          <cell r="D1512">
            <v>0</v>
          </cell>
          <cell r="E1512">
            <v>0</v>
          </cell>
          <cell r="F1512">
            <v>0</v>
          </cell>
          <cell r="G1512">
            <v>0</v>
          </cell>
        </row>
        <row r="1513">
          <cell r="A1513">
            <v>2697821.5</v>
          </cell>
          <cell r="B1513">
            <v>1512</v>
          </cell>
          <cell r="C1513">
            <v>1693.9259999999999</v>
          </cell>
          <cell r="D1513">
            <v>0</v>
          </cell>
          <cell r="E1513">
            <v>0</v>
          </cell>
          <cell r="F1513">
            <v>0</v>
          </cell>
          <cell r="G1513">
            <v>0</v>
          </cell>
        </row>
        <row r="1514">
          <cell r="A1514">
            <v>2699515.5</v>
          </cell>
          <cell r="B1514">
            <v>1513</v>
          </cell>
          <cell r="C1514">
            <v>1693.93</v>
          </cell>
          <cell r="D1514">
            <v>0</v>
          </cell>
          <cell r="E1514">
            <v>0</v>
          </cell>
          <cell r="F1514">
            <v>0</v>
          </cell>
          <cell r="G1514">
            <v>0</v>
          </cell>
        </row>
        <row r="1515">
          <cell r="A1515">
            <v>2701209.5</v>
          </cell>
          <cell r="B1515">
            <v>1514</v>
          </cell>
          <cell r="C1515">
            <v>1693.9259999999999</v>
          </cell>
          <cell r="D1515">
            <v>0</v>
          </cell>
          <cell r="E1515">
            <v>0</v>
          </cell>
          <cell r="F1515">
            <v>0</v>
          </cell>
          <cell r="G1515">
            <v>0</v>
          </cell>
        </row>
        <row r="1516">
          <cell r="A1516">
            <v>2703208.25</v>
          </cell>
          <cell r="B1516">
            <v>1515</v>
          </cell>
          <cell r="C1516">
            <v>1998.8330000000001</v>
          </cell>
          <cell r="D1516">
            <v>0</v>
          </cell>
          <cell r="E1516">
            <v>0</v>
          </cell>
          <cell r="F1516">
            <v>0</v>
          </cell>
          <cell r="G1516">
            <v>0</v>
          </cell>
        </row>
        <row r="1517">
          <cell r="A1517">
            <v>2704682</v>
          </cell>
          <cell r="B1517">
            <v>1516</v>
          </cell>
          <cell r="C1517">
            <v>1473.7159999999999</v>
          </cell>
          <cell r="D1517">
            <v>0</v>
          </cell>
          <cell r="E1517">
            <v>0</v>
          </cell>
          <cell r="F1517">
            <v>0</v>
          </cell>
          <cell r="G1517">
            <v>0</v>
          </cell>
        </row>
        <row r="1518">
          <cell r="A1518">
            <v>2706678.75</v>
          </cell>
          <cell r="B1518">
            <v>1517</v>
          </cell>
          <cell r="C1518">
            <v>1996.8309999999999</v>
          </cell>
          <cell r="D1518">
            <v>0</v>
          </cell>
          <cell r="E1518">
            <v>0</v>
          </cell>
          <cell r="F1518">
            <v>0</v>
          </cell>
          <cell r="G1518">
            <v>0</v>
          </cell>
        </row>
        <row r="1519">
          <cell r="A1519">
            <v>2708674.25</v>
          </cell>
          <cell r="B1519">
            <v>1518</v>
          </cell>
          <cell r="C1519">
            <v>1995.4839999999999</v>
          </cell>
          <cell r="D1519">
            <v>0</v>
          </cell>
          <cell r="E1519">
            <v>0</v>
          </cell>
          <cell r="F1519">
            <v>0</v>
          </cell>
          <cell r="G1519">
            <v>0</v>
          </cell>
        </row>
        <row r="1520">
          <cell r="A1520">
            <v>2710177.5</v>
          </cell>
          <cell r="B1520">
            <v>1519</v>
          </cell>
          <cell r="C1520">
            <v>1503.1859999999999</v>
          </cell>
          <cell r="D1520">
            <v>0</v>
          </cell>
          <cell r="E1520">
            <v>0</v>
          </cell>
          <cell r="F1520">
            <v>0</v>
          </cell>
          <cell r="G1520">
            <v>0</v>
          </cell>
        </row>
        <row r="1521">
          <cell r="A1521">
            <v>2711240.75</v>
          </cell>
          <cell r="B1521">
            <v>1520</v>
          </cell>
          <cell r="C1521">
            <v>1063.1389999999999</v>
          </cell>
          <cell r="D1521">
            <v>0</v>
          </cell>
          <cell r="E1521">
            <v>0</v>
          </cell>
          <cell r="F1521">
            <v>0</v>
          </cell>
          <cell r="G1521">
            <v>0</v>
          </cell>
        </row>
        <row r="1522">
          <cell r="A1522">
            <v>2713140.5</v>
          </cell>
          <cell r="B1522">
            <v>1521</v>
          </cell>
          <cell r="C1522">
            <v>1899.6389999999999</v>
          </cell>
          <cell r="D1522">
            <v>0</v>
          </cell>
          <cell r="E1522">
            <v>0</v>
          </cell>
          <cell r="F1522">
            <v>0</v>
          </cell>
          <cell r="G1522">
            <v>0</v>
          </cell>
        </row>
        <row r="1523">
          <cell r="A1523">
            <v>2715070.25</v>
          </cell>
          <cell r="B1523">
            <v>1522</v>
          </cell>
          <cell r="C1523">
            <v>1929.634</v>
          </cell>
          <cell r="D1523">
            <v>0</v>
          </cell>
          <cell r="E1523">
            <v>0</v>
          </cell>
          <cell r="F1523">
            <v>0</v>
          </cell>
          <cell r="G1523">
            <v>0</v>
          </cell>
        </row>
        <row r="1524">
          <cell r="A1524">
            <v>2716322.75</v>
          </cell>
          <cell r="B1524">
            <v>1523</v>
          </cell>
          <cell r="C1524">
            <v>1252.4970000000001</v>
          </cell>
          <cell r="D1524">
            <v>0</v>
          </cell>
          <cell r="E1524">
            <v>0</v>
          </cell>
          <cell r="F1524">
            <v>0</v>
          </cell>
          <cell r="G1524">
            <v>0</v>
          </cell>
        </row>
        <row r="1525">
          <cell r="A1525">
            <v>2718016.75</v>
          </cell>
          <cell r="B1525">
            <v>1524</v>
          </cell>
          <cell r="C1525">
            <v>1693.9259999999999</v>
          </cell>
          <cell r="D1525">
            <v>0</v>
          </cell>
          <cell r="E1525">
            <v>0</v>
          </cell>
          <cell r="F1525">
            <v>0</v>
          </cell>
          <cell r="G1525">
            <v>0</v>
          </cell>
        </row>
        <row r="1526">
          <cell r="A1526">
            <v>2719710.75</v>
          </cell>
          <cell r="B1526">
            <v>1525</v>
          </cell>
          <cell r="C1526">
            <v>1693.9259999999999</v>
          </cell>
          <cell r="D1526">
            <v>0</v>
          </cell>
          <cell r="E1526">
            <v>0</v>
          </cell>
          <cell r="F1526">
            <v>0</v>
          </cell>
          <cell r="G1526">
            <v>0</v>
          </cell>
        </row>
        <row r="1527">
          <cell r="A1527">
            <v>2721655</v>
          </cell>
          <cell r="B1527">
            <v>1526</v>
          </cell>
          <cell r="C1527">
            <v>1944.212</v>
          </cell>
          <cell r="D1527">
            <v>0</v>
          </cell>
          <cell r="E1527">
            <v>0</v>
          </cell>
          <cell r="F1527">
            <v>0</v>
          </cell>
          <cell r="G1527">
            <v>0</v>
          </cell>
        </row>
        <row r="1528">
          <cell r="A1528">
            <v>2723137.75</v>
          </cell>
          <cell r="B1528">
            <v>1527</v>
          </cell>
          <cell r="C1528">
            <v>1482.7470000000001</v>
          </cell>
          <cell r="D1528">
            <v>0</v>
          </cell>
          <cell r="E1528">
            <v>0</v>
          </cell>
          <cell r="F1528">
            <v>0</v>
          </cell>
          <cell r="G1528">
            <v>0</v>
          </cell>
        </row>
        <row r="1529">
          <cell r="A1529">
            <v>2725128</v>
          </cell>
          <cell r="B1529">
            <v>1528</v>
          </cell>
          <cell r="C1529">
            <v>1990.241</v>
          </cell>
          <cell r="D1529">
            <v>0</v>
          </cell>
          <cell r="E1529">
            <v>0</v>
          </cell>
          <cell r="F1529">
            <v>0</v>
          </cell>
          <cell r="G1529">
            <v>0</v>
          </cell>
        </row>
        <row r="1530">
          <cell r="A1530">
            <v>2727128.25</v>
          </cell>
          <cell r="B1530">
            <v>1529</v>
          </cell>
          <cell r="C1530">
            <v>2000.326</v>
          </cell>
          <cell r="D1530">
            <v>0</v>
          </cell>
          <cell r="E1530">
            <v>0</v>
          </cell>
          <cell r="F1530">
            <v>0</v>
          </cell>
          <cell r="G1530">
            <v>0</v>
          </cell>
        </row>
        <row r="1531">
          <cell r="A1531">
            <v>2728114.25</v>
          </cell>
          <cell r="B1531">
            <v>1530</v>
          </cell>
          <cell r="C1531">
            <v>985.91300000000001</v>
          </cell>
          <cell r="D1531">
            <v>0</v>
          </cell>
          <cell r="E1531">
            <v>0</v>
          </cell>
          <cell r="F1531">
            <v>0</v>
          </cell>
          <cell r="G1531">
            <v>0</v>
          </cell>
        </row>
        <row r="1532">
          <cell r="A1532">
            <v>2729808.25</v>
          </cell>
          <cell r="B1532">
            <v>1531</v>
          </cell>
          <cell r="C1532">
            <v>1693.931</v>
          </cell>
          <cell r="D1532">
            <v>0</v>
          </cell>
          <cell r="E1532">
            <v>0</v>
          </cell>
          <cell r="F1532">
            <v>0</v>
          </cell>
          <cell r="G1532">
            <v>0</v>
          </cell>
        </row>
        <row r="1533">
          <cell r="A1533">
            <v>2731502.25</v>
          </cell>
          <cell r="B1533">
            <v>1532</v>
          </cell>
          <cell r="C1533">
            <v>1693.931</v>
          </cell>
          <cell r="D1533">
            <v>0</v>
          </cell>
          <cell r="E1533">
            <v>0</v>
          </cell>
          <cell r="F1533">
            <v>0</v>
          </cell>
          <cell r="G1533">
            <v>0</v>
          </cell>
        </row>
        <row r="1534">
          <cell r="A1534">
            <v>2733196.25</v>
          </cell>
          <cell r="B1534">
            <v>1533</v>
          </cell>
          <cell r="C1534">
            <v>1693.931</v>
          </cell>
          <cell r="D1534">
            <v>0</v>
          </cell>
          <cell r="E1534">
            <v>0</v>
          </cell>
          <cell r="F1534">
            <v>0</v>
          </cell>
          <cell r="G1534">
            <v>0</v>
          </cell>
        </row>
        <row r="1535">
          <cell r="A1535">
            <v>2734890.25</v>
          </cell>
          <cell r="B1535">
            <v>1534</v>
          </cell>
          <cell r="C1535">
            <v>1693.931</v>
          </cell>
          <cell r="D1535">
            <v>0</v>
          </cell>
          <cell r="E1535">
            <v>0</v>
          </cell>
          <cell r="F1535">
            <v>0</v>
          </cell>
          <cell r="G1535">
            <v>0</v>
          </cell>
        </row>
        <row r="1536">
          <cell r="A1536">
            <v>2736870</v>
          </cell>
          <cell r="B1536">
            <v>1535</v>
          </cell>
          <cell r="C1536">
            <v>1979.6759999999999</v>
          </cell>
          <cell r="D1536">
            <v>0</v>
          </cell>
          <cell r="E1536">
            <v>0</v>
          </cell>
          <cell r="F1536">
            <v>0</v>
          </cell>
          <cell r="G1536">
            <v>0</v>
          </cell>
        </row>
        <row r="1537">
          <cell r="A1537">
            <v>2738576</v>
          </cell>
          <cell r="B1537">
            <v>1536</v>
          </cell>
          <cell r="C1537">
            <v>1705.9290000000001</v>
          </cell>
          <cell r="D1537">
            <v>0</v>
          </cell>
          <cell r="E1537">
            <v>0</v>
          </cell>
          <cell r="F1537">
            <v>0</v>
          </cell>
          <cell r="G1537">
            <v>0</v>
          </cell>
        </row>
        <row r="1538">
          <cell r="A1538">
            <v>2740270</v>
          </cell>
          <cell r="B1538">
            <v>1537</v>
          </cell>
          <cell r="C1538">
            <v>1693.9259999999999</v>
          </cell>
          <cell r="D1538">
            <v>0</v>
          </cell>
          <cell r="E1538">
            <v>0</v>
          </cell>
          <cell r="F1538">
            <v>0</v>
          </cell>
          <cell r="G1538">
            <v>0</v>
          </cell>
        </row>
        <row r="1539">
          <cell r="A1539">
            <v>2742261.75</v>
          </cell>
          <cell r="B1539">
            <v>1538</v>
          </cell>
          <cell r="C1539">
            <v>1991.857</v>
          </cell>
          <cell r="D1539">
            <v>0</v>
          </cell>
          <cell r="E1539">
            <v>0</v>
          </cell>
          <cell r="F1539">
            <v>0</v>
          </cell>
          <cell r="G1539">
            <v>0</v>
          </cell>
        </row>
        <row r="1540">
          <cell r="A1540">
            <v>2743657.75</v>
          </cell>
          <cell r="B1540">
            <v>1539</v>
          </cell>
          <cell r="C1540">
            <v>1395.991</v>
          </cell>
          <cell r="D1540">
            <v>0</v>
          </cell>
          <cell r="E1540">
            <v>0</v>
          </cell>
          <cell r="F1540">
            <v>0</v>
          </cell>
          <cell r="G1540">
            <v>0</v>
          </cell>
        </row>
        <row r="1541">
          <cell r="A1541">
            <v>2745656</v>
          </cell>
          <cell r="B1541">
            <v>1540</v>
          </cell>
          <cell r="C1541">
            <v>1998.3030000000001</v>
          </cell>
          <cell r="D1541">
            <v>0</v>
          </cell>
          <cell r="E1541">
            <v>0</v>
          </cell>
          <cell r="F1541">
            <v>0</v>
          </cell>
          <cell r="G1541">
            <v>0</v>
          </cell>
        </row>
        <row r="1542">
          <cell r="A1542">
            <v>2747654.25</v>
          </cell>
          <cell r="B1542">
            <v>1541</v>
          </cell>
          <cell r="C1542">
            <v>1998.2929999999999</v>
          </cell>
          <cell r="D1542">
            <v>0</v>
          </cell>
          <cell r="E1542">
            <v>0</v>
          </cell>
          <cell r="F1542">
            <v>0</v>
          </cell>
          <cell r="G1542">
            <v>0</v>
          </cell>
        </row>
        <row r="1543">
          <cell r="A1543">
            <v>2749660.25</v>
          </cell>
          <cell r="B1543">
            <v>1542</v>
          </cell>
          <cell r="C1543">
            <v>2005.9680000000001</v>
          </cell>
          <cell r="D1543">
            <v>0</v>
          </cell>
          <cell r="E1543">
            <v>0</v>
          </cell>
          <cell r="F1543">
            <v>0</v>
          </cell>
          <cell r="G1543">
            <v>0</v>
          </cell>
        </row>
        <row r="1544">
          <cell r="A1544">
            <v>2751660.25</v>
          </cell>
          <cell r="B1544">
            <v>1543</v>
          </cell>
          <cell r="C1544">
            <v>1999.8779999999999</v>
          </cell>
          <cell r="D1544">
            <v>0</v>
          </cell>
          <cell r="E1544">
            <v>0</v>
          </cell>
          <cell r="F1544">
            <v>0</v>
          </cell>
          <cell r="G1544">
            <v>0</v>
          </cell>
        </row>
        <row r="1545">
          <cell r="A1545">
            <v>2753665</v>
          </cell>
          <cell r="B1545">
            <v>1544</v>
          </cell>
          <cell r="C1545">
            <v>2004.7149999999999</v>
          </cell>
          <cell r="D1545">
            <v>0</v>
          </cell>
          <cell r="E1545">
            <v>0</v>
          </cell>
          <cell r="F1545">
            <v>0</v>
          </cell>
          <cell r="G1545">
            <v>0</v>
          </cell>
        </row>
        <row r="1546">
          <cell r="A1546">
            <v>2755667.5</v>
          </cell>
          <cell r="B1546">
            <v>1545</v>
          </cell>
          <cell r="C1546">
            <v>2002.4559999999999</v>
          </cell>
          <cell r="D1546">
            <v>0</v>
          </cell>
          <cell r="E1546">
            <v>0</v>
          </cell>
          <cell r="F1546">
            <v>0</v>
          </cell>
          <cell r="G1546">
            <v>0</v>
          </cell>
        </row>
        <row r="1547">
          <cell r="A1547">
            <v>2757157.25</v>
          </cell>
          <cell r="B1547">
            <v>1546</v>
          </cell>
          <cell r="C1547">
            <v>1489.8679999999999</v>
          </cell>
          <cell r="D1547">
            <v>0</v>
          </cell>
          <cell r="E1547">
            <v>0</v>
          </cell>
          <cell r="F1547">
            <v>0</v>
          </cell>
          <cell r="G1547">
            <v>0</v>
          </cell>
        </row>
        <row r="1548">
          <cell r="A1548">
            <v>2759145</v>
          </cell>
          <cell r="B1548">
            <v>1547</v>
          </cell>
          <cell r="C1548">
            <v>1987.7449999999999</v>
          </cell>
          <cell r="D1548">
            <v>0</v>
          </cell>
          <cell r="E1548">
            <v>0</v>
          </cell>
          <cell r="F1548">
            <v>0</v>
          </cell>
          <cell r="G1548">
            <v>0</v>
          </cell>
        </row>
        <row r="1549">
          <cell r="A1549">
            <v>2761118</v>
          </cell>
          <cell r="B1549">
            <v>1548</v>
          </cell>
          <cell r="C1549">
            <v>1972.941</v>
          </cell>
          <cell r="D1549">
            <v>0</v>
          </cell>
          <cell r="E1549">
            <v>0</v>
          </cell>
          <cell r="F1549">
            <v>0</v>
          </cell>
          <cell r="G1549">
            <v>0</v>
          </cell>
        </row>
        <row r="1550">
          <cell r="A1550">
            <v>2763113.75</v>
          </cell>
          <cell r="B1550">
            <v>1549</v>
          </cell>
          <cell r="C1550">
            <v>1995.6880000000001</v>
          </cell>
          <cell r="D1550">
            <v>0</v>
          </cell>
          <cell r="E1550">
            <v>0</v>
          </cell>
          <cell r="F1550">
            <v>0</v>
          </cell>
          <cell r="G1550">
            <v>0</v>
          </cell>
        </row>
        <row r="1551">
          <cell r="A1551">
            <v>2765072</v>
          </cell>
          <cell r="B1551">
            <v>1550</v>
          </cell>
          <cell r="C1551">
            <v>1958.1890000000001</v>
          </cell>
          <cell r="D1551">
            <v>0</v>
          </cell>
          <cell r="E1551">
            <v>0</v>
          </cell>
          <cell r="F1551">
            <v>4.9244909999999997</v>
          </cell>
          <cell r="G1551">
            <v>0.65703400000000001</v>
          </cell>
        </row>
        <row r="1552">
          <cell r="A1552">
            <v>2767027.25</v>
          </cell>
          <cell r="B1552">
            <v>1551</v>
          </cell>
          <cell r="C1552">
            <v>1955.248</v>
          </cell>
          <cell r="D1552">
            <v>0</v>
          </cell>
          <cell r="E1552">
            <v>0</v>
          </cell>
          <cell r="F1552">
            <v>0</v>
          </cell>
          <cell r="G1552">
            <v>0</v>
          </cell>
        </row>
        <row r="1553">
          <cell r="A1553">
            <v>2768839.25</v>
          </cell>
          <cell r="B1553">
            <v>1552</v>
          </cell>
          <cell r="C1553">
            <v>1812.0170000000001</v>
          </cell>
          <cell r="D1553">
            <v>0</v>
          </cell>
          <cell r="E1553">
            <v>0</v>
          </cell>
          <cell r="F1553">
            <v>0</v>
          </cell>
          <cell r="G1553">
            <v>0</v>
          </cell>
        </row>
        <row r="1554">
          <cell r="A1554">
            <v>2770232.5</v>
          </cell>
          <cell r="B1554">
            <v>1553</v>
          </cell>
          <cell r="C1554">
            <v>1393.211</v>
          </cell>
          <cell r="D1554">
            <v>0</v>
          </cell>
          <cell r="E1554">
            <v>0</v>
          </cell>
          <cell r="F1554">
            <v>0</v>
          </cell>
          <cell r="G1554">
            <v>0</v>
          </cell>
        </row>
        <row r="1555">
          <cell r="A1555">
            <v>2771926.5</v>
          </cell>
          <cell r="B1555">
            <v>1554</v>
          </cell>
          <cell r="C1555">
            <v>1693.9259999999999</v>
          </cell>
          <cell r="D1555">
            <v>0</v>
          </cell>
          <cell r="E1555">
            <v>0</v>
          </cell>
          <cell r="F1555">
            <v>0</v>
          </cell>
          <cell r="G1555">
            <v>0</v>
          </cell>
        </row>
        <row r="1556">
          <cell r="A1556">
            <v>2773889.5</v>
          </cell>
          <cell r="B1556">
            <v>1555</v>
          </cell>
          <cell r="C1556">
            <v>1962.944</v>
          </cell>
          <cell r="D1556">
            <v>0</v>
          </cell>
          <cell r="E1556">
            <v>0</v>
          </cell>
          <cell r="F1556">
            <v>0</v>
          </cell>
          <cell r="G1556">
            <v>0</v>
          </cell>
        </row>
        <row r="1557">
          <cell r="A1557">
            <v>2775112.75</v>
          </cell>
          <cell r="B1557">
            <v>1556</v>
          </cell>
          <cell r="C1557">
            <v>1223.25</v>
          </cell>
          <cell r="D1557">
            <v>0</v>
          </cell>
          <cell r="E1557">
            <v>0</v>
          </cell>
          <cell r="F1557">
            <v>0</v>
          </cell>
          <cell r="G1557">
            <v>0</v>
          </cell>
        </row>
        <row r="1558">
          <cell r="A1558">
            <v>2777113</v>
          </cell>
          <cell r="B1558">
            <v>1557</v>
          </cell>
          <cell r="C1558">
            <v>2000.329</v>
          </cell>
          <cell r="D1558">
            <v>0</v>
          </cell>
          <cell r="E1558">
            <v>0</v>
          </cell>
          <cell r="F1558">
            <v>0</v>
          </cell>
          <cell r="G1558">
            <v>0</v>
          </cell>
        </row>
        <row r="1559">
          <cell r="A1559">
            <v>2779125.5</v>
          </cell>
          <cell r="B1559">
            <v>1558</v>
          </cell>
          <cell r="C1559">
            <v>2012.375</v>
          </cell>
          <cell r="D1559">
            <v>0</v>
          </cell>
          <cell r="E1559">
            <v>0</v>
          </cell>
          <cell r="F1559">
            <v>88.914420000000007</v>
          </cell>
          <cell r="G1559">
            <v>9.7228720000000006</v>
          </cell>
        </row>
        <row r="1560">
          <cell r="A1560">
            <v>2781123.25</v>
          </cell>
          <cell r="B1560">
            <v>1559</v>
          </cell>
          <cell r="C1560">
            <v>1997.703</v>
          </cell>
          <cell r="D1560">
            <v>0</v>
          </cell>
          <cell r="E1560">
            <v>0</v>
          </cell>
          <cell r="F1560">
            <v>537.23429999999996</v>
          </cell>
          <cell r="G1560">
            <v>59.822960000000002</v>
          </cell>
        </row>
        <row r="1561">
          <cell r="A1561">
            <v>2783047.5</v>
          </cell>
          <cell r="B1561">
            <v>1560</v>
          </cell>
          <cell r="C1561">
            <v>1924.32</v>
          </cell>
          <cell r="D1561">
            <v>0</v>
          </cell>
          <cell r="E1561">
            <v>0</v>
          </cell>
          <cell r="F1561">
            <v>52.024540000000002</v>
          </cell>
          <cell r="G1561">
            <v>4.8187230000000003</v>
          </cell>
        </row>
        <row r="1562">
          <cell r="A1562">
            <v>2784511</v>
          </cell>
          <cell r="B1562">
            <v>1561</v>
          </cell>
          <cell r="C1562">
            <v>1463.5319999999999</v>
          </cell>
          <cell r="D1562">
            <v>0</v>
          </cell>
          <cell r="E1562">
            <v>0</v>
          </cell>
          <cell r="F1562">
            <v>22.296230000000001</v>
          </cell>
          <cell r="G1562">
            <v>2.0651670000000002</v>
          </cell>
        </row>
        <row r="1563">
          <cell r="A1563">
            <v>2786205</v>
          </cell>
          <cell r="B1563">
            <v>1562</v>
          </cell>
          <cell r="C1563">
            <v>1693.9259999999999</v>
          </cell>
          <cell r="D1563">
            <v>0</v>
          </cell>
          <cell r="E1563">
            <v>0</v>
          </cell>
          <cell r="F1563">
            <v>0</v>
          </cell>
          <cell r="G1563">
            <v>0</v>
          </cell>
        </row>
        <row r="1564">
          <cell r="A1564">
            <v>2788062.5</v>
          </cell>
          <cell r="B1564">
            <v>1563</v>
          </cell>
          <cell r="C1564">
            <v>1857.432</v>
          </cell>
          <cell r="D1564">
            <v>0</v>
          </cell>
          <cell r="E1564">
            <v>0</v>
          </cell>
          <cell r="F1564">
            <v>0</v>
          </cell>
          <cell r="G1564">
            <v>0</v>
          </cell>
        </row>
        <row r="1565">
          <cell r="A1565">
            <v>2790061.25</v>
          </cell>
          <cell r="B1565">
            <v>1564</v>
          </cell>
          <cell r="C1565">
            <v>1998.8330000000001</v>
          </cell>
          <cell r="D1565">
            <v>0</v>
          </cell>
          <cell r="E1565">
            <v>0</v>
          </cell>
          <cell r="F1565">
            <v>0</v>
          </cell>
          <cell r="G1565">
            <v>0</v>
          </cell>
        </row>
        <row r="1566">
          <cell r="A1566">
            <v>2791286.75</v>
          </cell>
          <cell r="B1566">
            <v>1565</v>
          </cell>
          <cell r="C1566">
            <v>1225.5160000000001</v>
          </cell>
          <cell r="D1566">
            <v>0</v>
          </cell>
          <cell r="E1566">
            <v>0</v>
          </cell>
          <cell r="F1566">
            <v>0</v>
          </cell>
          <cell r="G1566">
            <v>0</v>
          </cell>
        </row>
        <row r="1567">
          <cell r="A1567">
            <v>2793282.25</v>
          </cell>
          <cell r="B1567">
            <v>1566</v>
          </cell>
          <cell r="C1567">
            <v>1995.5509999999999</v>
          </cell>
          <cell r="D1567">
            <v>0</v>
          </cell>
          <cell r="E1567">
            <v>0</v>
          </cell>
          <cell r="F1567">
            <v>0</v>
          </cell>
          <cell r="G1567">
            <v>0</v>
          </cell>
        </row>
        <row r="1568">
          <cell r="A1568">
            <v>2795229</v>
          </cell>
          <cell r="B1568">
            <v>1567</v>
          </cell>
          <cell r="C1568">
            <v>1946.808</v>
          </cell>
          <cell r="D1568">
            <v>0</v>
          </cell>
          <cell r="E1568">
            <v>0</v>
          </cell>
          <cell r="F1568">
            <v>0</v>
          </cell>
          <cell r="G1568">
            <v>0</v>
          </cell>
        </row>
        <row r="1569">
          <cell r="A1569">
            <v>2797235.25</v>
          </cell>
          <cell r="B1569">
            <v>1568</v>
          </cell>
          <cell r="C1569">
            <v>2006.2270000000001</v>
          </cell>
          <cell r="D1569">
            <v>0</v>
          </cell>
          <cell r="E1569">
            <v>0</v>
          </cell>
          <cell r="F1569">
            <v>0</v>
          </cell>
          <cell r="G1569">
            <v>0</v>
          </cell>
        </row>
        <row r="1570">
          <cell r="A1570">
            <v>2799212</v>
          </cell>
          <cell r="B1570">
            <v>1569</v>
          </cell>
          <cell r="C1570">
            <v>1976.7750000000001</v>
          </cell>
          <cell r="D1570">
            <v>0</v>
          </cell>
          <cell r="E1570">
            <v>0</v>
          </cell>
          <cell r="F1570">
            <v>677.28819999999996</v>
          </cell>
          <cell r="G1570">
            <v>65.369640000000004</v>
          </cell>
        </row>
        <row r="1571">
          <cell r="A1571">
            <v>2800904.5</v>
          </cell>
          <cell r="B1571">
            <v>1570</v>
          </cell>
          <cell r="C1571">
            <v>1692.385</v>
          </cell>
          <cell r="D1571">
            <v>0</v>
          </cell>
          <cell r="E1571">
            <v>0</v>
          </cell>
          <cell r="F1571">
            <v>224.6808</v>
          </cell>
          <cell r="G1571">
            <v>21.410060000000001</v>
          </cell>
        </row>
        <row r="1572">
          <cell r="A1572">
            <v>2802835.5</v>
          </cell>
          <cell r="B1572">
            <v>1571</v>
          </cell>
          <cell r="C1572">
            <v>1930.943</v>
          </cell>
          <cell r="D1572">
            <v>0</v>
          </cell>
          <cell r="E1572">
            <v>0</v>
          </cell>
          <cell r="F1572">
            <v>169.39269999999999</v>
          </cell>
          <cell r="G1572">
            <v>15.79224</v>
          </cell>
        </row>
        <row r="1573">
          <cell r="A1573">
            <v>2803908.75</v>
          </cell>
          <cell r="B1573">
            <v>1572</v>
          </cell>
          <cell r="C1573">
            <v>1073.1959999999999</v>
          </cell>
          <cell r="D1573">
            <v>0</v>
          </cell>
          <cell r="E1573">
            <v>0</v>
          </cell>
          <cell r="F1573">
            <v>0</v>
          </cell>
          <cell r="G1573">
            <v>0</v>
          </cell>
        </row>
        <row r="1574">
          <cell r="A1574">
            <v>2805857.75</v>
          </cell>
          <cell r="B1574">
            <v>1573</v>
          </cell>
          <cell r="C1574">
            <v>1949.115</v>
          </cell>
          <cell r="D1574">
            <v>0</v>
          </cell>
          <cell r="E1574">
            <v>0</v>
          </cell>
          <cell r="F1574">
            <v>0</v>
          </cell>
          <cell r="G1574">
            <v>0</v>
          </cell>
        </row>
        <row r="1575">
          <cell r="A1575">
            <v>2807816.5</v>
          </cell>
          <cell r="B1575">
            <v>1574</v>
          </cell>
          <cell r="C1575">
            <v>1958.635</v>
          </cell>
          <cell r="D1575">
            <v>0</v>
          </cell>
          <cell r="E1575">
            <v>0</v>
          </cell>
          <cell r="F1575">
            <v>0</v>
          </cell>
          <cell r="G1575">
            <v>0</v>
          </cell>
        </row>
        <row r="1576">
          <cell r="A1576">
            <v>2809807.25</v>
          </cell>
          <cell r="B1576">
            <v>1575</v>
          </cell>
          <cell r="C1576">
            <v>1990.8109999999999</v>
          </cell>
          <cell r="D1576">
            <v>0</v>
          </cell>
          <cell r="E1576">
            <v>0</v>
          </cell>
          <cell r="F1576">
            <v>0</v>
          </cell>
          <cell r="G1576">
            <v>0</v>
          </cell>
        </row>
        <row r="1577">
          <cell r="A1577">
            <v>2811084.25</v>
          </cell>
          <cell r="B1577">
            <v>1576</v>
          </cell>
          <cell r="C1577">
            <v>1277.1110000000001</v>
          </cell>
          <cell r="D1577">
            <v>0</v>
          </cell>
          <cell r="E1577">
            <v>0</v>
          </cell>
          <cell r="F1577">
            <v>0</v>
          </cell>
          <cell r="G1577">
            <v>0</v>
          </cell>
        </row>
        <row r="1578">
          <cell r="A1578">
            <v>2813044</v>
          </cell>
          <cell r="B1578">
            <v>1577</v>
          </cell>
          <cell r="C1578">
            <v>1959.8309999999999</v>
          </cell>
          <cell r="D1578">
            <v>0</v>
          </cell>
          <cell r="E1578">
            <v>0</v>
          </cell>
          <cell r="F1578">
            <v>0</v>
          </cell>
          <cell r="G1578">
            <v>0</v>
          </cell>
        </row>
        <row r="1579">
          <cell r="A1579">
            <v>2814714.25</v>
          </cell>
          <cell r="B1579">
            <v>1578</v>
          </cell>
          <cell r="C1579">
            <v>1670.2629999999999</v>
          </cell>
          <cell r="D1579">
            <v>0</v>
          </cell>
          <cell r="E1579">
            <v>0</v>
          </cell>
          <cell r="F1579">
            <v>0</v>
          </cell>
          <cell r="G1579">
            <v>0</v>
          </cell>
        </row>
        <row r="1580">
          <cell r="A1580">
            <v>2816148</v>
          </cell>
          <cell r="B1580">
            <v>1579</v>
          </cell>
          <cell r="C1580">
            <v>1433.652</v>
          </cell>
          <cell r="D1580">
            <v>0</v>
          </cell>
          <cell r="E1580">
            <v>0</v>
          </cell>
          <cell r="F1580">
            <v>0</v>
          </cell>
          <cell r="G1580">
            <v>0</v>
          </cell>
        </row>
        <row r="1581">
          <cell r="A1581">
            <v>2818150.5</v>
          </cell>
          <cell r="B1581">
            <v>1580</v>
          </cell>
          <cell r="C1581">
            <v>2002.452</v>
          </cell>
          <cell r="D1581">
            <v>0</v>
          </cell>
          <cell r="E1581">
            <v>0</v>
          </cell>
          <cell r="F1581">
            <v>0</v>
          </cell>
          <cell r="G1581">
            <v>0</v>
          </cell>
        </row>
        <row r="1582">
          <cell r="A1582">
            <v>2819984.5</v>
          </cell>
          <cell r="B1582">
            <v>1581</v>
          </cell>
          <cell r="C1582">
            <v>1834.079</v>
          </cell>
          <cell r="D1582">
            <v>0</v>
          </cell>
          <cell r="E1582">
            <v>0</v>
          </cell>
          <cell r="F1582">
            <v>879.47019999999998</v>
          </cell>
          <cell r="G1582">
            <v>52.616840000000003</v>
          </cell>
        </row>
        <row r="1583">
          <cell r="A1583">
            <v>2821979.75</v>
          </cell>
          <cell r="B1583">
            <v>1582</v>
          </cell>
          <cell r="C1583">
            <v>1995.3420000000001</v>
          </cell>
          <cell r="D1583">
            <v>0</v>
          </cell>
          <cell r="E1583">
            <v>0</v>
          </cell>
          <cell r="F1583">
            <v>1875.172</v>
          </cell>
          <cell r="G1583">
            <v>114.69459999999999</v>
          </cell>
        </row>
        <row r="1584">
          <cell r="A1584">
            <v>2823974</v>
          </cell>
          <cell r="B1584">
            <v>1583</v>
          </cell>
          <cell r="C1584">
            <v>1994.1759999999999</v>
          </cell>
          <cell r="D1584">
            <v>0</v>
          </cell>
          <cell r="E1584">
            <v>0</v>
          </cell>
          <cell r="F1584">
            <v>588.65239999999994</v>
          </cell>
          <cell r="G1584">
            <v>39.617080000000001</v>
          </cell>
        </row>
        <row r="1585">
          <cell r="A1585">
            <v>2825967.5</v>
          </cell>
          <cell r="B1585">
            <v>1584</v>
          </cell>
          <cell r="C1585">
            <v>1993.5650000000001</v>
          </cell>
          <cell r="D1585">
            <v>0</v>
          </cell>
          <cell r="E1585">
            <v>0</v>
          </cell>
          <cell r="F1585">
            <v>0</v>
          </cell>
          <cell r="G1585">
            <v>0</v>
          </cell>
        </row>
        <row r="1586">
          <cell r="A1586">
            <v>2827925.75</v>
          </cell>
          <cell r="B1586">
            <v>1585</v>
          </cell>
          <cell r="C1586">
            <v>1958.154</v>
          </cell>
          <cell r="D1586">
            <v>0</v>
          </cell>
          <cell r="E1586">
            <v>0</v>
          </cell>
          <cell r="F1586">
            <v>0</v>
          </cell>
          <cell r="G1586">
            <v>0</v>
          </cell>
        </row>
        <row r="1587">
          <cell r="A1587">
            <v>2829505.5</v>
          </cell>
          <cell r="B1587">
            <v>1586</v>
          </cell>
          <cell r="C1587">
            <v>1579.665</v>
          </cell>
          <cell r="D1587">
            <v>0</v>
          </cell>
          <cell r="E1587">
            <v>0</v>
          </cell>
          <cell r="F1587">
            <v>0</v>
          </cell>
          <cell r="G1587">
            <v>0</v>
          </cell>
        </row>
        <row r="1588">
          <cell r="A1588">
            <v>2831496.75</v>
          </cell>
          <cell r="B1588">
            <v>1587</v>
          </cell>
          <cell r="C1588">
            <v>1991.354</v>
          </cell>
          <cell r="D1588">
            <v>0</v>
          </cell>
          <cell r="E1588">
            <v>0</v>
          </cell>
          <cell r="F1588">
            <v>0</v>
          </cell>
          <cell r="G1588">
            <v>0</v>
          </cell>
        </row>
        <row r="1589">
          <cell r="A1589">
            <v>2833452.75</v>
          </cell>
          <cell r="B1589">
            <v>1588</v>
          </cell>
          <cell r="C1589">
            <v>1955.9</v>
          </cell>
          <cell r="D1589">
            <v>0</v>
          </cell>
          <cell r="E1589">
            <v>0</v>
          </cell>
          <cell r="F1589">
            <v>0</v>
          </cell>
          <cell r="G1589">
            <v>0</v>
          </cell>
        </row>
        <row r="1590">
          <cell r="A1590">
            <v>2835325.5</v>
          </cell>
          <cell r="B1590">
            <v>1589</v>
          </cell>
          <cell r="C1590">
            <v>1872.732</v>
          </cell>
          <cell r="D1590">
            <v>0</v>
          </cell>
          <cell r="E1590">
            <v>0</v>
          </cell>
          <cell r="F1590">
            <v>0</v>
          </cell>
          <cell r="G1590">
            <v>0</v>
          </cell>
        </row>
        <row r="1591">
          <cell r="A1591">
            <v>2836923.75</v>
          </cell>
          <cell r="B1591">
            <v>1590</v>
          </cell>
          <cell r="C1591">
            <v>1598.355</v>
          </cell>
          <cell r="D1591">
            <v>0</v>
          </cell>
          <cell r="E1591">
            <v>0</v>
          </cell>
          <cell r="F1591">
            <v>0</v>
          </cell>
          <cell r="G1591">
            <v>0</v>
          </cell>
        </row>
        <row r="1592">
          <cell r="A1592">
            <v>2838913.5</v>
          </cell>
          <cell r="B1592">
            <v>1591</v>
          </cell>
          <cell r="C1592">
            <v>1989.721</v>
          </cell>
          <cell r="D1592">
            <v>0</v>
          </cell>
          <cell r="E1592">
            <v>0</v>
          </cell>
          <cell r="F1592">
            <v>0</v>
          </cell>
          <cell r="G1592">
            <v>0</v>
          </cell>
        </row>
        <row r="1593">
          <cell r="A1593">
            <v>2840797.25</v>
          </cell>
          <cell r="B1593">
            <v>1592</v>
          </cell>
          <cell r="C1593">
            <v>1883.758</v>
          </cell>
          <cell r="D1593">
            <v>0</v>
          </cell>
          <cell r="E1593">
            <v>0</v>
          </cell>
          <cell r="F1593">
            <v>0</v>
          </cell>
          <cell r="G1593">
            <v>0</v>
          </cell>
        </row>
        <row r="1594">
          <cell r="A1594">
            <v>2842790.25</v>
          </cell>
          <cell r="B1594">
            <v>1593</v>
          </cell>
          <cell r="C1594">
            <v>1992.982</v>
          </cell>
          <cell r="D1594">
            <v>0</v>
          </cell>
          <cell r="E1594">
            <v>0</v>
          </cell>
          <cell r="F1594">
            <v>0</v>
          </cell>
          <cell r="G1594">
            <v>0</v>
          </cell>
        </row>
        <row r="1595">
          <cell r="A1595">
            <v>2844258.75</v>
          </cell>
          <cell r="B1595">
            <v>1594</v>
          </cell>
          <cell r="C1595">
            <v>1468.577</v>
          </cell>
          <cell r="D1595">
            <v>0</v>
          </cell>
          <cell r="E1595">
            <v>0</v>
          </cell>
          <cell r="F1595">
            <v>0</v>
          </cell>
          <cell r="G1595">
            <v>0</v>
          </cell>
        </row>
        <row r="1596">
          <cell r="A1596">
            <v>2846234.5</v>
          </cell>
          <cell r="B1596">
            <v>1595</v>
          </cell>
          <cell r="C1596">
            <v>1975.7149999999999</v>
          </cell>
          <cell r="D1596">
            <v>0</v>
          </cell>
          <cell r="E1596">
            <v>0</v>
          </cell>
          <cell r="F1596">
            <v>0</v>
          </cell>
          <cell r="G1596">
            <v>0</v>
          </cell>
        </row>
        <row r="1597">
          <cell r="A1597">
            <v>2848216.5</v>
          </cell>
          <cell r="B1597">
            <v>1596</v>
          </cell>
          <cell r="C1597">
            <v>1981.894</v>
          </cell>
          <cell r="D1597">
            <v>0</v>
          </cell>
          <cell r="E1597">
            <v>0</v>
          </cell>
          <cell r="F1597">
            <v>0</v>
          </cell>
          <cell r="G1597">
            <v>0</v>
          </cell>
        </row>
        <row r="1598">
          <cell r="A1598">
            <v>2850209.5</v>
          </cell>
          <cell r="B1598">
            <v>1597</v>
          </cell>
          <cell r="C1598">
            <v>1993.1010000000001</v>
          </cell>
          <cell r="D1598">
            <v>0</v>
          </cell>
          <cell r="E1598">
            <v>0</v>
          </cell>
          <cell r="F1598">
            <v>0</v>
          </cell>
          <cell r="G1598">
            <v>0</v>
          </cell>
        </row>
        <row r="1599">
          <cell r="A1599">
            <v>2852039</v>
          </cell>
          <cell r="B1599">
            <v>1598</v>
          </cell>
          <cell r="C1599">
            <v>1829.57</v>
          </cell>
          <cell r="D1599">
            <v>0</v>
          </cell>
          <cell r="E1599">
            <v>0</v>
          </cell>
          <cell r="F1599">
            <v>0</v>
          </cell>
          <cell r="G1599">
            <v>0</v>
          </cell>
        </row>
        <row r="1600">
          <cell r="A1600">
            <v>2853693.25</v>
          </cell>
          <cell r="B1600">
            <v>1599</v>
          </cell>
          <cell r="C1600">
            <v>1654.2550000000001</v>
          </cell>
          <cell r="D1600">
            <v>0</v>
          </cell>
          <cell r="E1600">
            <v>0</v>
          </cell>
          <cell r="F1600">
            <v>0</v>
          </cell>
          <cell r="G1600">
            <v>0</v>
          </cell>
        </row>
        <row r="1601">
          <cell r="A1601">
            <v>2855268.5</v>
          </cell>
          <cell r="B1601">
            <v>1600</v>
          </cell>
          <cell r="C1601">
            <v>1575.3510000000001</v>
          </cell>
          <cell r="D1601">
            <v>0</v>
          </cell>
          <cell r="E1601">
            <v>0</v>
          </cell>
          <cell r="F1601">
            <v>0</v>
          </cell>
          <cell r="G1601">
            <v>0</v>
          </cell>
        </row>
        <row r="1602">
          <cell r="A1602">
            <v>2856962.5</v>
          </cell>
          <cell r="B1602">
            <v>1601</v>
          </cell>
          <cell r="C1602">
            <v>1693.9259999999999</v>
          </cell>
          <cell r="D1602">
            <v>0</v>
          </cell>
          <cell r="E1602">
            <v>0</v>
          </cell>
          <cell r="F1602">
            <v>0</v>
          </cell>
          <cell r="G1602">
            <v>0</v>
          </cell>
        </row>
        <row r="1603">
          <cell r="A1603">
            <v>2858959.25</v>
          </cell>
          <cell r="B1603">
            <v>1602</v>
          </cell>
          <cell r="C1603">
            <v>1996.8219999999999</v>
          </cell>
          <cell r="D1603">
            <v>0</v>
          </cell>
          <cell r="E1603">
            <v>0</v>
          </cell>
          <cell r="F1603">
            <v>0</v>
          </cell>
          <cell r="G1603">
            <v>0</v>
          </cell>
        </row>
        <row r="1604">
          <cell r="A1604">
            <v>2860962.5</v>
          </cell>
          <cell r="B1604">
            <v>1603</v>
          </cell>
          <cell r="C1604">
            <v>2003.327</v>
          </cell>
          <cell r="D1604">
            <v>0</v>
          </cell>
          <cell r="E1604">
            <v>0</v>
          </cell>
          <cell r="F1604">
            <v>0</v>
          </cell>
          <cell r="G1604">
            <v>0</v>
          </cell>
        </row>
        <row r="1605">
          <cell r="A1605">
            <v>2862950.5</v>
          </cell>
          <cell r="B1605">
            <v>1604</v>
          </cell>
          <cell r="C1605">
            <v>1988.117</v>
          </cell>
          <cell r="D1605">
            <v>0</v>
          </cell>
          <cell r="E1605">
            <v>0</v>
          </cell>
          <cell r="F1605">
            <v>0</v>
          </cell>
          <cell r="G1605">
            <v>0</v>
          </cell>
        </row>
        <row r="1606">
          <cell r="A1606">
            <v>2864935.25</v>
          </cell>
          <cell r="B1606">
            <v>1605</v>
          </cell>
          <cell r="C1606">
            <v>1984.691</v>
          </cell>
          <cell r="D1606">
            <v>0</v>
          </cell>
          <cell r="E1606">
            <v>0</v>
          </cell>
          <cell r="F1606">
            <v>0</v>
          </cell>
          <cell r="G1606">
            <v>0</v>
          </cell>
        </row>
        <row r="1607">
          <cell r="A1607">
            <v>2866926.5</v>
          </cell>
          <cell r="B1607">
            <v>1606</v>
          </cell>
          <cell r="C1607">
            <v>1991.279</v>
          </cell>
          <cell r="D1607">
            <v>0</v>
          </cell>
          <cell r="E1607">
            <v>0</v>
          </cell>
          <cell r="F1607">
            <v>0</v>
          </cell>
          <cell r="G1607">
            <v>0</v>
          </cell>
        </row>
        <row r="1608">
          <cell r="A1608">
            <v>2868918.75</v>
          </cell>
          <cell r="B1608">
            <v>1607</v>
          </cell>
          <cell r="C1608">
            <v>1992.173</v>
          </cell>
          <cell r="D1608">
            <v>0</v>
          </cell>
          <cell r="E1608">
            <v>0</v>
          </cell>
          <cell r="F1608">
            <v>0</v>
          </cell>
          <cell r="G1608">
            <v>0</v>
          </cell>
        </row>
        <row r="1609">
          <cell r="A1609">
            <v>2870360</v>
          </cell>
          <cell r="B1609">
            <v>1608</v>
          </cell>
          <cell r="C1609">
            <v>1441.182</v>
          </cell>
          <cell r="D1609">
            <v>0</v>
          </cell>
          <cell r="E1609">
            <v>0</v>
          </cell>
          <cell r="F1609">
            <v>0</v>
          </cell>
          <cell r="G1609">
            <v>0</v>
          </cell>
        </row>
        <row r="1610">
          <cell r="A1610">
            <v>2871753</v>
          </cell>
          <cell r="B1610">
            <v>1609</v>
          </cell>
          <cell r="C1610">
            <v>1392.952</v>
          </cell>
          <cell r="D1610">
            <v>0</v>
          </cell>
          <cell r="E1610">
            <v>0</v>
          </cell>
          <cell r="F1610">
            <v>0</v>
          </cell>
          <cell r="G1610">
            <v>0</v>
          </cell>
        </row>
        <row r="1611">
          <cell r="A1611">
            <v>2873392.25</v>
          </cell>
          <cell r="B1611">
            <v>1610</v>
          </cell>
          <cell r="C1611">
            <v>1639.1759999999999</v>
          </cell>
          <cell r="D1611">
            <v>0</v>
          </cell>
          <cell r="E1611">
            <v>0</v>
          </cell>
          <cell r="F1611">
            <v>0</v>
          </cell>
          <cell r="G1611">
            <v>0</v>
          </cell>
        </row>
        <row r="1612">
          <cell r="A1612">
            <v>2875367.75</v>
          </cell>
          <cell r="B1612">
            <v>1611</v>
          </cell>
          <cell r="C1612">
            <v>1975.498</v>
          </cell>
          <cell r="D1612">
            <v>0</v>
          </cell>
          <cell r="E1612">
            <v>0</v>
          </cell>
          <cell r="F1612">
            <v>0</v>
          </cell>
          <cell r="G1612">
            <v>0</v>
          </cell>
        </row>
        <row r="1613">
          <cell r="A1613">
            <v>2877362.75</v>
          </cell>
          <cell r="B1613">
            <v>1612</v>
          </cell>
          <cell r="C1613">
            <v>1995.0509999999999</v>
          </cell>
          <cell r="D1613">
            <v>0</v>
          </cell>
          <cell r="E1613">
            <v>0</v>
          </cell>
          <cell r="F1613">
            <v>0</v>
          </cell>
          <cell r="G1613">
            <v>0</v>
          </cell>
        </row>
        <row r="1614">
          <cell r="A1614">
            <v>2879367.25</v>
          </cell>
          <cell r="B1614">
            <v>1613</v>
          </cell>
          <cell r="C1614">
            <v>2004.4949999999999</v>
          </cell>
          <cell r="D1614">
            <v>0</v>
          </cell>
          <cell r="E1614">
            <v>0</v>
          </cell>
          <cell r="F1614">
            <v>0</v>
          </cell>
          <cell r="G1614">
            <v>0</v>
          </cell>
        </row>
        <row r="1615">
          <cell r="A1615">
            <v>2881251.75</v>
          </cell>
          <cell r="B1615">
            <v>1614</v>
          </cell>
          <cell r="C1615">
            <v>1884.453</v>
          </cell>
          <cell r="D1615">
            <v>0</v>
          </cell>
          <cell r="E1615">
            <v>0</v>
          </cell>
          <cell r="F1615">
            <v>0</v>
          </cell>
          <cell r="G1615">
            <v>0</v>
          </cell>
        </row>
        <row r="1616">
          <cell r="A1616">
            <v>2882907.25</v>
          </cell>
          <cell r="B1616">
            <v>1615</v>
          </cell>
          <cell r="C1616">
            <v>1655.587</v>
          </cell>
          <cell r="D1616">
            <v>0</v>
          </cell>
          <cell r="E1616">
            <v>0</v>
          </cell>
          <cell r="F1616">
            <v>0</v>
          </cell>
          <cell r="G1616">
            <v>0</v>
          </cell>
        </row>
        <row r="1617">
          <cell r="A1617">
            <v>2884601.25</v>
          </cell>
          <cell r="B1617">
            <v>1616</v>
          </cell>
          <cell r="C1617">
            <v>1693.931</v>
          </cell>
          <cell r="D1617">
            <v>0</v>
          </cell>
          <cell r="E1617">
            <v>0</v>
          </cell>
          <cell r="F1617">
            <v>0</v>
          </cell>
          <cell r="G1617">
            <v>0</v>
          </cell>
        </row>
        <row r="1618">
          <cell r="A1618">
            <v>2886295.25</v>
          </cell>
          <cell r="B1618">
            <v>1617</v>
          </cell>
          <cell r="C1618">
            <v>1693.931</v>
          </cell>
          <cell r="D1618">
            <v>0</v>
          </cell>
          <cell r="E1618">
            <v>0</v>
          </cell>
          <cell r="F1618">
            <v>0</v>
          </cell>
          <cell r="G1618">
            <v>0</v>
          </cell>
        </row>
        <row r="1619">
          <cell r="A1619">
            <v>2888280.25</v>
          </cell>
          <cell r="B1619">
            <v>1618</v>
          </cell>
          <cell r="C1619">
            <v>1985.0719999999999</v>
          </cell>
          <cell r="D1619">
            <v>0</v>
          </cell>
          <cell r="E1619">
            <v>0</v>
          </cell>
          <cell r="F1619">
            <v>0</v>
          </cell>
          <cell r="G1619">
            <v>0</v>
          </cell>
        </row>
        <row r="1620">
          <cell r="A1620">
            <v>2889729.25</v>
          </cell>
          <cell r="B1620">
            <v>1619</v>
          </cell>
          <cell r="C1620">
            <v>1449.0930000000001</v>
          </cell>
          <cell r="D1620">
            <v>0</v>
          </cell>
          <cell r="E1620">
            <v>0</v>
          </cell>
          <cell r="F1620">
            <v>0</v>
          </cell>
          <cell r="G1620">
            <v>0</v>
          </cell>
        </row>
        <row r="1621">
          <cell r="A1621">
            <v>2891423.25</v>
          </cell>
          <cell r="B1621">
            <v>1620</v>
          </cell>
          <cell r="C1621">
            <v>1693.9259999999999</v>
          </cell>
          <cell r="D1621">
            <v>0</v>
          </cell>
          <cell r="E1621">
            <v>0</v>
          </cell>
          <cell r="F1621">
            <v>0</v>
          </cell>
          <cell r="G1621">
            <v>0</v>
          </cell>
        </row>
        <row r="1622">
          <cell r="A1622">
            <v>2893393.75</v>
          </cell>
          <cell r="B1622">
            <v>1621</v>
          </cell>
          <cell r="C1622">
            <v>1970.6010000000001</v>
          </cell>
          <cell r="D1622">
            <v>0</v>
          </cell>
          <cell r="E1622">
            <v>0</v>
          </cell>
          <cell r="F1622">
            <v>0</v>
          </cell>
          <cell r="G1622">
            <v>0</v>
          </cell>
        </row>
        <row r="1623">
          <cell r="A1623">
            <v>2894811</v>
          </cell>
          <cell r="B1623">
            <v>1622</v>
          </cell>
          <cell r="C1623">
            <v>1417.251</v>
          </cell>
          <cell r="D1623">
            <v>0</v>
          </cell>
          <cell r="E1623">
            <v>0</v>
          </cell>
          <cell r="F1623">
            <v>0</v>
          </cell>
          <cell r="G1623">
            <v>0</v>
          </cell>
        </row>
        <row r="1624">
          <cell r="A1624">
            <v>2896796</v>
          </cell>
          <cell r="B1624">
            <v>1623</v>
          </cell>
          <cell r="C1624">
            <v>1985.067</v>
          </cell>
          <cell r="D1624">
            <v>0</v>
          </cell>
          <cell r="E1624">
            <v>0</v>
          </cell>
          <cell r="F1624">
            <v>0</v>
          </cell>
          <cell r="G1624">
            <v>0</v>
          </cell>
        </row>
        <row r="1625">
          <cell r="A1625">
            <v>2898807.5</v>
          </cell>
          <cell r="B1625">
            <v>1624</v>
          </cell>
          <cell r="C1625">
            <v>2011.5260000000001</v>
          </cell>
          <cell r="D1625">
            <v>0</v>
          </cell>
          <cell r="E1625">
            <v>0</v>
          </cell>
          <cell r="F1625">
            <v>0</v>
          </cell>
          <cell r="G1625">
            <v>0</v>
          </cell>
        </row>
        <row r="1626">
          <cell r="A1626">
            <v>2900799.75</v>
          </cell>
          <cell r="B1626">
            <v>1625</v>
          </cell>
          <cell r="C1626">
            <v>1992.367</v>
          </cell>
          <cell r="D1626">
            <v>0</v>
          </cell>
          <cell r="E1626">
            <v>0</v>
          </cell>
          <cell r="F1626">
            <v>0</v>
          </cell>
          <cell r="G1626">
            <v>0</v>
          </cell>
        </row>
        <row r="1627">
          <cell r="A1627">
            <v>2902810.5</v>
          </cell>
          <cell r="B1627">
            <v>1626</v>
          </cell>
          <cell r="C1627">
            <v>2010.8330000000001</v>
          </cell>
          <cell r="D1627">
            <v>0</v>
          </cell>
          <cell r="E1627">
            <v>0</v>
          </cell>
          <cell r="F1627">
            <v>0</v>
          </cell>
          <cell r="G1627">
            <v>0</v>
          </cell>
        </row>
        <row r="1628">
          <cell r="A1628">
            <v>2904822</v>
          </cell>
          <cell r="B1628">
            <v>1627</v>
          </cell>
          <cell r="C1628">
            <v>2011.5250000000001</v>
          </cell>
          <cell r="D1628">
            <v>0</v>
          </cell>
          <cell r="E1628">
            <v>0</v>
          </cell>
          <cell r="F1628">
            <v>0</v>
          </cell>
          <cell r="G1628">
            <v>0</v>
          </cell>
        </row>
        <row r="1629">
          <cell r="A1629">
            <v>2906818.75</v>
          </cell>
          <cell r="B1629">
            <v>1628</v>
          </cell>
          <cell r="C1629">
            <v>1996.693</v>
          </cell>
          <cell r="D1629">
            <v>0</v>
          </cell>
          <cell r="E1629">
            <v>0</v>
          </cell>
          <cell r="F1629">
            <v>0</v>
          </cell>
          <cell r="G1629">
            <v>0</v>
          </cell>
        </row>
        <row r="1630">
          <cell r="A1630">
            <v>2907455.5</v>
          </cell>
          <cell r="B1630">
            <v>1629</v>
          </cell>
          <cell r="C1630">
            <v>636.81820000000005</v>
          </cell>
          <cell r="D1630">
            <v>0</v>
          </cell>
          <cell r="E1630">
            <v>0</v>
          </cell>
          <cell r="F1630">
            <v>0</v>
          </cell>
          <cell r="G1630">
            <v>0</v>
          </cell>
        </row>
        <row r="1631">
          <cell r="A1631">
            <v>2909453.75</v>
          </cell>
          <cell r="B1631">
            <v>1630</v>
          </cell>
          <cell r="C1631">
            <v>1998.306</v>
          </cell>
          <cell r="D1631">
            <v>0</v>
          </cell>
          <cell r="E1631">
            <v>0</v>
          </cell>
          <cell r="F1631">
            <v>0</v>
          </cell>
          <cell r="G1631">
            <v>0</v>
          </cell>
        </row>
        <row r="1632">
          <cell r="A1632">
            <v>2911454</v>
          </cell>
          <cell r="B1632">
            <v>1631</v>
          </cell>
          <cell r="C1632">
            <v>2000.346</v>
          </cell>
          <cell r="D1632">
            <v>0</v>
          </cell>
          <cell r="E1632">
            <v>0</v>
          </cell>
          <cell r="F1632">
            <v>0</v>
          </cell>
          <cell r="G1632">
            <v>0</v>
          </cell>
        </row>
        <row r="1633">
          <cell r="A1633">
            <v>2913440.25</v>
          </cell>
          <cell r="B1633">
            <v>1632</v>
          </cell>
          <cell r="C1633">
            <v>1986.2809999999999</v>
          </cell>
          <cell r="D1633">
            <v>0</v>
          </cell>
          <cell r="E1633">
            <v>0</v>
          </cell>
          <cell r="F1633">
            <v>0</v>
          </cell>
          <cell r="G1633">
            <v>0</v>
          </cell>
        </row>
        <row r="1634">
          <cell r="A1634">
            <v>2915309.75</v>
          </cell>
          <cell r="B1634">
            <v>1633</v>
          </cell>
          <cell r="C1634">
            <v>1869.385</v>
          </cell>
          <cell r="D1634">
            <v>0</v>
          </cell>
          <cell r="E1634">
            <v>0</v>
          </cell>
          <cell r="F1634">
            <v>0</v>
          </cell>
          <cell r="G1634">
            <v>0</v>
          </cell>
        </row>
        <row r="1635">
          <cell r="A1635">
            <v>2917182.25</v>
          </cell>
          <cell r="B1635">
            <v>1634</v>
          </cell>
          <cell r="C1635">
            <v>1872.4929999999999</v>
          </cell>
          <cell r="D1635">
            <v>0</v>
          </cell>
          <cell r="E1635">
            <v>0</v>
          </cell>
          <cell r="F1635">
            <v>0</v>
          </cell>
          <cell r="G1635">
            <v>0</v>
          </cell>
        </row>
        <row r="1636">
          <cell r="A1636">
            <v>2919025.75</v>
          </cell>
          <cell r="B1636">
            <v>1635</v>
          </cell>
          <cell r="C1636">
            <v>1843.6089999999999</v>
          </cell>
          <cell r="D1636">
            <v>0</v>
          </cell>
          <cell r="E1636">
            <v>0</v>
          </cell>
          <cell r="F1636">
            <v>0</v>
          </cell>
          <cell r="G1636">
            <v>0</v>
          </cell>
        </row>
        <row r="1637">
          <cell r="A1637">
            <v>2920570</v>
          </cell>
          <cell r="B1637">
            <v>1636</v>
          </cell>
          <cell r="C1637">
            <v>1544.2449999999999</v>
          </cell>
          <cell r="D1637">
            <v>0</v>
          </cell>
          <cell r="E1637">
            <v>0</v>
          </cell>
          <cell r="F1637">
            <v>0</v>
          </cell>
          <cell r="G1637">
            <v>0</v>
          </cell>
        </row>
        <row r="1638">
          <cell r="A1638">
            <v>2922555</v>
          </cell>
          <cell r="B1638">
            <v>1637</v>
          </cell>
          <cell r="C1638">
            <v>1985.068</v>
          </cell>
          <cell r="D1638">
            <v>0</v>
          </cell>
          <cell r="E1638">
            <v>0</v>
          </cell>
          <cell r="F1638">
            <v>0</v>
          </cell>
          <cell r="G1638">
            <v>0</v>
          </cell>
        </row>
        <row r="1639">
          <cell r="A1639">
            <v>2924553.25</v>
          </cell>
          <cell r="B1639">
            <v>1638</v>
          </cell>
          <cell r="C1639">
            <v>1998.288</v>
          </cell>
          <cell r="D1639">
            <v>0</v>
          </cell>
          <cell r="E1639">
            <v>0</v>
          </cell>
          <cell r="F1639">
            <v>0</v>
          </cell>
          <cell r="G1639">
            <v>0</v>
          </cell>
        </row>
        <row r="1640">
          <cell r="A1640">
            <v>2926553</v>
          </cell>
          <cell r="B1640">
            <v>1639</v>
          </cell>
          <cell r="C1640">
            <v>1999.674</v>
          </cell>
          <cell r="D1640">
            <v>0</v>
          </cell>
          <cell r="E1640">
            <v>0</v>
          </cell>
          <cell r="F1640">
            <v>0</v>
          </cell>
          <cell r="G1640">
            <v>0</v>
          </cell>
        </row>
        <row r="1641">
          <cell r="A1641">
            <v>2928120</v>
          </cell>
          <cell r="B1641">
            <v>1640</v>
          </cell>
          <cell r="C1641">
            <v>1567.076</v>
          </cell>
          <cell r="D1641">
            <v>0</v>
          </cell>
          <cell r="E1641">
            <v>0</v>
          </cell>
          <cell r="F1641">
            <v>0</v>
          </cell>
          <cell r="G1641">
            <v>0</v>
          </cell>
        </row>
        <row r="1642">
          <cell r="A1642">
            <v>2929814</v>
          </cell>
          <cell r="B1642">
            <v>1641</v>
          </cell>
          <cell r="C1642">
            <v>1693.9259999999999</v>
          </cell>
          <cell r="D1642">
            <v>0</v>
          </cell>
          <cell r="E1642">
            <v>0</v>
          </cell>
          <cell r="F1642">
            <v>0</v>
          </cell>
          <cell r="G1642">
            <v>0</v>
          </cell>
        </row>
        <row r="1643">
          <cell r="A1643">
            <v>2931671.5</v>
          </cell>
          <cell r="B1643">
            <v>1642</v>
          </cell>
          <cell r="C1643">
            <v>1857.432</v>
          </cell>
          <cell r="D1643">
            <v>0</v>
          </cell>
          <cell r="E1643">
            <v>0</v>
          </cell>
          <cell r="F1643">
            <v>0</v>
          </cell>
          <cell r="G1643">
            <v>0</v>
          </cell>
        </row>
        <row r="1644">
          <cell r="A1644">
            <v>2933655</v>
          </cell>
          <cell r="B1644">
            <v>1643</v>
          </cell>
          <cell r="C1644">
            <v>1983.489</v>
          </cell>
          <cell r="D1644">
            <v>0</v>
          </cell>
          <cell r="E1644">
            <v>0</v>
          </cell>
          <cell r="F1644">
            <v>0</v>
          </cell>
          <cell r="G1644">
            <v>0</v>
          </cell>
        </row>
        <row r="1645">
          <cell r="A1645">
            <v>2934942</v>
          </cell>
          <cell r="B1645">
            <v>1644</v>
          </cell>
          <cell r="C1645">
            <v>1286.9480000000001</v>
          </cell>
          <cell r="D1645">
            <v>0</v>
          </cell>
          <cell r="E1645">
            <v>0</v>
          </cell>
          <cell r="F1645">
            <v>0</v>
          </cell>
          <cell r="G1645">
            <v>0</v>
          </cell>
        </row>
        <row r="1646">
          <cell r="A1646">
            <v>2936906</v>
          </cell>
          <cell r="B1646">
            <v>1645</v>
          </cell>
          <cell r="C1646">
            <v>1963.989</v>
          </cell>
          <cell r="D1646">
            <v>0</v>
          </cell>
          <cell r="E1646">
            <v>0</v>
          </cell>
          <cell r="F1646">
            <v>0</v>
          </cell>
          <cell r="G1646">
            <v>0</v>
          </cell>
        </row>
        <row r="1647">
          <cell r="A1647">
            <v>2938869.25</v>
          </cell>
          <cell r="B1647">
            <v>1646</v>
          </cell>
          <cell r="C1647">
            <v>1963.2180000000001</v>
          </cell>
          <cell r="D1647">
            <v>0</v>
          </cell>
          <cell r="E1647">
            <v>0</v>
          </cell>
          <cell r="F1647">
            <v>0</v>
          </cell>
          <cell r="G1647">
            <v>0</v>
          </cell>
        </row>
        <row r="1648">
          <cell r="A1648">
            <v>2940855.25</v>
          </cell>
          <cell r="B1648">
            <v>1647</v>
          </cell>
          <cell r="C1648">
            <v>1986.0440000000001</v>
          </cell>
          <cell r="D1648">
            <v>0</v>
          </cell>
          <cell r="E1648">
            <v>0</v>
          </cell>
          <cell r="F1648">
            <v>0</v>
          </cell>
          <cell r="G1648">
            <v>0</v>
          </cell>
        </row>
        <row r="1649">
          <cell r="A1649">
            <v>2942862.75</v>
          </cell>
          <cell r="B1649">
            <v>1648</v>
          </cell>
          <cell r="C1649">
            <v>2007.4</v>
          </cell>
          <cell r="D1649">
            <v>0</v>
          </cell>
          <cell r="E1649">
            <v>0</v>
          </cell>
          <cell r="F1649">
            <v>0</v>
          </cell>
          <cell r="G1649">
            <v>0</v>
          </cell>
        </row>
        <row r="1650">
          <cell r="A1650">
            <v>2944820.75</v>
          </cell>
          <cell r="B1650">
            <v>1649</v>
          </cell>
          <cell r="C1650">
            <v>1957.9159999999999</v>
          </cell>
          <cell r="D1650">
            <v>0</v>
          </cell>
          <cell r="E1650">
            <v>0</v>
          </cell>
          <cell r="F1650">
            <v>0</v>
          </cell>
          <cell r="G1650">
            <v>0</v>
          </cell>
        </row>
        <row r="1651">
          <cell r="A1651">
            <v>2946813.75</v>
          </cell>
          <cell r="B1651">
            <v>1650</v>
          </cell>
          <cell r="C1651">
            <v>1993.058</v>
          </cell>
          <cell r="D1651">
            <v>0</v>
          </cell>
          <cell r="E1651">
            <v>0</v>
          </cell>
          <cell r="F1651">
            <v>0</v>
          </cell>
          <cell r="G1651">
            <v>0</v>
          </cell>
        </row>
        <row r="1652">
          <cell r="A1652">
            <v>2948215.75</v>
          </cell>
          <cell r="B1652">
            <v>1651</v>
          </cell>
          <cell r="C1652">
            <v>1402.097</v>
          </cell>
          <cell r="D1652">
            <v>0</v>
          </cell>
          <cell r="E1652">
            <v>0</v>
          </cell>
          <cell r="F1652">
            <v>0</v>
          </cell>
          <cell r="G1652">
            <v>0</v>
          </cell>
        </row>
        <row r="1653">
          <cell r="A1653">
            <v>2949796.25</v>
          </cell>
          <cell r="B1653">
            <v>1652</v>
          </cell>
          <cell r="C1653">
            <v>1580.4090000000001</v>
          </cell>
          <cell r="D1653">
            <v>0</v>
          </cell>
          <cell r="E1653">
            <v>0</v>
          </cell>
          <cell r="F1653">
            <v>0</v>
          </cell>
          <cell r="G1653">
            <v>0</v>
          </cell>
        </row>
        <row r="1654">
          <cell r="A1654">
            <v>2951744</v>
          </cell>
          <cell r="B1654">
            <v>1653</v>
          </cell>
          <cell r="C1654">
            <v>1947.635</v>
          </cell>
          <cell r="D1654">
            <v>0</v>
          </cell>
          <cell r="E1654">
            <v>0</v>
          </cell>
          <cell r="F1654">
            <v>0</v>
          </cell>
          <cell r="G1654">
            <v>0</v>
          </cell>
        </row>
        <row r="1655">
          <cell r="A1655">
            <v>2953744.25</v>
          </cell>
          <cell r="B1655">
            <v>1654</v>
          </cell>
          <cell r="C1655">
            <v>2000.308</v>
          </cell>
          <cell r="D1655">
            <v>0</v>
          </cell>
          <cell r="E1655">
            <v>0</v>
          </cell>
          <cell r="F1655">
            <v>0</v>
          </cell>
          <cell r="G1655">
            <v>0</v>
          </cell>
        </row>
        <row r="1656">
          <cell r="A1656">
            <v>2955732.25</v>
          </cell>
          <cell r="B1656">
            <v>1655</v>
          </cell>
          <cell r="C1656">
            <v>1987.99</v>
          </cell>
          <cell r="D1656">
            <v>0</v>
          </cell>
          <cell r="E1656">
            <v>0</v>
          </cell>
          <cell r="F1656">
            <v>0</v>
          </cell>
          <cell r="G1656">
            <v>0</v>
          </cell>
        </row>
        <row r="1657">
          <cell r="A1657">
            <v>2957505.25</v>
          </cell>
          <cell r="B1657">
            <v>1656</v>
          </cell>
          <cell r="C1657">
            <v>1772.9749999999999</v>
          </cell>
          <cell r="D1657">
            <v>0</v>
          </cell>
          <cell r="E1657">
            <v>0</v>
          </cell>
          <cell r="F1657">
            <v>0</v>
          </cell>
          <cell r="G1657">
            <v>0</v>
          </cell>
        </row>
        <row r="1658">
          <cell r="A1658">
            <v>2959477</v>
          </cell>
          <cell r="B1658">
            <v>1657</v>
          </cell>
          <cell r="C1658">
            <v>1971.7729999999999</v>
          </cell>
          <cell r="D1658">
            <v>0</v>
          </cell>
          <cell r="E1658">
            <v>0</v>
          </cell>
          <cell r="F1658">
            <v>0</v>
          </cell>
          <cell r="G1658">
            <v>0</v>
          </cell>
        </row>
        <row r="1659">
          <cell r="A1659">
            <v>2961396.75</v>
          </cell>
          <cell r="B1659">
            <v>1658</v>
          </cell>
          <cell r="C1659">
            <v>1919.8330000000001</v>
          </cell>
          <cell r="D1659">
            <v>0</v>
          </cell>
          <cell r="E1659">
            <v>0</v>
          </cell>
          <cell r="F1659">
            <v>0</v>
          </cell>
          <cell r="G1659">
            <v>0</v>
          </cell>
        </row>
        <row r="1660">
          <cell r="A1660">
            <v>2963394</v>
          </cell>
          <cell r="B1660">
            <v>1659</v>
          </cell>
          <cell r="C1660">
            <v>1997.3109999999999</v>
          </cell>
          <cell r="D1660">
            <v>0</v>
          </cell>
          <cell r="E1660">
            <v>0</v>
          </cell>
          <cell r="F1660">
            <v>0</v>
          </cell>
          <cell r="G1660">
            <v>0</v>
          </cell>
        </row>
        <row r="1661">
          <cell r="A1661">
            <v>2965394.5</v>
          </cell>
          <cell r="B1661">
            <v>1660</v>
          </cell>
          <cell r="C1661">
            <v>2000.5940000000001</v>
          </cell>
          <cell r="D1661">
            <v>0</v>
          </cell>
          <cell r="E1661">
            <v>0</v>
          </cell>
          <cell r="F1661">
            <v>0</v>
          </cell>
          <cell r="G1661">
            <v>0</v>
          </cell>
        </row>
        <row r="1662">
          <cell r="A1662">
            <v>2967334.25</v>
          </cell>
          <cell r="B1662">
            <v>1661</v>
          </cell>
          <cell r="C1662">
            <v>1939.864</v>
          </cell>
          <cell r="D1662">
            <v>0</v>
          </cell>
          <cell r="E1662">
            <v>0</v>
          </cell>
          <cell r="F1662">
            <v>0</v>
          </cell>
          <cell r="G1662">
            <v>0</v>
          </cell>
        </row>
        <row r="1663">
          <cell r="A1663">
            <v>2969334</v>
          </cell>
          <cell r="B1663">
            <v>1662</v>
          </cell>
          <cell r="C1663">
            <v>1999.7460000000001</v>
          </cell>
          <cell r="D1663">
            <v>0</v>
          </cell>
          <cell r="E1663">
            <v>0</v>
          </cell>
          <cell r="F1663">
            <v>0</v>
          </cell>
          <cell r="G1663">
            <v>0</v>
          </cell>
        </row>
        <row r="1664">
          <cell r="A1664">
            <v>2971317.75</v>
          </cell>
          <cell r="B1664">
            <v>1663</v>
          </cell>
          <cell r="C1664">
            <v>1983.787</v>
          </cell>
          <cell r="D1664">
            <v>0</v>
          </cell>
          <cell r="E1664">
            <v>0</v>
          </cell>
          <cell r="F1664">
            <v>0</v>
          </cell>
          <cell r="G1664">
            <v>0</v>
          </cell>
        </row>
        <row r="1665">
          <cell r="A1665">
            <v>2973067.25</v>
          </cell>
          <cell r="B1665">
            <v>1664</v>
          </cell>
          <cell r="C1665">
            <v>1749.3969999999999</v>
          </cell>
          <cell r="D1665">
            <v>0</v>
          </cell>
          <cell r="E1665">
            <v>0</v>
          </cell>
          <cell r="F1665">
            <v>0</v>
          </cell>
          <cell r="G1665">
            <v>0</v>
          </cell>
        </row>
        <row r="1666">
          <cell r="A1666">
            <v>2974878.5</v>
          </cell>
          <cell r="B1666">
            <v>1665</v>
          </cell>
          <cell r="C1666">
            <v>1811.3209999999999</v>
          </cell>
          <cell r="D1666">
            <v>0</v>
          </cell>
          <cell r="E1666">
            <v>0</v>
          </cell>
          <cell r="F1666">
            <v>0</v>
          </cell>
          <cell r="G1666">
            <v>0</v>
          </cell>
        </row>
        <row r="1667">
          <cell r="A1667">
            <v>2976522.75</v>
          </cell>
          <cell r="B1667">
            <v>1666</v>
          </cell>
          <cell r="C1667">
            <v>1644.135</v>
          </cell>
          <cell r="D1667">
            <v>0</v>
          </cell>
          <cell r="E1667">
            <v>0</v>
          </cell>
          <cell r="F1667">
            <v>0</v>
          </cell>
          <cell r="G1667">
            <v>0</v>
          </cell>
        </row>
        <row r="1668">
          <cell r="A1668">
            <v>2978435.5</v>
          </cell>
          <cell r="B1668">
            <v>1667</v>
          </cell>
          <cell r="C1668">
            <v>1912.7819999999999</v>
          </cell>
          <cell r="D1668">
            <v>0</v>
          </cell>
          <cell r="E1668">
            <v>0</v>
          </cell>
          <cell r="F1668">
            <v>0</v>
          </cell>
          <cell r="G1668">
            <v>0</v>
          </cell>
        </row>
        <row r="1669">
          <cell r="A1669">
            <v>2980313.25</v>
          </cell>
          <cell r="B1669">
            <v>1668</v>
          </cell>
          <cell r="C1669">
            <v>1877.8030000000001</v>
          </cell>
          <cell r="D1669">
            <v>0</v>
          </cell>
          <cell r="E1669">
            <v>0</v>
          </cell>
          <cell r="F1669">
            <v>0</v>
          </cell>
          <cell r="G1669">
            <v>0</v>
          </cell>
        </row>
        <row r="1670">
          <cell r="A1670">
            <v>2982301</v>
          </cell>
          <cell r="B1670">
            <v>1669</v>
          </cell>
          <cell r="C1670">
            <v>1987.857</v>
          </cell>
          <cell r="D1670">
            <v>0</v>
          </cell>
          <cell r="E1670">
            <v>0</v>
          </cell>
          <cell r="F1670">
            <v>0</v>
          </cell>
          <cell r="G1670">
            <v>0</v>
          </cell>
        </row>
        <row r="1671">
          <cell r="A1671">
            <v>2984300.25</v>
          </cell>
          <cell r="B1671">
            <v>1670</v>
          </cell>
          <cell r="C1671">
            <v>1999.3140000000001</v>
          </cell>
          <cell r="D1671">
            <v>0</v>
          </cell>
          <cell r="E1671">
            <v>0</v>
          </cell>
          <cell r="F1671">
            <v>0</v>
          </cell>
          <cell r="G1671">
            <v>0</v>
          </cell>
        </row>
        <row r="1672">
          <cell r="A1672">
            <v>2986300.5</v>
          </cell>
          <cell r="B1672">
            <v>1671</v>
          </cell>
          <cell r="C1672">
            <v>2000.316</v>
          </cell>
          <cell r="D1672">
            <v>0</v>
          </cell>
          <cell r="E1672">
            <v>0</v>
          </cell>
          <cell r="F1672">
            <v>0</v>
          </cell>
          <cell r="G1672">
            <v>0</v>
          </cell>
        </row>
        <row r="1673">
          <cell r="A1673">
            <v>2988300.25</v>
          </cell>
          <cell r="B1673">
            <v>1672</v>
          </cell>
          <cell r="C1673">
            <v>1999.7619999999999</v>
          </cell>
          <cell r="D1673">
            <v>0</v>
          </cell>
          <cell r="E1673">
            <v>0</v>
          </cell>
          <cell r="F1673">
            <v>0</v>
          </cell>
          <cell r="G1673">
            <v>0</v>
          </cell>
        </row>
        <row r="1674">
          <cell r="A1674">
            <v>2989956</v>
          </cell>
          <cell r="B1674">
            <v>1673</v>
          </cell>
          <cell r="C1674">
            <v>1655.838</v>
          </cell>
          <cell r="D1674">
            <v>0</v>
          </cell>
          <cell r="E1674">
            <v>0</v>
          </cell>
          <cell r="F1674">
            <v>0</v>
          </cell>
          <cell r="G1674">
            <v>0</v>
          </cell>
        </row>
        <row r="1675">
          <cell r="A1675">
            <v>2991936.25</v>
          </cell>
          <cell r="B1675">
            <v>1674</v>
          </cell>
          <cell r="C1675">
            <v>1980.2809999999999</v>
          </cell>
          <cell r="D1675">
            <v>0</v>
          </cell>
          <cell r="E1675">
            <v>0</v>
          </cell>
          <cell r="F1675">
            <v>0</v>
          </cell>
          <cell r="G1675">
            <v>0</v>
          </cell>
        </row>
        <row r="1676">
          <cell r="A1676">
            <v>2993927.75</v>
          </cell>
          <cell r="B1676">
            <v>1675</v>
          </cell>
          <cell r="C1676">
            <v>1991.3789999999999</v>
          </cell>
          <cell r="D1676">
            <v>0</v>
          </cell>
          <cell r="E1676">
            <v>0</v>
          </cell>
          <cell r="F1676">
            <v>0</v>
          </cell>
          <cell r="G1676">
            <v>0</v>
          </cell>
        </row>
        <row r="1677">
          <cell r="A1677">
            <v>2995868.5</v>
          </cell>
          <cell r="B1677">
            <v>1676</v>
          </cell>
          <cell r="C1677">
            <v>1940.7360000000001</v>
          </cell>
          <cell r="D1677">
            <v>0</v>
          </cell>
          <cell r="E1677">
            <v>0</v>
          </cell>
          <cell r="F1677">
            <v>45.213970000000003</v>
          </cell>
          <cell r="G1677">
            <v>7.3290559999999996</v>
          </cell>
        </row>
        <row r="1678">
          <cell r="A1678">
            <v>2997771.75</v>
          </cell>
          <cell r="B1678">
            <v>1677</v>
          </cell>
          <cell r="C1678">
            <v>1903.163</v>
          </cell>
          <cell r="D1678">
            <v>0</v>
          </cell>
          <cell r="E1678">
            <v>0</v>
          </cell>
          <cell r="F1678">
            <v>0</v>
          </cell>
          <cell r="G1678">
            <v>0</v>
          </cell>
        </row>
        <row r="1679">
          <cell r="A1679">
            <v>2999720.75</v>
          </cell>
          <cell r="B1679">
            <v>1678</v>
          </cell>
          <cell r="C1679">
            <v>1948.8910000000001</v>
          </cell>
          <cell r="D1679">
            <v>0</v>
          </cell>
          <cell r="E1679">
            <v>0</v>
          </cell>
          <cell r="F1679">
            <v>0</v>
          </cell>
          <cell r="G1679">
            <v>0</v>
          </cell>
        </row>
        <row r="1680">
          <cell r="A1680">
            <v>3001610.5</v>
          </cell>
          <cell r="B1680">
            <v>1679</v>
          </cell>
          <cell r="C1680">
            <v>1889.7619999999999</v>
          </cell>
          <cell r="D1680">
            <v>0</v>
          </cell>
          <cell r="E1680">
            <v>0</v>
          </cell>
          <cell r="F1680">
            <v>0</v>
          </cell>
          <cell r="G1680">
            <v>0</v>
          </cell>
        </row>
        <row r="1681">
          <cell r="A1681">
            <v>3003607.25</v>
          </cell>
          <cell r="B1681">
            <v>1680</v>
          </cell>
          <cell r="C1681">
            <v>1996.702</v>
          </cell>
          <cell r="D1681">
            <v>0</v>
          </cell>
          <cell r="E1681">
            <v>0</v>
          </cell>
          <cell r="F1681">
            <v>0</v>
          </cell>
          <cell r="G1681">
            <v>0</v>
          </cell>
        </row>
        <row r="1682">
          <cell r="A1682">
            <v>3005599.75</v>
          </cell>
          <cell r="B1682">
            <v>1681</v>
          </cell>
          <cell r="C1682">
            <v>1992.548</v>
          </cell>
          <cell r="D1682">
            <v>0</v>
          </cell>
          <cell r="E1682">
            <v>0</v>
          </cell>
          <cell r="F1682">
            <v>0</v>
          </cell>
          <cell r="G1682">
            <v>0</v>
          </cell>
        </row>
        <row r="1683">
          <cell r="A1683">
            <v>3007610.25</v>
          </cell>
          <cell r="B1683">
            <v>1682</v>
          </cell>
          <cell r="C1683">
            <v>2010.393</v>
          </cell>
          <cell r="D1683">
            <v>0</v>
          </cell>
          <cell r="E1683">
            <v>0</v>
          </cell>
          <cell r="F1683">
            <v>0</v>
          </cell>
          <cell r="G1683">
            <v>0</v>
          </cell>
        </row>
        <row r="1684">
          <cell r="A1684">
            <v>3009524.25</v>
          </cell>
          <cell r="B1684">
            <v>1683</v>
          </cell>
          <cell r="C1684">
            <v>1914.058</v>
          </cell>
          <cell r="D1684">
            <v>0</v>
          </cell>
          <cell r="E1684">
            <v>0</v>
          </cell>
          <cell r="F1684">
            <v>0</v>
          </cell>
          <cell r="G1684">
            <v>0</v>
          </cell>
        </row>
        <row r="1685">
          <cell r="A1685">
            <v>3011424.75</v>
          </cell>
          <cell r="B1685">
            <v>1684</v>
          </cell>
          <cell r="C1685">
            <v>1900.615</v>
          </cell>
          <cell r="D1685">
            <v>0</v>
          </cell>
          <cell r="E1685">
            <v>0</v>
          </cell>
          <cell r="F1685">
            <v>0</v>
          </cell>
          <cell r="G1685">
            <v>0</v>
          </cell>
        </row>
        <row r="1686">
          <cell r="A1686">
            <v>3013380.25</v>
          </cell>
          <cell r="B1686">
            <v>1685</v>
          </cell>
          <cell r="C1686">
            <v>1955.453</v>
          </cell>
          <cell r="D1686">
            <v>0</v>
          </cell>
          <cell r="E1686">
            <v>0</v>
          </cell>
          <cell r="F1686">
            <v>84.696089999999998</v>
          </cell>
          <cell r="G1686">
            <v>13.697850000000001</v>
          </cell>
        </row>
        <row r="1687">
          <cell r="A1687">
            <v>3015377.25</v>
          </cell>
          <cell r="B1687">
            <v>1686</v>
          </cell>
          <cell r="C1687">
            <v>1996.94</v>
          </cell>
          <cell r="D1687">
            <v>0</v>
          </cell>
          <cell r="E1687">
            <v>0</v>
          </cell>
          <cell r="F1687">
            <v>16.939219999999999</v>
          </cell>
          <cell r="G1687">
            <v>2.7395689999999999</v>
          </cell>
        </row>
        <row r="1688">
          <cell r="A1688">
            <v>3017347.75</v>
          </cell>
          <cell r="B1688">
            <v>1687</v>
          </cell>
          <cell r="C1688">
            <v>1970.57</v>
          </cell>
          <cell r="D1688">
            <v>0</v>
          </cell>
          <cell r="E1688">
            <v>0</v>
          </cell>
          <cell r="F1688">
            <v>0</v>
          </cell>
          <cell r="G1688">
            <v>0</v>
          </cell>
        </row>
        <row r="1689">
          <cell r="A1689">
            <v>3019306.5</v>
          </cell>
          <cell r="B1689">
            <v>1688</v>
          </cell>
          <cell r="C1689">
            <v>1958.78</v>
          </cell>
          <cell r="D1689">
            <v>0</v>
          </cell>
          <cell r="E1689">
            <v>0</v>
          </cell>
          <cell r="F1689">
            <v>0</v>
          </cell>
          <cell r="G1689">
            <v>0</v>
          </cell>
        </row>
        <row r="1690">
          <cell r="A1690">
            <v>3021295</v>
          </cell>
          <cell r="B1690">
            <v>1689</v>
          </cell>
          <cell r="C1690">
            <v>1988.5429999999999</v>
          </cell>
          <cell r="D1690">
            <v>0</v>
          </cell>
          <cell r="E1690">
            <v>0</v>
          </cell>
          <cell r="F1690">
            <v>0</v>
          </cell>
          <cell r="G1690">
            <v>0</v>
          </cell>
        </row>
        <row r="1691">
          <cell r="A1691">
            <v>3023300.25</v>
          </cell>
          <cell r="B1691">
            <v>1690</v>
          </cell>
          <cell r="C1691">
            <v>2005.175</v>
          </cell>
          <cell r="D1691">
            <v>0</v>
          </cell>
          <cell r="E1691">
            <v>0</v>
          </cell>
          <cell r="F1691">
            <v>0</v>
          </cell>
          <cell r="G1691">
            <v>0</v>
          </cell>
        </row>
        <row r="1692">
          <cell r="A1692">
            <v>3025270.5</v>
          </cell>
          <cell r="B1692">
            <v>1691</v>
          </cell>
          <cell r="C1692">
            <v>1970.336</v>
          </cell>
          <cell r="D1692">
            <v>0</v>
          </cell>
          <cell r="E1692">
            <v>0</v>
          </cell>
          <cell r="F1692">
            <v>46.007080000000002</v>
          </cell>
          <cell r="G1692">
            <v>7.3949210000000001</v>
          </cell>
        </row>
        <row r="1693">
          <cell r="A1693">
            <v>3027202.25</v>
          </cell>
          <cell r="B1693">
            <v>1692</v>
          </cell>
          <cell r="C1693">
            <v>1931.6289999999999</v>
          </cell>
          <cell r="D1693">
            <v>0</v>
          </cell>
          <cell r="E1693">
            <v>0</v>
          </cell>
          <cell r="F1693">
            <v>0</v>
          </cell>
          <cell r="G1693">
            <v>0</v>
          </cell>
        </row>
        <row r="1694">
          <cell r="A1694">
            <v>3028658.5</v>
          </cell>
          <cell r="B1694">
            <v>1693</v>
          </cell>
          <cell r="C1694">
            <v>1456.223</v>
          </cell>
          <cell r="D1694">
            <v>0</v>
          </cell>
          <cell r="E1694">
            <v>0</v>
          </cell>
          <cell r="F1694">
            <v>0</v>
          </cell>
          <cell r="G1694">
            <v>0</v>
          </cell>
        </row>
        <row r="1695">
          <cell r="A1695">
            <v>3030352.5</v>
          </cell>
          <cell r="B1695">
            <v>1694</v>
          </cell>
          <cell r="C1695">
            <v>1693.931</v>
          </cell>
          <cell r="D1695">
            <v>0</v>
          </cell>
          <cell r="E1695">
            <v>0</v>
          </cell>
          <cell r="F1695">
            <v>0</v>
          </cell>
          <cell r="G1695">
            <v>0</v>
          </cell>
        </row>
        <row r="1696">
          <cell r="A1696">
            <v>3032344.25</v>
          </cell>
          <cell r="B1696">
            <v>1695</v>
          </cell>
          <cell r="C1696">
            <v>1991.6890000000001</v>
          </cell>
          <cell r="D1696">
            <v>0</v>
          </cell>
          <cell r="E1696">
            <v>0</v>
          </cell>
          <cell r="F1696">
            <v>0</v>
          </cell>
          <cell r="G1696">
            <v>0</v>
          </cell>
        </row>
        <row r="1697">
          <cell r="A1697">
            <v>3033621.25</v>
          </cell>
          <cell r="B1697">
            <v>1696</v>
          </cell>
          <cell r="C1697">
            <v>1277.0540000000001</v>
          </cell>
          <cell r="D1697">
            <v>0</v>
          </cell>
          <cell r="E1697">
            <v>0</v>
          </cell>
          <cell r="F1697">
            <v>0</v>
          </cell>
          <cell r="G1697">
            <v>0</v>
          </cell>
        </row>
        <row r="1698">
          <cell r="A1698">
            <v>3035315.25</v>
          </cell>
          <cell r="B1698">
            <v>1697</v>
          </cell>
          <cell r="C1698">
            <v>1693.9259999999999</v>
          </cell>
          <cell r="D1698">
            <v>0</v>
          </cell>
          <cell r="E1698">
            <v>0</v>
          </cell>
          <cell r="F1698">
            <v>0</v>
          </cell>
          <cell r="G1698">
            <v>0</v>
          </cell>
        </row>
        <row r="1699">
          <cell r="A1699">
            <v>3037296.25</v>
          </cell>
          <cell r="B1699">
            <v>1698</v>
          </cell>
          <cell r="C1699">
            <v>1980.8969999999999</v>
          </cell>
          <cell r="D1699">
            <v>0</v>
          </cell>
          <cell r="E1699">
            <v>0</v>
          </cell>
          <cell r="F1699">
            <v>0</v>
          </cell>
          <cell r="G1699">
            <v>0</v>
          </cell>
        </row>
        <row r="1700">
          <cell r="A1700">
            <v>3038945.75</v>
          </cell>
          <cell r="B1700">
            <v>1699</v>
          </cell>
          <cell r="C1700">
            <v>1649.4179999999999</v>
          </cell>
          <cell r="D1700">
            <v>0</v>
          </cell>
          <cell r="E1700">
            <v>0</v>
          </cell>
          <cell r="F1700">
            <v>0</v>
          </cell>
          <cell r="G1700">
            <v>0</v>
          </cell>
        </row>
        <row r="1701">
          <cell r="A1701">
            <v>3040942.75</v>
          </cell>
          <cell r="B1701">
            <v>1700</v>
          </cell>
          <cell r="C1701">
            <v>1997.098</v>
          </cell>
          <cell r="D1701">
            <v>0</v>
          </cell>
          <cell r="E1701">
            <v>0</v>
          </cell>
          <cell r="F1701">
            <v>0</v>
          </cell>
          <cell r="G1701">
            <v>0</v>
          </cell>
        </row>
        <row r="1702">
          <cell r="A1702">
            <v>3042949.75</v>
          </cell>
          <cell r="B1702">
            <v>1701</v>
          </cell>
          <cell r="C1702">
            <v>2006.9380000000001</v>
          </cell>
          <cell r="D1702">
            <v>0</v>
          </cell>
          <cell r="E1702">
            <v>0</v>
          </cell>
          <cell r="F1702">
            <v>0</v>
          </cell>
          <cell r="G1702">
            <v>0</v>
          </cell>
        </row>
        <row r="1703">
          <cell r="A1703">
            <v>3044949.5</v>
          </cell>
          <cell r="B1703">
            <v>1702</v>
          </cell>
          <cell r="C1703">
            <v>1999.825</v>
          </cell>
          <cell r="D1703">
            <v>0</v>
          </cell>
          <cell r="E1703">
            <v>0</v>
          </cell>
          <cell r="F1703">
            <v>0</v>
          </cell>
          <cell r="G1703">
            <v>0</v>
          </cell>
        </row>
        <row r="1704">
          <cell r="A1704">
            <v>3046954.5</v>
          </cell>
          <cell r="B1704">
            <v>1703</v>
          </cell>
          <cell r="C1704">
            <v>2004.9079999999999</v>
          </cell>
          <cell r="D1704">
            <v>0</v>
          </cell>
          <cell r="E1704">
            <v>0</v>
          </cell>
          <cell r="F1704">
            <v>0</v>
          </cell>
          <cell r="G1704">
            <v>0</v>
          </cell>
        </row>
        <row r="1705">
          <cell r="A1705">
            <v>3048953.5</v>
          </cell>
          <cell r="B1705">
            <v>1704</v>
          </cell>
          <cell r="C1705">
            <v>1999.11</v>
          </cell>
          <cell r="D1705">
            <v>0</v>
          </cell>
          <cell r="E1705">
            <v>0</v>
          </cell>
          <cell r="F1705">
            <v>0</v>
          </cell>
          <cell r="G1705">
            <v>0</v>
          </cell>
        </row>
        <row r="1706">
          <cell r="A1706">
            <v>3050957.5</v>
          </cell>
          <cell r="B1706">
            <v>1705</v>
          </cell>
          <cell r="C1706">
            <v>2004.0909999999999</v>
          </cell>
          <cell r="D1706">
            <v>0</v>
          </cell>
          <cell r="E1706">
            <v>0</v>
          </cell>
          <cell r="F1706">
            <v>0</v>
          </cell>
          <cell r="G1706">
            <v>0</v>
          </cell>
        </row>
        <row r="1707">
          <cell r="A1707">
            <v>3052959.25</v>
          </cell>
          <cell r="B1707">
            <v>1706</v>
          </cell>
          <cell r="C1707">
            <v>2001.732</v>
          </cell>
          <cell r="D1707">
            <v>0</v>
          </cell>
          <cell r="E1707">
            <v>0</v>
          </cell>
          <cell r="F1707">
            <v>0</v>
          </cell>
          <cell r="G1707">
            <v>0</v>
          </cell>
        </row>
        <row r="1708">
          <cell r="A1708">
            <v>3054934.25</v>
          </cell>
          <cell r="B1708">
            <v>1707</v>
          </cell>
          <cell r="C1708">
            <v>1974.9960000000001</v>
          </cell>
          <cell r="D1708">
            <v>0</v>
          </cell>
          <cell r="E1708">
            <v>0</v>
          </cell>
          <cell r="F1708">
            <v>0</v>
          </cell>
          <cell r="G1708">
            <v>0</v>
          </cell>
        </row>
        <row r="1709">
          <cell r="A1709">
            <v>3056749.5</v>
          </cell>
          <cell r="B1709">
            <v>1708</v>
          </cell>
          <cell r="C1709">
            <v>1815.155</v>
          </cell>
          <cell r="D1709">
            <v>0</v>
          </cell>
          <cell r="E1709">
            <v>0</v>
          </cell>
          <cell r="F1709">
            <v>0</v>
          </cell>
          <cell r="G1709">
            <v>0</v>
          </cell>
        </row>
        <row r="1710">
          <cell r="A1710">
            <v>3058472</v>
          </cell>
          <cell r="B1710">
            <v>1709</v>
          </cell>
          <cell r="C1710">
            <v>1722.38</v>
          </cell>
          <cell r="D1710">
            <v>0</v>
          </cell>
          <cell r="E1710">
            <v>0</v>
          </cell>
          <cell r="F1710">
            <v>0</v>
          </cell>
          <cell r="G1710">
            <v>0</v>
          </cell>
        </row>
        <row r="1711">
          <cell r="A1711">
            <v>3060016.25</v>
          </cell>
          <cell r="B1711">
            <v>1710</v>
          </cell>
          <cell r="C1711">
            <v>1544.2449999999999</v>
          </cell>
          <cell r="D1711">
            <v>0</v>
          </cell>
          <cell r="E1711">
            <v>0</v>
          </cell>
          <cell r="F1711">
            <v>0</v>
          </cell>
          <cell r="G1711">
            <v>0</v>
          </cell>
        </row>
        <row r="1712">
          <cell r="A1712">
            <v>3061710.25</v>
          </cell>
          <cell r="B1712">
            <v>1711</v>
          </cell>
          <cell r="C1712">
            <v>1693.9259999999999</v>
          </cell>
          <cell r="D1712">
            <v>0</v>
          </cell>
          <cell r="E1712">
            <v>0</v>
          </cell>
          <cell r="F1712">
            <v>0</v>
          </cell>
          <cell r="G1712">
            <v>0</v>
          </cell>
        </row>
        <row r="1713">
          <cell r="A1713">
            <v>3063695.25</v>
          </cell>
          <cell r="B1713">
            <v>1712</v>
          </cell>
          <cell r="C1713">
            <v>1985.067</v>
          </cell>
          <cell r="D1713">
            <v>0</v>
          </cell>
          <cell r="E1713">
            <v>0</v>
          </cell>
          <cell r="F1713">
            <v>0</v>
          </cell>
          <cell r="G1713">
            <v>0</v>
          </cell>
        </row>
        <row r="1714">
          <cell r="A1714">
            <v>3065710</v>
          </cell>
          <cell r="B1714">
            <v>1713</v>
          </cell>
          <cell r="C1714">
            <v>2014.662</v>
          </cell>
          <cell r="D1714">
            <v>0</v>
          </cell>
          <cell r="E1714">
            <v>0</v>
          </cell>
          <cell r="F1714">
            <v>0</v>
          </cell>
          <cell r="G1714">
            <v>0</v>
          </cell>
        </row>
        <row r="1715">
          <cell r="A1715">
            <v>3067709.5</v>
          </cell>
          <cell r="B1715">
            <v>1714</v>
          </cell>
          <cell r="C1715">
            <v>1999.624</v>
          </cell>
          <cell r="D1715">
            <v>0</v>
          </cell>
          <cell r="E1715">
            <v>0</v>
          </cell>
          <cell r="F1715">
            <v>0</v>
          </cell>
          <cell r="G1715">
            <v>0</v>
          </cell>
        </row>
        <row r="1716">
          <cell r="A1716">
            <v>3069183.5</v>
          </cell>
          <cell r="B1716">
            <v>1715</v>
          </cell>
          <cell r="C1716">
            <v>1473.912</v>
          </cell>
          <cell r="D1716">
            <v>0</v>
          </cell>
          <cell r="E1716">
            <v>0</v>
          </cell>
          <cell r="F1716">
            <v>0</v>
          </cell>
          <cell r="G1716">
            <v>0</v>
          </cell>
        </row>
        <row r="1717">
          <cell r="A1717">
            <v>3071169.75</v>
          </cell>
          <cell r="B1717">
            <v>1716</v>
          </cell>
          <cell r="C1717">
            <v>1986.2370000000001</v>
          </cell>
          <cell r="D1717">
            <v>0</v>
          </cell>
          <cell r="E1717">
            <v>0</v>
          </cell>
          <cell r="F1717">
            <v>0</v>
          </cell>
          <cell r="G1717">
            <v>0</v>
          </cell>
        </row>
        <row r="1718">
          <cell r="A1718">
            <v>3073147.75</v>
          </cell>
          <cell r="B1718">
            <v>1717</v>
          </cell>
          <cell r="C1718">
            <v>1977.934</v>
          </cell>
          <cell r="D1718">
            <v>0</v>
          </cell>
          <cell r="E1718">
            <v>0</v>
          </cell>
          <cell r="F1718">
            <v>0</v>
          </cell>
          <cell r="G1718">
            <v>0</v>
          </cell>
        </row>
        <row r="1719">
          <cell r="A1719">
            <v>3074930.75</v>
          </cell>
          <cell r="B1719">
            <v>1718</v>
          </cell>
          <cell r="C1719">
            <v>1783.1120000000001</v>
          </cell>
          <cell r="D1719">
            <v>0</v>
          </cell>
          <cell r="E1719">
            <v>0</v>
          </cell>
          <cell r="F1719">
            <v>0</v>
          </cell>
          <cell r="G1719">
            <v>0</v>
          </cell>
        </row>
        <row r="1720">
          <cell r="A1720">
            <v>3076929.5</v>
          </cell>
          <cell r="B1720">
            <v>1719</v>
          </cell>
          <cell r="C1720">
            <v>1998.8330000000001</v>
          </cell>
          <cell r="D1720">
            <v>0</v>
          </cell>
          <cell r="E1720">
            <v>0</v>
          </cell>
          <cell r="F1720">
            <v>0</v>
          </cell>
          <cell r="G1720">
            <v>0</v>
          </cell>
        </row>
        <row r="1721">
          <cell r="A1721">
            <v>3078879.5</v>
          </cell>
          <cell r="B1721">
            <v>1720</v>
          </cell>
          <cell r="C1721">
            <v>1950.09</v>
          </cell>
          <cell r="D1721">
            <v>0</v>
          </cell>
          <cell r="E1721">
            <v>0</v>
          </cell>
          <cell r="F1721">
            <v>0</v>
          </cell>
          <cell r="G1721">
            <v>0</v>
          </cell>
        </row>
        <row r="1722">
          <cell r="A1722">
            <v>3080874.25</v>
          </cell>
          <cell r="B1722">
            <v>1721</v>
          </cell>
          <cell r="C1722">
            <v>1994.634</v>
          </cell>
          <cell r="D1722">
            <v>0</v>
          </cell>
          <cell r="E1722">
            <v>0</v>
          </cell>
          <cell r="F1722">
            <v>0</v>
          </cell>
          <cell r="G1722">
            <v>0</v>
          </cell>
        </row>
        <row r="1723">
          <cell r="A1723">
            <v>3082880.75</v>
          </cell>
          <cell r="B1723">
            <v>1722</v>
          </cell>
          <cell r="C1723">
            <v>2006.4369999999999</v>
          </cell>
          <cell r="D1723">
            <v>0</v>
          </cell>
          <cell r="E1723">
            <v>0</v>
          </cell>
          <cell r="F1723">
            <v>0</v>
          </cell>
          <cell r="G1723">
            <v>0</v>
          </cell>
        </row>
        <row r="1724">
          <cell r="A1724">
            <v>3084784</v>
          </cell>
          <cell r="B1724">
            <v>1723</v>
          </cell>
          <cell r="C1724">
            <v>1903.33</v>
          </cell>
          <cell r="D1724">
            <v>0</v>
          </cell>
          <cell r="E1724">
            <v>0</v>
          </cell>
          <cell r="F1724">
            <v>0</v>
          </cell>
          <cell r="G1724">
            <v>0</v>
          </cell>
        </row>
        <row r="1725">
          <cell r="A1725">
            <v>3086737.5</v>
          </cell>
          <cell r="B1725">
            <v>1724</v>
          </cell>
          <cell r="C1725">
            <v>1953.3920000000001</v>
          </cell>
          <cell r="D1725">
            <v>0</v>
          </cell>
          <cell r="E1725">
            <v>0</v>
          </cell>
          <cell r="F1725">
            <v>0</v>
          </cell>
          <cell r="G1725">
            <v>0</v>
          </cell>
        </row>
        <row r="1726">
          <cell r="A1726">
            <v>3088713</v>
          </cell>
          <cell r="B1726">
            <v>1725</v>
          </cell>
          <cell r="C1726">
            <v>1975.473</v>
          </cell>
          <cell r="D1726">
            <v>0</v>
          </cell>
          <cell r="E1726">
            <v>0</v>
          </cell>
          <cell r="F1726">
            <v>0</v>
          </cell>
          <cell r="G1726">
            <v>0</v>
          </cell>
        </row>
        <row r="1727">
          <cell r="A1727">
            <v>3089739.5</v>
          </cell>
          <cell r="B1727">
            <v>1726</v>
          </cell>
          <cell r="C1727">
            <v>1026.42</v>
          </cell>
          <cell r="D1727">
            <v>0</v>
          </cell>
          <cell r="E1727">
            <v>0</v>
          </cell>
          <cell r="F1727">
            <v>0</v>
          </cell>
          <cell r="G1727">
            <v>0</v>
          </cell>
        </row>
        <row r="1728">
          <cell r="A1728">
            <v>3091603.5</v>
          </cell>
          <cell r="B1728">
            <v>1727</v>
          </cell>
          <cell r="C1728">
            <v>1864.0309999999999</v>
          </cell>
          <cell r="D1728">
            <v>0</v>
          </cell>
          <cell r="E1728">
            <v>0</v>
          </cell>
          <cell r="F1728">
            <v>0</v>
          </cell>
          <cell r="G1728">
            <v>0</v>
          </cell>
        </row>
        <row r="1729">
          <cell r="A1729">
            <v>3093592</v>
          </cell>
          <cell r="B1729">
            <v>1728</v>
          </cell>
          <cell r="C1729">
            <v>1988.454</v>
          </cell>
          <cell r="D1729">
            <v>0</v>
          </cell>
          <cell r="E1729">
            <v>0</v>
          </cell>
          <cell r="F1729">
            <v>0</v>
          </cell>
          <cell r="G1729">
            <v>0</v>
          </cell>
        </row>
        <row r="1730">
          <cell r="A1730">
            <v>3095567</v>
          </cell>
          <cell r="B1730">
            <v>1729</v>
          </cell>
          <cell r="C1730">
            <v>1974.9649999999999</v>
          </cell>
          <cell r="D1730">
            <v>0</v>
          </cell>
          <cell r="E1730">
            <v>0</v>
          </cell>
          <cell r="F1730">
            <v>0</v>
          </cell>
          <cell r="G1730">
            <v>0</v>
          </cell>
        </row>
        <row r="1731">
          <cell r="A1731">
            <v>3097211.5</v>
          </cell>
          <cell r="B1731">
            <v>1730</v>
          </cell>
          <cell r="C1731">
            <v>1644.508</v>
          </cell>
          <cell r="D1731">
            <v>0</v>
          </cell>
          <cell r="E1731">
            <v>0</v>
          </cell>
          <cell r="F1731">
            <v>0</v>
          </cell>
          <cell r="G1731">
            <v>0</v>
          </cell>
        </row>
        <row r="1732">
          <cell r="A1732">
            <v>3099210.75</v>
          </cell>
          <cell r="B1732">
            <v>1731</v>
          </cell>
          <cell r="C1732">
            <v>1999.2090000000001</v>
          </cell>
          <cell r="D1732">
            <v>0</v>
          </cell>
          <cell r="E1732">
            <v>0</v>
          </cell>
          <cell r="F1732">
            <v>0</v>
          </cell>
          <cell r="G1732">
            <v>0</v>
          </cell>
        </row>
        <row r="1733">
          <cell r="A1733">
            <v>3100976.25</v>
          </cell>
          <cell r="B1733">
            <v>1732</v>
          </cell>
          <cell r="C1733">
            <v>1765.4880000000001</v>
          </cell>
          <cell r="D1733">
            <v>0</v>
          </cell>
          <cell r="E1733">
            <v>0</v>
          </cell>
          <cell r="F1733">
            <v>0</v>
          </cell>
          <cell r="G1733">
            <v>0</v>
          </cell>
        </row>
        <row r="1734">
          <cell r="A1734">
            <v>3102951.5</v>
          </cell>
          <cell r="B1734">
            <v>1733</v>
          </cell>
          <cell r="C1734">
            <v>1975.145</v>
          </cell>
          <cell r="D1734">
            <v>0</v>
          </cell>
          <cell r="E1734">
            <v>0</v>
          </cell>
          <cell r="F1734">
            <v>0</v>
          </cell>
          <cell r="G1734">
            <v>0</v>
          </cell>
        </row>
        <row r="1735">
          <cell r="A1735">
            <v>3104889.25</v>
          </cell>
          <cell r="B1735">
            <v>1734</v>
          </cell>
          <cell r="C1735">
            <v>1937.8230000000001</v>
          </cell>
          <cell r="D1735">
            <v>0</v>
          </cell>
          <cell r="E1735">
            <v>0</v>
          </cell>
          <cell r="F1735">
            <v>0</v>
          </cell>
          <cell r="G1735">
            <v>0</v>
          </cell>
        </row>
        <row r="1736">
          <cell r="A1736">
            <v>3106522</v>
          </cell>
          <cell r="B1736">
            <v>1735</v>
          </cell>
          <cell r="C1736">
            <v>1632.828</v>
          </cell>
          <cell r="D1736">
            <v>0</v>
          </cell>
          <cell r="E1736">
            <v>0</v>
          </cell>
          <cell r="F1736">
            <v>0</v>
          </cell>
          <cell r="G1736">
            <v>0</v>
          </cell>
        </row>
        <row r="1737">
          <cell r="A1737">
            <v>3108481.5</v>
          </cell>
          <cell r="B1737">
            <v>1736</v>
          </cell>
          <cell r="C1737">
            <v>1959.479</v>
          </cell>
          <cell r="D1737">
            <v>0</v>
          </cell>
          <cell r="E1737">
            <v>0</v>
          </cell>
          <cell r="F1737">
            <v>0</v>
          </cell>
          <cell r="G1737">
            <v>0</v>
          </cell>
        </row>
        <row r="1738">
          <cell r="A1738">
            <v>3110246.5</v>
          </cell>
          <cell r="B1738">
            <v>1737</v>
          </cell>
          <cell r="C1738">
            <v>1764.9590000000001</v>
          </cell>
          <cell r="D1738">
            <v>0</v>
          </cell>
          <cell r="E1738">
            <v>0</v>
          </cell>
          <cell r="F1738">
            <v>0</v>
          </cell>
          <cell r="G1738">
            <v>0</v>
          </cell>
        </row>
        <row r="1739">
          <cell r="A1739">
            <v>3111809.25</v>
          </cell>
          <cell r="B1739">
            <v>1738</v>
          </cell>
          <cell r="C1739">
            <v>1562.646</v>
          </cell>
          <cell r="D1739">
            <v>0</v>
          </cell>
          <cell r="E1739">
            <v>0</v>
          </cell>
          <cell r="F1739">
            <v>0</v>
          </cell>
          <cell r="G1739">
            <v>0</v>
          </cell>
        </row>
        <row r="1740">
          <cell r="A1740">
            <v>3113367.25</v>
          </cell>
          <cell r="B1740">
            <v>1739</v>
          </cell>
          <cell r="C1740">
            <v>1558.124</v>
          </cell>
          <cell r="D1740">
            <v>0</v>
          </cell>
          <cell r="E1740">
            <v>0</v>
          </cell>
          <cell r="F1740">
            <v>0</v>
          </cell>
          <cell r="G1740">
            <v>0</v>
          </cell>
        </row>
        <row r="1741">
          <cell r="A1741">
            <v>3114233.75</v>
          </cell>
          <cell r="B1741">
            <v>1740</v>
          </cell>
          <cell r="C1741">
            <v>866.60019999999997</v>
          </cell>
          <cell r="D1741">
            <v>0</v>
          </cell>
          <cell r="E1741">
            <v>0</v>
          </cell>
          <cell r="F1741">
            <v>0</v>
          </cell>
          <cell r="G1741">
            <v>0</v>
          </cell>
        </row>
        <row r="1742">
          <cell r="A1742">
            <v>3116227.75</v>
          </cell>
          <cell r="B1742">
            <v>1741</v>
          </cell>
          <cell r="C1742">
            <v>1993.9880000000001</v>
          </cell>
          <cell r="D1742">
            <v>0</v>
          </cell>
          <cell r="E1742">
            <v>0</v>
          </cell>
          <cell r="F1742">
            <v>0</v>
          </cell>
          <cell r="G1742">
            <v>0</v>
          </cell>
        </row>
        <row r="1743">
          <cell r="A1743">
            <v>3118202</v>
          </cell>
          <cell r="B1743">
            <v>1742</v>
          </cell>
          <cell r="C1743">
            <v>1974.364</v>
          </cell>
          <cell r="D1743">
            <v>0</v>
          </cell>
          <cell r="E1743">
            <v>0</v>
          </cell>
          <cell r="F1743">
            <v>0</v>
          </cell>
          <cell r="G1743">
            <v>0</v>
          </cell>
        </row>
        <row r="1744">
          <cell r="A1744">
            <v>3120197</v>
          </cell>
          <cell r="B1744">
            <v>1743</v>
          </cell>
          <cell r="C1744">
            <v>1995.067</v>
          </cell>
          <cell r="D1744">
            <v>0</v>
          </cell>
          <cell r="E1744">
            <v>0</v>
          </cell>
          <cell r="F1744">
            <v>0</v>
          </cell>
          <cell r="G1744">
            <v>0</v>
          </cell>
        </row>
        <row r="1745">
          <cell r="A1745">
            <v>3122122.25</v>
          </cell>
          <cell r="B1745">
            <v>1744</v>
          </cell>
          <cell r="C1745">
            <v>1925.287</v>
          </cell>
          <cell r="D1745">
            <v>0</v>
          </cell>
          <cell r="E1745">
            <v>0</v>
          </cell>
          <cell r="F1745">
            <v>0</v>
          </cell>
          <cell r="G1745">
            <v>0</v>
          </cell>
        </row>
        <row r="1746">
          <cell r="A1746">
            <v>3124105.75</v>
          </cell>
          <cell r="B1746">
            <v>1745</v>
          </cell>
          <cell r="C1746">
            <v>1983.4059999999999</v>
          </cell>
          <cell r="D1746">
            <v>0</v>
          </cell>
          <cell r="E1746">
            <v>0</v>
          </cell>
          <cell r="F1746">
            <v>0</v>
          </cell>
          <cell r="G1746">
            <v>0</v>
          </cell>
        </row>
        <row r="1747">
          <cell r="A1747">
            <v>3126101</v>
          </cell>
          <cell r="B1747">
            <v>1746</v>
          </cell>
          <cell r="C1747">
            <v>1995.1469999999999</v>
          </cell>
          <cell r="D1747">
            <v>0</v>
          </cell>
          <cell r="E1747">
            <v>0</v>
          </cell>
          <cell r="F1747">
            <v>0</v>
          </cell>
          <cell r="G1747">
            <v>0</v>
          </cell>
        </row>
        <row r="1748">
          <cell r="A1748">
            <v>3128025</v>
          </cell>
          <cell r="B1748">
            <v>1747</v>
          </cell>
          <cell r="C1748">
            <v>1923.91</v>
          </cell>
          <cell r="D1748">
            <v>0</v>
          </cell>
          <cell r="E1748">
            <v>0</v>
          </cell>
          <cell r="F1748">
            <v>0</v>
          </cell>
          <cell r="G1748">
            <v>0</v>
          </cell>
        </row>
        <row r="1749">
          <cell r="A1749">
            <v>3129971.25</v>
          </cell>
          <cell r="B1749">
            <v>1748</v>
          </cell>
          <cell r="C1749">
            <v>1946.365</v>
          </cell>
          <cell r="D1749">
            <v>0</v>
          </cell>
          <cell r="E1749">
            <v>0</v>
          </cell>
          <cell r="F1749">
            <v>22.60699</v>
          </cell>
          <cell r="G1749">
            <v>3.6014249999999999</v>
          </cell>
        </row>
        <row r="1750">
          <cell r="A1750">
            <v>3131966.5</v>
          </cell>
          <cell r="B1750">
            <v>1749</v>
          </cell>
          <cell r="C1750">
            <v>1995.3679999999999</v>
          </cell>
          <cell r="D1750">
            <v>0</v>
          </cell>
          <cell r="E1750">
            <v>0</v>
          </cell>
          <cell r="F1750">
            <v>218.5342</v>
          </cell>
          <cell r="G1750">
            <v>35.906460000000003</v>
          </cell>
        </row>
        <row r="1751">
          <cell r="A1751">
            <v>3133894.5</v>
          </cell>
          <cell r="B1751">
            <v>1750</v>
          </cell>
          <cell r="C1751">
            <v>1927.9839999999999</v>
          </cell>
          <cell r="D1751">
            <v>0</v>
          </cell>
          <cell r="E1751">
            <v>0</v>
          </cell>
          <cell r="F1751">
            <v>0</v>
          </cell>
          <cell r="G1751">
            <v>0</v>
          </cell>
        </row>
        <row r="1752">
          <cell r="A1752">
            <v>3135822.25</v>
          </cell>
          <cell r="B1752">
            <v>1751</v>
          </cell>
          <cell r="C1752">
            <v>1927.654</v>
          </cell>
          <cell r="D1752">
            <v>0</v>
          </cell>
          <cell r="E1752">
            <v>0</v>
          </cell>
          <cell r="F1752">
            <v>0</v>
          </cell>
          <cell r="G1752">
            <v>0</v>
          </cell>
        </row>
        <row r="1753">
          <cell r="A1753">
            <v>3137820.25</v>
          </cell>
          <cell r="B1753">
            <v>1752</v>
          </cell>
          <cell r="C1753">
            <v>1997.91</v>
          </cell>
          <cell r="D1753">
            <v>0</v>
          </cell>
          <cell r="E1753">
            <v>0</v>
          </cell>
          <cell r="F1753">
            <v>0</v>
          </cell>
          <cell r="G1753">
            <v>0</v>
          </cell>
        </row>
        <row r="1754">
          <cell r="A1754">
            <v>3139819.25</v>
          </cell>
          <cell r="B1754">
            <v>1753</v>
          </cell>
          <cell r="C1754">
            <v>1999.002</v>
          </cell>
          <cell r="D1754">
            <v>0</v>
          </cell>
          <cell r="E1754">
            <v>0</v>
          </cell>
          <cell r="F1754">
            <v>0</v>
          </cell>
          <cell r="G1754">
            <v>0</v>
          </cell>
        </row>
        <row r="1755">
          <cell r="A1755">
            <v>3141819.75</v>
          </cell>
          <cell r="B1755">
            <v>1754</v>
          </cell>
          <cell r="C1755">
            <v>2000.377</v>
          </cell>
          <cell r="D1755">
            <v>0</v>
          </cell>
          <cell r="E1755">
            <v>0</v>
          </cell>
          <cell r="F1755">
            <v>0</v>
          </cell>
          <cell r="G1755">
            <v>0</v>
          </cell>
        </row>
        <row r="1756">
          <cell r="A1756">
            <v>3143807.75</v>
          </cell>
          <cell r="B1756">
            <v>1755</v>
          </cell>
          <cell r="C1756">
            <v>1987.9970000000001</v>
          </cell>
          <cell r="D1756">
            <v>0</v>
          </cell>
          <cell r="E1756">
            <v>0</v>
          </cell>
          <cell r="F1756">
            <v>0</v>
          </cell>
          <cell r="G1756">
            <v>0</v>
          </cell>
        </row>
        <row r="1757">
          <cell r="A1757">
            <v>3145754.25</v>
          </cell>
          <cell r="B1757">
            <v>1756</v>
          </cell>
          <cell r="C1757">
            <v>1946.4670000000001</v>
          </cell>
          <cell r="D1757">
            <v>0</v>
          </cell>
          <cell r="E1757">
            <v>0</v>
          </cell>
          <cell r="F1757">
            <v>0</v>
          </cell>
          <cell r="G1757">
            <v>0</v>
          </cell>
        </row>
        <row r="1758">
          <cell r="A1758">
            <v>3147752.75</v>
          </cell>
          <cell r="B1758">
            <v>1757</v>
          </cell>
          <cell r="C1758">
            <v>1998.396</v>
          </cell>
          <cell r="D1758">
            <v>0</v>
          </cell>
          <cell r="E1758">
            <v>0</v>
          </cell>
          <cell r="F1758">
            <v>50.81765</v>
          </cell>
          <cell r="G1758">
            <v>7.8965839999999998</v>
          </cell>
        </row>
        <row r="1759">
          <cell r="A1759">
            <v>3149684</v>
          </cell>
          <cell r="B1759">
            <v>1758</v>
          </cell>
          <cell r="C1759">
            <v>1931.2539999999999</v>
          </cell>
          <cell r="D1759">
            <v>0</v>
          </cell>
          <cell r="E1759">
            <v>0</v>
          </cell>
          <cell r="F1759">
            <v>482.11950000000002</v>
          </cell>
          <cell r="G1759">
            <v>76.978229999999996</v>
          </cell>
        </row>
        <row r="1760">
          <cell r="A1760">
            <v>3151669</v>
          </cell>
          <cell r="B1760">
            <v>1759</v>
          </cell>
          <cell r="C1760">
            <v>1985.047</v>
          </cell>
          <cell r="D1760">
            <v>0</v>
          </cell>
          <cell r="E1760">
            <v>0</v>
          </cell>
          <cell r="F1760">
            <v>9.1177810000000008</v>
          </cell>
          <cell r="G1760">
            <v>1.455802</v>
          </cell>
        </row>
        <row r="1761">
          <cell r="A1761">
            <v>3153621</v>
          </cell>
          <cell r="B1761">
            <v>1760</v>
          </cell>
          <cell r="C1761">
            <v>1952.0340000000001</v>
          </cell>
          <cell r="D1761">
            <v>0</v>
          </cell>
          <cell r="E1761">
            <v>0</v>
          </cell>
          <cell r="F1761">
            <v>0</v>
          </cell>
          <cell r="G1761">
            <v>0</v>
          </cell>
        </row>
        <row r="1762">
          <cell r="A1762">
            <v>3155615.5</v>
          </cell>
          <cell r="B1762">
            <v>1761</v>
          </cell>
          <cell r="C1762">
            <v>1994.5889999999999</v>
          </cell>
          <cell r="D1762">
            <v>0</v>
          </cell>
          <cell r="E1762">
            <v>0</v>
          </cell>
          <cell r="F1762">
            <v>0</v>
          </cell>
          <cell r="G1762">
            <v>0</v>
          </cell>
        </row>
        <row r="1763">
          <cell r="A1763">
            <v>3157550</v>
          </cell>
          <cell r="B1763">
            <v>1762</v>
          </cell>
          <cell r="C1763">
            <v>1934.5619999999999</v>
          </cell>
          <cell r="D1763">
            <v>0</v>
          </cell>
          <cell r="E1763">
            <v>0</v>
          </cell>
          <cell r="F1763">
            <v>15.33569</v>
          </cell>
          <cell r="G1763">
            <v>2.3213379999999999</v>
          </cell>
        </row>
        <row r="1764">
          <cell r="A1764">
            <v>3159063.25</v>
          </cell>
          <cell r="B1764">
            <v>1763</v>
          </cell>
          <cell r="C1764">
            <v>1513.3620000000001</v>
          </cell>
          <cell r="D1764">
            <v>0</v>
          </cell>
          <cell r="E1764">
            <v>0</v>
          </cell>
          <cell r="F1764">
            <v>153.3569</v>
          </cell>
          <cell r="G1764">
            <v>23.438790000000001</v>
          </cell>
        </row>
        <row r="1765">
          <cell r="A1765">
            <v>3161002.5</v>
          </cell>
          <cell r="B1765">
            <v>1764</v>
          </cell>
          <cell r="C1765">
            <v>1939.297</v>
          </cell>
          <cell r="D1765">
            <v>0</v>
          </cell>
          <cell r="E1765">
            <v>0</v>
          </cell>
          <cell r="F1765">
            <v>76.678470000000004</v>
          </cell>
          <cell r="G1765">
            <v>11.72533</v>
          </cell>
        </row>
        <row r="1766">
          <cell r="A1766">
            <v>3162696.5</v>
          </cell>
          <cell r="B1766">
            <v>1765</v>
          </cell>
          <cell r="C1766">
            <v>1693.9259999999999</v>
          </cell>
          <cell r="D1766">
            <v>0</v>
          </cell>
          <cell r="E1766">
            <v>0</v>
          </cell>
          <cell r="F1766">
            <v>0</v>
          </cell>
          <cell r="G1766">
            <v>0</v>
          </cell>
        </row>
        <row r="1767">
          <cell r="A1767">
            <v>3163623.75</v>
          </cell>
          <cell r="B1767">
            <v>1766</v>
          </cell>
          <cell r="C1767">
            <v>927.14149999999995</v>
          </cell>
          <cell r="D1767">
            <v>0</v>
          </cell>
          <cell r="E1767">
            <v>0</v>
          </cell>
          <cell r="F1767">
            <v>0</v>
          </cell>
          <cell r="G1767">
            <v>0</v>
          </cell>
        </row>
        <row r="1768">
          <cell r="A1768">
            <v>3165622</v>
          </cell>
          <cell r="B1768">
            <v>1767</v>
          </cell>
          <cell r="C1768">
            <v>1998.307</v>
          </cell>
          <cell r="D1768">
            <v>0</v>
          </cell>
          <cell r="E1768">
            <v>0</v>
          </cell>
          <cell r="F1768">
            <v>0</v>
          </cell>
          <cell r="G1768">
            <v>0</v>
          </cell>
        </row>
        <row r="1769">
          <cell r="A1769">
            <v>3166614.5</v>
          </cell>
          <cell r="B1769">
            <v>1768</v>
          </cell>
          <cell r="C1769">
            <v>992.52880000000005</v>
          </cell>
          <cell r="D1769">
            <v>0</v>
          </cell>
          <cell r="E1769">
            <v>0</v>
          </cell>
          <cell r="F1769">
            <v>0</v>
          </cell>
          <cell r="G1769">
            <v>0</v>
          </cell>
        </row>
        <row r="1770">
          <cell r="A1770">
            <v>3168308.5</v>
          </cell>
          <cell r="B1770">
            <v>1769</v>
          </cell>
          <cell r="C1770">
            <v>1693.9259999999999</v>
          </cell>
          <cell r="D1770">
            <v>0</v>
          </cell>
          <cell r="E1770">
            <v>0</v>
          </cell>
          <cell r="F1770">
            <v>0</v>
          </cell>
          <cell r="G1770">
            <v>0</v>
          </cell>
        </row>
        <row r="1771">
          <cell r="A1771">
            <v>3170002.5</v>
          </cell>
          <cell r="B1771">
            <v>1770</v>
          </cell>
          <cell r="C1771">
            <v>1693.9259999999999</v>
          </cell>
          <cell r="D1771">
            <v>0</v>
          </cell>
          <cell r="E1771">
            <v>0</v>
          </cell>
          <cell r="F1771">
            <v>0</v>
          </cell>
          <cell r="G1771">
            <v>0</v>
          </cell>
        </row>
        <row r="1772">
          <cell r="A1772">
            <v>3171696.5</v>
          </cell>
          <cell r="B1772">
            <v>1771</v>
          </cell>
          <cell r="C1772">
            <v>1693.9259999999999</v>
          </cell>
          <cell r="D1772">
            <v>0</v>
          </cell>
          <cell r="E1772">
            <v>0</v>
          </cell>
          <cell r="F1772">
            <v>0</v>
          </cell>
          <cell r="G1772">
            <v>0</v>
          </cell>
        </row>
        <row r="1773">
          <cell r="A1773">
            <v>3173692.5</v>
          </cell>
          <cell r="B1773">
            <v>1772</v>
          </cell>
          <cell r="C1773">
            <v>1996.049</v>
          </cell>
          <cell r="D1773">
            <v>0</v>
          </cell>
          <cell r="E1773">
            <v>0</v>
          </cell>
          <cell r="F1773">
            <v>0</v>
          </cell>
          <cell r="G1773">
            <v>0</v>
          </cell>
        </row>
        <row r="1774">
          <cell r="A1774">
            <v>3175696.75</v>
          </cell>
          <cell r="B1774">
            <v>1773</v>
          </cell>
          <cell r="C1774">
            <v>2004.25</v>
          </cell>
          <cell r="D1774">
            <v>0</v>
          </cell>
          <cell r="E1774">
            <v>0</v>
          </cell>
          <cell r="F1774">
            <v>0</v>
          </cell>
          <cell r="G1774">
            <v>0</v>
          </cell>
        </row>
        <row r="1775">
          <cell r="A1775">
            <v>3177698</v>
          </cell>
          <cell r="B1775">
            <v>1774</v>
          </cell>
          <cell r="C1775">
            <v>2001.203</v>
          </cell>
          <cell r="D1775">
            <v>0</v>
          </cell>
          <cell r="E1775">
            <v>0</v>
          </cell>
          <cell r="F1775">
            <v>0</v>
          </cell>
          <cell r="G1775">
            <v>0</v>
          </cell>
        </row>
        <row r="1776">
          <cell r="A1776">
            <v>3179696.25</v>
          </cell>
          <cell r="B1776">
            <v>1775</v>
          </cell>
          <cell r="C1776">
            <v>1998.2919999999999</v>
          </cell>
          <cell r="D1776">
            <v>0</v>
          </cell>
          <cell r="E1776">
            <v>0</v>
          </cell>
          <cell r="F1776">
            <v>0</v>
          </cell>
          <cell r="G1776">
            <v>0</v>
          </cell>
        </row>
        <row r="1777">
          <cell r="A1777">
            <v>3181697.25</v>
          </cell>
          <cell r="B1777">
            <v>1776</v>
          </cell>
          <cell r="C1777">
            <v>2000.8969999999999</v>
          </cell>
          <cell r="D1777">
            <v>0</v>
          </cell>
          <cell r="E1777">
            <v>0</v>
          </cell>
          <cell r="F1777">
            <v>0</v>
          </cell>
          <cell r="G1777">
            <v>0</v>
          </cell>
        </row>
        <row r="1778">
          <cell r="A1778">
            <v>3183692.75</v>
          </cell>
          <cell r="B1778">
            <v>1777</v>
          </cell>
          <cell r="C1778">
            <v>1995.614</v>
          </cell>
          <cell r="D1778">
            <v>0</v>
          </cell>
          <cell r="E1778">
            <v>0</v>
          </cell>
          <cell r="F1778">
            <v>0</v>
          </cell>
          <cell r="G1778">
            <v>0</v>
          </cell>
        </row>
        <row r="1779">
          <cell r="A1779">
            <v>3185685</v>
          </cell>
          <cell r="B1779">
            <v>1778</v>
          </cell>
          <cell r="C1779">
            <v>1992.348</v>
          </cell>
          <cell r="D1779">
            <v>0</v>
          </cell>
          <cell r="E1779">
            <v>0</v>
          </cell>
          <cell r="F1779">
            <v>0</v>
          </cell>
          <cell r="G1779">
            <v>0</v>
          </cell>
        </row>
        <row r="1780">
          <cell r="A1780">
            <v>3187643</v>
          </cell>
          <cell r="B1780">
            <v>1779</v>
          </cell>
          <cell r="C1780">
            <v>1957.99</v>
          </cell>
          <cell r="D1780">
            <v>0</v>
          </cell>
          <cell r="E1780">
            <v>0</v>
          </cell>
          <cell r="F1780">
            <v>0</v>
          </cell>
          <cell r="G1780">
            <v>0</v>
          </cell>
        </row>
        <row r="1781">
          <cell r="A1781">
            <v>3188304.75</v>
          </cell>
          <cell r="B1781">
            <v>1780</v>
          </cell>
          <cell r="C1781">
            <v>661.69110000000001</v>
          </cell>
          <cell r="D1781">
            <v>0</v>
          </cell>
          <cell r="E1781">
            <v>0</v>
          </cell>
          <cell r="F1781">
            <v>0</v>
          </cell>
          <cell r="G1781">
            <v>0</v>
          </cell>
        </row>
        <row r="1782">
          <cell r="A1782">
            <v>3189998.75</v>
          </cell>
          <cell r="B1782">
            <v>1781</v>
          </cell>
          <cell r="C1782">
            <v>1693.9259999999999</v>
          </cell>
          <cell r="D1782">
            <v>0</v>
          </cell>
          <cell r="E1782">
            <v>0</v>
          </cell>
          <cell r="F1782">
            <v>0</v>
          </cell>
          <cell r="G1782">
            <v>0</v>
          </cell>
        </row>
        <row r="1783">
          <cell r="A1783">
            <v>3191692.75</v>
          </cell>
          <cell r="B1783">
            <v>1782</v>
          </cell>
          <cell r="C1783">
            <v>1693.9259999999999</v>
          </cell>
          <cell r="D1783">
            <v>0</v>
          </cell>
          <cell r="E1783">
            <v>0</v>
          </cell>
          <cell r="F1783">
            <v>0</v>
          </cell>
          <cell r="G1783">
            <v>0</v>
          </cell>
        </row>
        <row r="1784">
          <cell r="A1784">
            <v>3193386.75</v>
          </cell>
          <cell r="B1784">
            <v>1783</v>
          </cell>
          <cell r="C1784">
            <v>1693.9259999999999</v>
          </cell>
          <cell r="D1784">
            <v>0</v>
          </cell>
          <cell r="E1784">
            <v>0</v>
          </cell>
          <cell r="F1784">
            <v>0</v>
          </cell>
          <cell r="G1784">
            <v>0</v>
          </cell>
        </row>
        <row r="1785">
          <cell r="A1785">
            <v>3195385</v>
          </cell>
          <cell r="B1785">
            <v>1784</v>
          </cell>
          <cell r="C1785">
            <v>1998.3019999999999</v>
          </cell>
          <cell r="D1785">
            <v>0</v>
          </cell>
          <cell r="E1785">
            <v>0</v>
          </cell>
          <cell r="F1785">
            <v>0</v>
          </cell>
          <cell r="G1785">
            <v>0</v>
          </cell>
        </row>
        <row r="1786">
          <cell r="A1786">
            <v>3197402.5</v>
          </cell>
          <cell r="B1786">
            <v>1785</v>
          </cell>
          <cell r="C1786">
            <v>2017.6079999999999</v>
          </cell>
          <cell r="D1786">
            <v>0</v>
          </cell>
          <cell r="E1786">
            <v>0</v>
          </cell>
          <cell r="F1786">
            <v>0</v>
          </cell>
          <cell r="G1786">
            <v>0</v>
          </cell>
        </row>
        <row r="1787">
          <cell r="A1787">
            <v>3199396.25</v>
          </cell>
          <cell r="B1787">
            <v>1786</v>
          </cell>
          <cell r="C1787">
            <v>1993.84</v>
          </cell>
          <cell r="D1787">
            <v>0</v>
          </cell>
          <cell r="E1787">
            <v>0</v>
          </cell>
          <cell r="F1787">
            <v>0</v>
          </cell>
          <cell r="G1787">
            <v>0</v>
          </cell>
        </row>
        <row r="1788">
          <cell r="A1788">
            <v>3201247.25</v>
          </cell>
          <cell r="B1788">
            <v>1787</v>
          </cell>
          <cell r="C1788">
            <v>1851.105</v>
          </cell>
          <cell r="D1788">
            <v>0</v>
          </cell>
          <cell r="E1788">
            <v>0</v>
          </cell>
          <cell r="F1788">
            <v>0</v>
          </cell>
          <cell r="G1788">
            <v>0</v>
          </cell>
        </row>
        <row r="1789">
          <cell r="A1789">
            <v>3202941.25</v>
          </cell>
          <cell r="B1789">
            <v>1788</v>
          </cell>
          <cell r="C1789">
            <v>1693.9259999999999</v>
          </cell>
          <cell r="D1789">
            <v>0</v>
          </cell>
          <cell r="E1789">
            <v>0</v>
          </cell>
          <cell r="F1789">
            <v>0</v>
          </cell>
          <cell r="G1789">
            <v>0</v>
          </cell>
        </row>
        <row r="1790">
          <cell r="A1790">
            <v>3204635.25</v>
          </cell>
          <cell r="B1790">
            <v>1789</v>
          </cell>
          <cell r="C1790">
            <v>1693.9259999999999</v>
          </cell>
          <cell r="D1790">
            <v>0</v>
          </cell>
          <cell r="E1790">
            <v>0</v>
          </cell>
          <cell r="F1790">
            <v>0</v>
          </cell>
          <cell r="G1790">
            <v>0</v>
          </cell>
        </row>
        <row r="1791">
          <cell r="A1791">
            <v>3206329.25</v>
          </cell>
          <cell r="B1791">
            <v>1790</v>
          </cell>
          <cell r="C1791">
            <v>1693.9259999999999</v>
          </cell>
          <cell r="D1791">
            <v>0</v>
          </cell>
          <cell r="E1791">
            <v>0</v>
          </cell>
          <cell r="F1791">
            <v>0</v>
          </cell>
          <cell r="G1791">
            <v>0</v>
          </cell>
        </row>
        <row r="1792">
          <cell r="A1792">
            <v>3208205</v>
          </cell>
          <cell r="B1792">
            <v>1791</v>
          </cell>
          <cell r="C1792">
            <v>1875.769</v>
          </cell>
          <cell r="D1792">
            <v>0</v>
          </cell>
          <cell r="E1792">
            <v>0</v>
          </cell>
          <cell r="F1792">
            <v>0</v>
          </cell>
          <cell r="G1792">
            <v>0</v>
          </cell>
        </row>
        <row r="1793">
          <cell r="A1793">
            <v>3210188</v>
          </cell>
          <cell r="B1793">
            <v>1792</v>
          </cell>
          <cell r="C1793">
            <v>1983.1</v>
          </cell>
          <cell r="D1793">
            <v>0</v>
          </cell>
          <cell r="E1793">
            <v>0</v>
          </cell>
          <cell r="F1793">
            <v>0</v>
          </cell>
          <cell r="G1793">
            <v>0</v>
          </cell>
        </row>
        <row r="1794">
          <cell r="A1794">
            <v>3212193.5</v>
          </cell>
          <cell r="B1794">
            <v>1793</v>
          </cell>
          <cell r="C1794">
            <v>2005.5419999999999</v>
          </cell>
          <cell r="D1794">
            <v>0</v>
          </cell>
          <cell r="E1794">
            <v>0</v>
          </cell>
          <cell r="F1794">
            <v>0</v>
          </cell>
          <cell r="G1794">
            <v>0</v>
          </cell>
        </row>
        <row r="1795">
          <cell r="A1795">
            <v>3214191</v>
          </cell>
          <cell r="B1795">
            <v>1794</v>
          </cell>
          <cell r="C1795">
            <v>1997.472</v>
          </cell>
          <cell r="D1795">
            <v>0</v>
          </cell>
          <cell r="E1795">
            <v>0</v>
          </cell>
          <cell r="F1795">
            <v>0</v>
          </cell>
          <cell r="G1795">
            <v>0</v>
          </cell>
        </row>
        <row r="1796">
          <cell r="A1796">
            <v>3215824</v>
          </cell>
          <cell r="B1796">
            <v>1795</v>
          </cell>
          <cell r="C1796">
            <v>1632.92</v>
          </cell>
          <cell r="D1796">
            <v>0</v>
          </cell>
          <cell r="E1796">
            <v>0</v>
          </cell>
          <cell r="F1796">
            <v>0</v>
          </cell>
          <cell r="G1796">
            <v>0</v>
          </cell>
        </row>
        <row r="1797">
          <cell r="A1797">
            <v>3217812</v>
          </cell>
          <cell r="B1797">
            <v>1796</v>
          </cell>
          <cell r="C1797">
            <v>1988.0260000000001</v>
          </cell>
          <cell r="D1797">
            <v>0</v>
          </cell>
          <cell r="E1797">
            <v>0</v>
          </cell>
          <cell r="F1797">
            <v>0</v>
          </cell>
          <cell r="G1797">
            <v>0</v>
          </cell>
        </row>
        <row r="1798">
          <cell r="A1798">
            <v>3218530.75</v>
          </cell>
          <cell r="B1798">
            <v>1797</v>
          </cell>
          <cell r="C1798">
            <v>718.71630000000005</v>
          </cell>
          <cell r="D1798">
            <v>0</v>
          </cell>
          <cell r="E1798">
            <v>0</v>
          </cell>
          <cell r="F1798">
            <v>0</v>
          </cell>
          <cell r="G1798">
            <v>0</v>
          </cell>
        </row>
        <row r="1799">
          <cell r="A1799">
            <v>3220224.75</v>
          </cell>
          <cell r="B1799">
            <v>1798</v>
          </cell>
          <cell r="C1799">
            <v>1693.931</v>
          </cell>
          <cell r="D1799">
            <v>0</v>
          </cell>
          <cell r="E1799">
            <v>0</v>
          </cell>
          <cell r="F1799">
            <v>0</v>
          </cell>
          <cell r="G1799">
            <v>0</v>
          </cell>
        </row>
        <row r="1800">
          <cell r="A1800">
            <v>3221918.75</v>
          </cell>
          <cell r="B1800">
            <v>1799</v>
          </cell>
          <cell r="C1800">
            <v>1693.931</v>
          </cell>
          <cell r="D1800">
            <v>0</v>
          </cell>
          <cell r="E1800">
            <v>0</v>
          </cell>
          <cell r="F1800">
            <v>0</v>
          </cell>
          <cell r="G1800">
            <v>0</v>
          </cell>
        </row>
        <row r="1801">
          <cell r="A1801">
            <v>3223730</v>
          </cell>
          <cell r="B1801">
            <v>1800</v>
          </cell>
          <cell r="C1801">
            <v>1811.1410000000001</v>
          </cell>
          <cell r="D1801">
            <v>0</v>
          </cell>
          <cell r="E1801">
            <v>0</v>
          </cell>
          <cell r="F1801">
            <v>0</v>
          </cell>
          <cell r="G1801">
            <v>0</v>
          </cell>
        </row>
        <row r="1802">
          <cell r="A1802">
            <v>3225708.75</v>
          </cell>
          <cell r="B1802">
            <v>1801</v>
          </cell>
          <cell r="C1802">
            <v>1978.7539999999999</v>
          </cell>
          <cell r="D1802">
            <v>0</v>
          </cell>
          <cell r="E1802">
            <v>0</v>
          </cell>
          <cell r="F1802">
            <v>0</v>
          </cell>
          <cell r="G1802">
            <v>0</v>
          </cell>
        </row>
        <row r="1803">
          <cell r="A1803">
            <v>3227179.75</v>
          </cell>
          <cell r="B1803">
            <v>1802</v>
          </cell>
          <cell r="C1803">
            <v>1471.0550000000001</v>
          </cell>
          <cell r="D1803">
            <v>0</v>
          </cell>
          <cell r="E1803">
            <v>0</v>
          </cell>
          <cell r="F1803">
            <v>0</v>
          </cell>
          <cell r="G1803">
            <v>0</v>
          </cell>
        </row>
        <row r="1804">
          <cell r="A1804">
            <v>3229168.25</v>
          </cell>
          <cell r="B1804">
            <v>1803</v>
          </cell>
          <cell r="C1804">
            <v>1988.482</v>
          </cell>
          <cell r="D1804">
            <v>0</v>
          </cell>
          <cell r="E1804">
            <v>0</v>
          </cell>
          <cell r="F1804">
            <v>0</v>
          </cell>
          <cell r="G1804">
            <v>0</v>
          </cell>
        </row>
        <row r="1805">
          <cell r="A1805">
            <v>3230875.25</v>
          </cell>
          <cell r="B1805">
            <v>1804</v>
          </cell>
          <cell r="C1805">
            <v>1706.998</v>
          </cell>
          <cell r="D1805">
            <v>0</v>
          </cell>
          <cell r="E1805">
            <v>0</v>
          </cell>
          <cell r="F1805">
            <v>0</v>
          </cell>
          <cell r="G1805">
            <v>0</v>
          </cell>
        </row>
        <row r="1806">
          <cell r="A1806">
            <v>3232818.5</v>
          </cell>
          <cell r="B1806">
            <v>1805</v>
          </cell>
          <cell r="C1806">
            <v>1943.2139999999999</v>
          </cell>
          <cell r="D1806">
            <v>0</v>
          </cell>
          <cell r="E1806">
            <v>0</v>
          </cell>
          <cell r="F1806">
            <v>0</v>
          </cell>
          <cell r="G1806">
            <v>0</v>
          </cell>
        </row>
        <row r="1807">
          <cell r="A1807">
            <v>3234794</v>
          </cell>
          <cell r="B1807">
            <v>1806</v>
          </cell>
          <cell r="C1807">
            <v>1975.5429999999999</v>
          </cell>
          <cell r="D1807">
            <v>0</v>
          </cell>
          <cell r="E1807">
            <v>0</v>
          </cell>
          <cell r="F1807">
            <v>0</v>
          </cell>
          <cell r="G1807">
            <v>0</v>
          </cell>
        </row>
        <row r="1808">
          <cell r="A1808">
            <v>3236335</v>
          </cell>
          <cell r="B1808">
            <v>1807</v>
          </cell>
          <cell r="C1808">
            <v>1540.9259999999999</v>
          </cell>
          <cell r="D1808">
            <v>0</v>
          </cell>
          <cell r="E1808">
            <v>0</v>
          </cell>
          <cell r="F1808">
            <v>0</v>
          </cell>
          <cell r="G1808">
            <v>0</v>
          </cell>
        </row>
        <row r="1809">
          <cell r="A1809">
            <v>3238156.25</v>
          </cell>
          <cell r="B1809">
            <v>1808</v>
          </cell>
          <cell r="C1809">
            <v>1821.2429999999999</v>
          </cell>
          <cell r="D1809">
            <v>0</v>
          </cell>
          <cell r="E1809">
            <v>0</v>
          </cell>
          <cell r="F1809">
            <v>0</v>
          </cell>
          <cell r="G1809">
            <v>0</v>
          </cell>
        </row>
        <row r="1810">
          <cell r="A1810">
            <v>3239326.5</v>
          </cell>
          <cell r="B1810">
            <v>1809</v>
          </cell>
          <cell r="C1810">
            <v>1170.1859999999999</v>
          </cell>
          <cell r="D1810">
            <v>0</v>
          </cell>
          <cell r="E1810">
            <v>0</v>
          </cell>
          <cell r="F1810">
            <v>0</v>
          </cell>
          <cell r="G1810">
            <v>0</v>
          </cell>
        </row>
        <row r="1811">
          <cell r="A1811">
            <v>3240969</v>
          </cell>
          <cell r="B1811">
            <v>1810</v>
          </cell>
          <cell r="C1811">
            <v>1642.492</v>
          </cell>
          <cell r="D1811">
            <v>0</v>
          </cell>
          <cell r="E1811">
            <v>0</v>
          </cell>
          <cell r="F1811">
            <v>0</v>
          </cell>
          <cell r="G1811">
            <v>0</v>
          </cell>
        </row>
        <row r="1812">
          <cell r="A1812">
            <v>3242663</v>
          </cell>
          <cell r="B1812">
            <v>1811</v>
          </cell>
          <cell r="C1812">
            <v>1693.931</v>
          </cell>
          <cell r="D1812">
            <v>0</v>
          </cell>
          <cell r="E1812">
            <v>0</v>
          </cell>
          <cell r="F1812">
            <v>0</v>
          </cell>
          <cell r="G1812">
            <v>0</v>
          </cell>
        </row>
        <row r="1813">
          <cell r="A1813">
            <v>3244648</v>
          </cell>
          <cell r="B1813">
            <v>1812</v>
          </cell>
          <cell r="C1813">
            <v>1985.0719999999999</v>
          </cell>
          <cell r="D1813">
            <v>0</v>
          </cell>
          <cell r="E1813">
            <v>0</v>
          </cell>
          <cell r="F1813">
            <v>0</v>
          </cell>
          <cell r="G1813">
            <v>0</v>
          </cell>
        </row>
        <row r="1814">
          <cell r="A1814">
            <v>3246646.25</v>
          </cell>
          <cell r="B1814">
            <v>1813</v>
          </cell>
          <cell r="C1814">
            <v>1998.2919999999999</v>
          </cell>
          <cell r="D1814">
            <v>0</v>
          </cell>
          <cell r="E1814">
            <v>0</v>
          </cell>
          <cell r="F1814">
            <v>0</v>
          </cell>
          <cell r="G1814">
            <v>0</v>
          </cell>
        </row>
        <row r="1815">
          <cell r="A1815">
            <v>3248648.75</v>
          </cell>
          <cell r="B1815">
            <v>1814</v>
          </cell>
          <cell r="C1815">
            <v>2002.386</v>
          </cell>
          <cell r="D1815">
            <v>0</v>
          </cell>
          <cell r="E1815">
            <v>0</v>
          </cell>
          <cell r="F1815">
            <v>0</v>
          </cell>
          <cell r="G1815">
            <v>0</v>
          </cell>
        </row>
        <row r="1816">
          <cell r="A1816">
            <v>3250451.25</v>
          </cell>
          <cell r="B1816">
            <v>1815</v>
          </cell>
          <cell r="C1816">
            <v>1802.4649999999999</v>
          </cell>
          <cell r="D1816">
            <v>0</v>
          </cell>
          <cell r="E1816">
            <v>0</v>
          </cell>
          <cell r="F1816">
            <v>0</v>
          </cell>
          <cell r="G1816">
            <v>0</v>
          </cell>
        </row>
        <row r="1817">
          <cell r="A1817">
            <v>3252450.5</v>
          </cell>
          <cell r="B1817">
            <v>1816</v>
          </cell>
          <cell r="C1817">
            <v>1999.2919999999999</v>
          </cell>
          <cell r="D1817">
            <v>0</v>
          </cell>
          <cell r="E1817">
            <v>0</v>
          </cell>
          <cell r="F1817">
            <v>0</v>
          </cell>
          <cell r="G1817">
            <v>0</v>
          </cell>
        </row>
        <row r="1818">
          <cell r="A1818">
            <v>3254419</v>
          </cell>
          <cell r="B1818">
            <v>1817</v>
          </cell>
          <cell r="C1818">
            <v>1968.4929999999999</v>
          </cell>
          <cell r="D1818">
            <v>0</v>
          </cell>
          <cell r="E1818">
            <v>0</v>
          </cell>
          <cell r="F1818">
            <v>0</v>
          </cell>
          <cell r="G1818">
            <v>0</v>
          </cell>
        </row>
        <row r="1819">
          <cell r="A1819">
            <v>3256354</v>
          </cell>
          <cell r="B1819">
            <v>1818</v>
          </cell>
          <cell r="C1819">
            <v>1935.068</v>
          </cell>
          <cell r="D1819">
            <v>0</v>
          </cell>
          <cell r="E1819">
            <v>0</v>
          </cell>
          <cell r="F1819">
            <v>218.5342</v>
          </cell>
          <cell r="G1819">
            <v>34.421570000000003</v>
          </cell>
        </row>
        <row r="1820">
          <cell r="A1820">
            <v>3258341.75</v>
          </cell>
          <cell r="B1820">
            <v>1819</v>
          </cell>
          <cell r="C1820">
            <v>1987.817</v>
          </cell>
          <cell r="D1820">
            <v>0</v>
          </cell>
          <cell r="E1820">
            <v>0</v>
          </cell>
          <cell r="F1820">
            <v>640.53129999999999</v>
          </cell>
          <cell r="G1820">
            <v>51.556510000000003</v>
          </cell>
        </row>
        <row r="1821">
          <cell r="A1821">
            <v>3260312</v>
          </cell>
          <cell r="B1821">
            <v>1820</v>
          </cell>
          <cell r="C1821">
            <v>1970.2380000000001</v>
          </cell>
          <cell r="D1821">
            <v>0</v>
          </cell>
          <cell r="E1821">
            <v>0</v>
          </cell>
          <cell r="F1821">
            <v>663.13829999999996</v>
          </cell>
          <cell r="G1821">
            <v>60.262659999999997</v>
          </cell>
        </row>
        <row r="1822">
          <cell r="A1822">
            <v>3261857.75</v>
          </cell>
          <cell r="B1822">
            <v>1821</v>
          </cell>
          <cell r="C1822">
            <v>1545.72</v>
          </cell>
          <cell r="D1822">
            <v>0</v>
          </cell>
          <cell r="E1822">
            <v>0</v>
          </cell>
          <cell r="F1822">
            <v>218.5342</v>
          </cell>
          <cell r="G1822">
            <v>20.634840000000001</v>
          </cell>
        </row>
        <row r="1823">
          <cell r="A1823">
            <v>3262873.5</v>
          </cell>
          <cell r="B1823">
            <v>1822</v>
          </cell>
          <cell r="C1823">
            <v>1015.717</v>
          </cell>
          <cell r="D1823">
            <v>0</v>
          </cell>
          <cell r="E1823">
            <v>0</v>
          </cell>
          <cell r="F1823">
            <v>0</v>
          </cell>
          <cell r="G1823">
            <v>0</v>
          </cell>
        </row>
        <row r="1824">
          <cell r="A1824">
            <v>3264866.25</v>
          </cell>
          <cell r="B1824">
            <v>1823</v>
          </cell>
          <cell r="C1824">
            <v>1992.818</v>
          </cell>
          <cell r="D1824">
            <v>0</v>
          </cell>
          <cell r="E1824">
            <v>0</v>
          </cell>
          <cell r="F1824">
            <v>0</v>
          </cell>
          <cell r="G1824">
            <v>0</v>
          </cell>
        </row>
        <row r="1825">
          <cell r="A1825">
            <v>3266886</v>
          </cell>
          <cell r="B1825">
            <v>1824</v>
          </cell>
          <cell r="C1825">
            <v>2019.6369999999999</v>
          </cell>
          <cell r="D1825">
            <v>0</v>
          </cell>
          <cell r="E1825">
            <v>0</v>
          </cell>
          <cell r="F1825">
            <v>0</v>
          </cell>
          <cell r="G1825">
            <v>0</v>
          </cell>
        </row>
        <row r="1826">
          <cell r="A1826">
            <v>3268887.25</v>
          </cell>
          <cell r="B1826">
            <v>1825</v>
          </cell>
          <cell r="C1826">
            <v>2001.29</v>
          </cell>
          <cell r="D1826">
            <v>0</v>
          </cell>
          <cell r="E1826">
            <v>0</v>
          </cell>
          <cell r="F1826">
            <v>0</v>
          </cell>
          <cell r="G1826">
            <v>0</v>
          </cell>
        </row>
        <row r="1827">
          <cell r="A1827">
            <v>3270893.75</v>
          </cell>
          <cell r="B1827">
            <v>1826</v>
          </cell>
          <cell r="C1827">
            <v>2006.395</v>
          </cell>
          <cell r="D1827">
            <v>0</v>
          </cell>
          <cell r="E1827">
            <v>0</v>
          </cell>
          <cell r="F1827">
            <v>0</v>
          </cell>
          <cell r="G1827">
            <v>0</v>
          </cell>
        </row>
        <row r="1828">
          <cell r="A1828">
            <v>3272831.25</v>
          </cell>
          <cell r="B1828">
            <v>1827</v>
          </cell>
          <cell r="C1828">
            <v>1937.5150000000001</v>
          </cell>
          <cell r="D1828">
            <v>0</v>
          </cell>
          <cell r="E1828">
            <v>0</v>
          </cell>
          <cell r="F1828">
            <v>70.392939999999996</v>
          </cell>
          <cell r="G1828">
            <v>10.214700000000001</v>
          </cell>
        </row>
        <row r="1829">
          <cell r="A1829">
            <v>3274828</v>
          </cell>
          <cell r="B1829">
            <v>1828</v>
          </cell>
          <cell r="C1829">
            <v>1996.7829999999999</v>
          </cell>
          <cell r="D1829">
            <v>0</v>
          </cell>
          <cell r="E1829">
            <v>0</v>
          </cell>
          <cell r="F1829">
            <v>984.40629999999999</v>
          </cell>
          <cell r="G1829">
            <v>114.82080000000001</v>
          </cell>
        </row>
        <row r="1830">
          <cell r="A1830">
            <v>3276763.5</v>
          </cell>
          <cell r="B1830">
            <v>1829</v>
          </cell>
          <cell r="C1830">
            <v>1935.5840000000001</v>
          </cell>
          <cell r="D1830">
            <v>0</v>
          </cell>
          <cell r="E1830">
            <v>0</v>
          </cell>
          <cell r="F1830">
            <v>1935.5840000000001</v>
          </cell>
          <cell r="G1830">
            <v>161.73169999999999</v>
          </cell>
        </row>
        <row r="1831">
          <cell r="A1831">
            <v>3277686</v>
          </cell>
          <cell r="B1831">
            <v>1830</v>
          </cell>
          <cell r="C1831">
            <v>922.57500000000005</v>
          </cell>
          <cell r="D1831">
            <v>0</v>
          </cell>
          <cell r="E1831">
            <v>0</v>
          </cell>
          <cell r="F1831">
            <v>922.57500000000005</v>
          </cell>
          <cell r="G1831">
            <v>72.727890000000002</v>
          </cell>
        </row>
        <row r="1832">
          <cell r="A1832">
            <v>3279603.25</v>
          </cell>
          <cell r="B1832">
            <v>1831</v>
          </cell>
          <cell r="C1832">
            <v>1917.1479999999999</v>
          </cell>
          <cell r="D1832">
            <v>0</v>
          </cell>
          <cell r="E1832">
            <v>0</v>
          </cell>
          <cell r="F1832">
            <v>1727.809</v>
          </cell>
          <cell r="G1832">
            <v>83.191999999999993</v>
          </cell>
        </row>
        <row r="1833">
          <cell r="A1833">
            <v>3281590.25</v>
          </cell>
          <cell r="B1833">
            <v>1832</v>
          </cell>
          <cell r="C1833">
            <v>1986.8889999999999</v>
          </cell>
          <cell r="D1833">
            <v>0</v>
          </cell>
          <cell r="E1833">
            <v>0</v>
          </cell>
          <cell r="F1833">
            <v>57.131799999999998</v>
          </cell>
          <cell r="G1833">
            <v>3.1742149999999998</v>
          </cell>
        </row>
        <row r="1834">
          <cell r="A1834">
            <v>3283435.5</v>
          </cell>
          <cell r="B1834">
            <v>1833</v>
          </cell>
          <cell r="C1834">
            <v>1845.2650000000001</v>
          </cell>
          <cell r="D1834">
            <v>0</v>
          </cell>
          <cell r="E1834">
            <v>0</v>
          </cell>
          <cell r="F1834">
            <v>256.93270000000001</v>
          </cell>
          <cell r="G1834">
            <v>33.25488</v>
          </cell>
        </row>
        <row r="1835">
          <cell r="A1835">
            <v>3285425.5</v>
          </cell>
          <cell r="B1835">
            <v>1834</v>
          </cell>
          <cell r="C1835">
            <v>1989.89</v>
          </cell>
          <cell r="D1835">
            <v>0</v>
          </cell>
          <cell r="E1835">
            <v>0</v>
          </cell>
          <cell r="F1835">
            <v>115.0177</v>
          </cell>
          <cell r="G1835">
            <v>15.733320000000001</v>
          </cell>
        </row>
        <row r="1836">
          <cell r="A1836">
            <v>3286593.5</v>
          </cell>
          <cell r="B1836">
            <v>1835</v>
          </cell>
          <cell r="C1836">
            <v>1167.9269999999999</v>
          </cell>
          <cell r="D1836">
            <v>0</v>
          </cell>
          <cell r="E1836">
            <v>0</v>
          </cell>
          <cell r="F1836">
            <v>582.75630000000001</v>
          </cell>
          <cell r="G1836">
            <v>48.710450000000002</v>
          </cell>
        </row>
        <row r="1837">
          <cell r="A1837">
            <v>3288517.5</v>
          </cell>
          <cell r="B1837">
            <v>1836</v>
          </cell>
          <cell r="C1837">
            <v>1923.962</v>
          </cell>
          <cell r="D1837">
            <v>0</v>
          </cell>
          <cell r="E1837">
            <v>0</v>
          </cell>
          <cell r="F1837">
            <v>935.47730000000001</v>
          </cell>
          <cell r="G1837">
            <v>53.237209999999997</v>
          </cell>
        </row>
        <row r="1838">
          <cell r="A1838">
            <v>3290211.5</v>
          </cell>
          <cell r="B1838">
            <v>1837</v>
          </cell>
          <cell r="C1838">
            <v>1693.9259999999999</v>
          </cell>
          <cell r="D1838">
            <v>0</v>
          </cell>
          <cell r="E1838">
            <v>0</v>
          </cell>
          <cell r="F1838">
            <v>0</v>
          </cell>
          <cell r="G1838">
            <v>0</v>
          </cell>
        </row>
        <row r="1839">
          <cell r="A1839">
            <v>3292213</v>
          </cell>
          <cell r="B1839">
            <v>1838</v>
          </cell>
          <cell r="C1839">
            <v>2001.4960000000001</v>
          </cell>
          <cell r="D1839">
            <v>0</v>
          </cell>
          <cell r="E1839">
            <v>0</v>
          </cell>
          <cell r="F1839">
            <v>0</v>
          </cell>
          <cell r="G1839">
            <v>0</v>
          </cell>
        </row>
        <row r="1840">
          <cell r="A1840">
            <v>3294184.75</v>
          </cell>
          <cell r="B1840">
            <v>1839</v>
          </cell>
          <cell r="C1840">
            <v>1971.71</v>
          </cell>
          <cell r="D1840">
            <v>0</v>
          </cell>
          <cell r="E1840">
            <v>0</v>
          </cell>
          <cell r="F1840">
            <v>0</v>
          </cell>
          <cell r="G1840">
            <v>0</v>
          </cell>
        </row>
        <row r="1841">
          <cell r="A1841">
            <v>3296110</v>
          </cell>
          <cell r="B1841">
            <v>1840</v>
          </cell>
          <cell r="C1841">
            <v>1925.307</v>
          </cell>
          <cell r="D1841">
            <v>0</v>
          </cell>
          <cell r="E1841">
            <v>0</v>
          </cell>
          <cell r="F1841">
            <v>0</v>
          </cell>
          <cell r="G1841">
            <v>0</v>
          </cell>
        </row>
        <row r="1842">
          <cell r="A1842">
            <v>3298040</v>
          </cell>
          <cell r="B1842">
            <v>1841</v>
          </cell>
          <cell r="C1842">
            <v>1930.079</v>
          </cell>
          <cell r="D1842">
            <v>0</v>
          </cell>
          <cell r="E1842">
            <v>0</v>
          </cell>
          <cell r="F1842">
            <v>0</v>
          </cell>
          <cell r="G1842">
            <v>0</v>
          </cell>
        </row>
        <row r="1843">
          <cell r="A1843">
            <v>3300041</v>
          </cell>
          <cell r="B1843">
            <v>1842</v>
          </cell>
          <cell r="C1843">
            <v>2000.999</v>
          </cell>
          <cell r="D1843">
            <v>0</v>
          </cell>
          <cell r="E1843">
            <v>0</v>
          </cell>
          <cell r="F1843">
            <v>0</v>
          </cell>
          <cell r="G1843">
            <v>0</v>
          </cell>
        </row>
        <row r="1844">
          <cell r="A1844">
            <v>3302042.75</v>
          </cell>
          <cell r="B1844">
            <v>1843</v>
          </cell>
          <cell r="C1844">
            <v>2001.635</v>
          </cell>
          <cell r="D1844">
            <v>0</v>
          </cell>
          <cell r="E1844">
            <v>0</v>
          </cell>
          <cell r="F1844">
            <v>0</v>
          </cell>
          <cell r="G1844">
            <v>0</v>
          </cell>
        </row>
        <row r="1845">
          <cell r="A1845">
            <v>3304041.5</v>
          </cell>
          <cell r="B1845">
            <v>1844</v>
          </cell>
          <cell r="C1845">
            <v>1998.787</v>
          </cell>
          <cell r="D1845">
            <v>0</v>
          </cell>
          <cell r="E1845">
            <v>0</v>
          </cell>
          <cell r="F1845">
            <v>0</v>
          </cell>
          <cell r="G1845">
            <v>0</v>
          </cell>
        </row>
        <row r="1846">
          <cell r="A1846">
            <v>3306024</v>
          </cell>
          <cell r="B1846">
            <v>1845</v>
          </cell>
          <cell r="C1846">
            <v>1982.386</v>
          </cell>
          <cell r="D1846">
            <v>0</v>
          </cell>
          <cell r="E1846">
            <v>0</v>
          </cell>
          <cell r="F1846">
            <v>0</v>
          </cell>
          <cell r="G1846">
            <v>0</v>
          </cell>
        </row>
        <row r="1847">
          <cell r="A1847">
            <v>3308010.75</v>
          </cell>
          <cell r="B1847">
            <v>1846</v>
          </cell>
          <cell r="C1847">
            <v>1986.874</v>
          </cell>
          <cell r="D1847">
            <v>0</v>
          </cell>
          <cell r="E1847">
            <v>0</v>
          </cell>
          <cell r="F1847">
            <v>0</v>
          </cell>
          <cell r="G1847">
            <v>0</v>
          </cell>
        </row>
        <row r="1848">
          <cell r="A1848">
            <v>3309998.25</v>
          </cell>
          <cell r="B1848">
            <v>1847</v>
          </cell>
          <cell r="C1848">
            <v>1987.616</v>
          </cell>
          <cell r="D1848">
            <v>0</v>
          </cell>
          <cell r="E1848">
            <v>0</v>
          </cell>
          <cell r="F1848">
            <v>0</v>
          </cell>
          <cell r="G1848">
            <v>0</v>
          </cell>
        </row>
        <row r="1849">
          <cell r="A1849">
            <v>3310894.25</v>
          </cell>
          <cell r="B1849">
            <v>1848</v>
          </cell>
          <cell r="C1849">
            <v>895.88610000000006</v>
          </cell>
          <cell r="D1849">
            <v>0</v>
          </cell>
          <cell r="E1849">
            <v>0</v>
          </cell>
          <cell r="F1849">
            <v>0</v>
          </cell>
          <cell r="G1849">
            <v>0</v>
          </cell>
        </row>
        <row r="1850">
          <cell r="A1850">
            <v>3312544.25</v>
          </cell>
          <cell r="B1850">
            <v>1849</v>
          </cell>
          <cell r="C1850">
            <v>1649.944</v>
          </cell>
          <cell r="D1850">
            <v>0</v>
          </cell>
          <cell r="E1850">
            <v>0</v>
          </cell>
          <cell r="F1850">
            <v>0</v>
          </cell>
          <cell r="G1850">
            <v>0</v>
          </cell>
        </row>
        <row r="1851">
          <cell r="A1851">
            <v>3314238.25</v>
          </cell>
          <cell r="B1851">
            <v>1850</v>
          </cell>
          <cell r="C1851">
            <v>1693.9259999999999</v>
          </cell>
          <cell r="D1851">
            <v>0</v>
          </cell>
          <cell r="E1851">
            <v>0</v>
          </cell>
          <cell r="F1851">
            <v>0</v>
          </cell>
          <cell r="G1851">
            <v>0</v>
          </cell>
        </row>
        <row r="1852">
          <cell r="A1852">
            <v>3315932.25</v>
          </cell>
          <cell r="B1852">
            <v>1851</v>
          </cell>
          <cell r="C1852">
            <v>1693.9259999999999</v>
          </cell>
          <cell r="D1852">
            <v>0</v>
          </cell>
          <cell r="E1852">
            <v>0</v>
          </cell>
          <cell r="F1852">
            <v>0</v>
          </cell>
          <cell r="G1852">
            <v>0</v>
          </cell>
        </row>
        <row r="1853">
          <cell r="A1853">
            <v>3317626.25</v>
          </cell>
          <cell r="B1853">
            <v>1852</v>
          </cell>
          <cell r="C1853">
            <v>1693.9259999999999</v>
          </cell>
          <cell r="D1853">
            <v>0</v>
          </cell>
          <cell r="E1853">
            <v>0</v>
          </cell>
          <cell r="F1853">
            <v>0</v>
          </cell>
          <cell r="G1853">
            <v>0</v>
          </cell>
        </row>
        <row r="1854">
          <cell r="A1854">
            <v>3319611.25</v>
          </cell>
          <cell r="B1854">
            <v>1853</v>
          </cell>
          <cell r="C1854">
            <v>1985.068</v>
          </cell>
          <cell r="D1854">
            <v>0</v>
          </cell>
          <cell r="E1854">
            <v>0</v>
          </cell>
          <cell r="F1854">
            <v>0</v>
          </cell>
          <cell r="G1854">
            <v>0</v>
          </cell>
        </row>
        <row r="1855">
          <cell r="A1855">
            <v>3321613.5</v>
          </cell>
          <cell r="B1855">
            <v>1854</v>
          </cell>
          <cell r="C1855">
            <v>2002.316</v>
          </cell>
          <cell r="D1855">
            <v>0</v>
          </cell>
          <cell r="E1855">
            <v>0</v>
          </cell>
          <cell r="F1855">
            <v>0</v>
          </cell>
          <cell r="G1855">
            <v>0</v>
          </cell>
        </row>
        <row r="1856">
          <cell r="A1856">
            <v>3323615</v>
          </cell>
          <cell r="B1856">
            <v>1855</v>
          </cell>
          <cell r="C1856">
            <v>2001.5219999999999</v>
          </cell>
          <cell r="D1856">
            <v>0</v>
          </cell>
          <cell r="E1856">
            <v>0</v>
          </cell>
          <cell r="F1856">
            <v>0</v>
          </cell>
          <cell r="G1856">
            <v>0</v>
          </cell>
        </row>
        <row r="1857">
          <cell r="A1857">
            <v>3325229.25</v>
          </cell>
          <cell r="B1857">
            <v>1856</v>
          </cell>
          <cell r="C1857">
            <v>1614.248</v>
          </cell>
          <cell r="D1857">
            <v>0</v>
          </cell>
          <cell r="E1857">
            <v>0</v>
          </cell>
          <cell r="F1857">
            <v>0</v>
          </cell>
          <cell r="G1857">
            <v>0</v>
          </cell>
        </row>
        <row r="1858">
          <cell r="A1858">
            <v>3326876.5</v>
          </cell>
          <cell r="B1858">
            <v>1857</v>
          </cell>
          <cell r="C1858">
            <v>1647.259</v>
          </cell>
          <cell r="D1858">
            <v>0</v>
          </cell>
          <cell r="E1858">
            <v>0</v>
          </cell>
          <cell r="F1858">
            <v>0</v>
          </cell>
          <cell r="G1858">
            <v>0</v>
          </cell>
        </row>
        <row r="1859">
          <cell r="A1859">
            <v>3328570.5</v>
          </cell>
          <cell r="B1859">
            <v>1858</v>
          </cell>
          <cell r="C1859">
            <v>1693.9259999999999</v>
          </cell>
          <cell r="D1859">
            <v>0</v>
          </cell>
          <cell r="E1859">
            <v>0</v>
          </cell>
          <cell r="F1859">
            <v>0</v>
          </cell>
          <cell r="G1859">
            <v>0</v>
          </cell>
        </row>
        <row r="1860">
          <cell r="A1860">
            <v>3330264.5</v>
          </cell>
          <cell r="B1860">
            <v>1859</v>
          </cell>
          <cell r="C1860">
            <v>1693.9259999999999</v>
          </cell>
          <cell r="D1860">
            <v>0</v>
          </cell>
          <cell r="E1860">
            <v>0</v>
          </cell>
          <cell r="F1860">
            <v>0</v>
          </cell>
          <cell r="G1860">
            <v>0</v>
          </cell>
        </row>
        <row r="1861">
          <cell r="A1861">
            <v>3331958.5</v>
          </cell>
          <cell r="B1861">
            <v>1860</v>
          </cell>
          <cell r="C1861">
            <v>1693.9259999999999</v>
          </cell>
          <cell r="D1861">
            <v>0</v>
          </cell>
          <cell r="E1861">
            <v>0</v>
          </cell>
          <cell r="F1861">
            <v>0</v>
          </cell>
          <cell r="G1861">
            <v>0</v>
          </cell>
        </row>
        <row r="1862">
          <cell r="A1862">
            <v>3333954.25</v>
          </cell>
          <cell r="B1862">
            <v>1861</v>
          </cell>
          <cell r="C1862">
            <v>1995.829</v>
          </cell>
          <cell r="D1862">
            <v>0</v>
          </cell>
          <cell r="E1862">
            <v>0</v>
          </cell>
          <cell r="F1862">
            <v>0</v>
          </cell>
          <cell r="G1862">
            <v>0</v>
          </cell>
        </row>
        <row r="1863">
          <cell r="A1863">
            <v>3335960.5</v>
          </cell>
          <cell r="B1863">
            <v>1862</v>
          </cell>
          <cell r="C1863">
            <v>2006.145</v>
          </cell>
          <cell r="D1863">
            <v>0</v>
          </cell>
          <cell r="E1863">
            <v>0</v>
          </cell>
          <cell r="F1863">
            <v>0</v>
          </cell>
          <cell r="G1863">
            <v>0</v>
          </cell>
        </row>
        <row r="1864">
          <cell r="A1864">
            <v>3337958.5</v>
          </cell>
          <cell r="B1864">
            <v>1863</v>
          </cell>
          <cell r="C1864">
            <v>1998.1089999999999</v>
          </cell>
          <cell r="D1864">
            <v>0</v>
          </cell>
          <cell r="E1864">
            <v>0</v>
          </cell>
          <cell r="F1864">
            <v>0</v>
          </cell>
          <cell r="G1864">
            <v>0</v>
          </cell>
        </row>
        <row r="1865">
          <cell r="A1865">
            <v>3339951</v>
          </cell>
          <cell r="B1865">
            <v>1864</v>
          </cell>
          <cell r="C1865">
            <v>1992.45</v>
          </cell>
          <cell r="D1865">
            <v>0</v>
          </cell>
          <cell r="E1865">
            <v>0</v>
          </cell>
          <cell r="F1865">
            <v>0</v>
          </cell>
          <cell r="G1865">
            <v>0</v>
          </cell>
        </row>
        <row r="1866">
          <cell r="A1866">
            <v>3341875.5</v>
          </cell>
          <cell r="B1866">
            <v>1865</v>
          </cell>
          <cell r="C1866">
            <v>1924.376</v>
          </cell>
          <cell r="D1866">
            <v>0</v>
          </cell>
          <cell r="E1866">
            <v>0</v>
          </cell>
          <cell r="F1866">
            <v>0</v>
          </cell>
          <cell r="G1866">
            <v>0</v>
          </cell>
        </row>
        <row r="1867">
          <cell r="A1867">
            <v>3342234.5</v>
          </cell>
          <cell r="B1867">
            <v>1866</v>
          </cell>
          <cell r="C1867">
            <v>359.11369999999999</v>
          </cell>
          <cell r="D1867">
            <v>0</v>
          </cell>
          <cell r="E1867">
            <v>0</v>
          </cell>
          <cell r="F1867">
            <v>0</v>
          </cell>
          <cell r="G1867">
            <v>0</v>
          </cell>
        </row>
        <row r="1868">
          <cell r="A1868">
            <v>3343928.5</v>
          </cell>
          <cell r="B1868">
            <v>1867</v>
          </cell>
          <cell r="C1868">
            <v>1693.931</v>
          </cell>
          <cell r="D1868">
            <v>0</v>
          </cell>
          <cell r="E1868">
            <v>0</v>
          </cell>
          <cell r="F1868">
            <v>0</v>
          </cell>
          <cell r="G1868">
            <v>0</v>
          </cell>
        </row>
        <row r="1869">
          <cell r="A1869">
            <v>3345622.5</v>
          </cell>
          <cell r="B1869">
            <v>1868</v>
          </cell>
          <cell r="C1869">
            <v>1693.931</v>
          </cell>
          <cell r="D1869">
            <v>0</v>
          </cell>
          <cell r="E1869">
            <v>0</v>
          </cell>
          <cell r="F1869">
            <v>0</v>
          </cell>
          <cell r="G1869">
            <v>0</v>
          </cell>
        </row>
        <row r="1870">
          <cell r="A1870">
            <v>3347316.5</v>
          </cell>
          <cell r="B1870">
            <v>1869</v>
          </cell>
          <cell r="C1870">
            <v>1693.931</v>
          </cell>
          <cell r="D1870">
            <v>0</v>
          </cell>
          <cell r="E1870">
            <v>0</v>
          </cell>
          <cell r="F1870">
            <v>0</v>
          </cell>
          <cell r="G1870">
            <v>0</v>
          </cell>
        </row>
        <row r="1871">
          <cell r="A1871">
            <v>3349282.75</v>
          </cell>
          <cell r="B1871">
            <v>1870</v>
          </cell>
          <cell r="C1871">
            <v>1966.145</v>
          </cell>
          <cell r="D1871">
            <v>0</v>
          </cell>
          <cell r="E1871">
            <v>0</v>
          </cell>
          <cell r="F1871">
            <v>0</v>
          </cell>
          <cell r="G1871">
            <v>0</v>
          </cell>
        </row>
        <row r="1872">
          <cell r="A1872">
            <v>3351282.25</v>
          </cell>
          <cell r="B1872">
            <v>1871</v>
          </cell>
          <cell r="C1872">
            <v>1999.5150000000001</v>
          </cell>
          <cell r="D1872">
            <v>0</v>
          </cell>
          <cell r="E1872">
            <v>0</v>
          </cell>
          <cell r="F1872">
            <v>0</v>
          </cell>
          <cell r="G1872">
            <v>0</v>
          </cell>
        </row>
        <row r="1873">
          <cell r="A1873">
            <v>3353280</v>
          </cell>
          <cell r="B1873">
            <v>1872</v>
          </cell>
          <cell r="C1873">
            <v>1997.7429999999999</v>
          </cell>
          <cell r="D1873">
            <v>0</v>
          </cell>
          <cell r="E1873">
            <v>0</v>
          </cell>
          <cell r="F1873">
            <v>0</v>
          </cell>
          <cell r="G1873">
            <v>0</v>
          </cell>
        </row>
        <row r="1874">
          <cell r="A1874">
            <v>3355212.75</v>
          </cell>
          <cell r="B1874">
            <v>1873</v>
          </cell>
          <cell r="C1874">
            <v>1932.8520000000001</v>
          </cell>
          <cell r="D1874">
            <v>0</v>
          </cell>
          <cell r="E1874">
            <v>0</v>
          </cell>
          <cell r="F1874">
            <v>0</v>
          </cell>
          <cell r="G1874">
            <v>0</v>
          </cell>
        </row>
        <row r="1875">
          <cell r="A1875">
            <v>3356532</v>
          </cell>
          <cell r="B1875">
            <v>1874</v>
          </cell>
          <cell r="C1875">
            <v>1319.2249999999999</v>
          </cell>
          <cell r="D1875">
            <v>0</v>
          </cell>
          <cell r="E1875">
            <v>0</v>
          </cell>
          <cell r="F1875">
            <v>0</v>
          </cell>
          <cell r="G1875">
            <v>0</v>
          </cell>
        </row>
        <row r="1876">
          <cell r="A1876">
            <v>3357599.25</v>
          </cell>
          <cell r="B1876">
            <v>1875</v>
          </cell>
          <cell r="C1876">
            <v>1067.1759999999999</v>
          </cell>
          <cell r="D1876">
            <v>0</v>
          </cell>
          <cell r="E1876">
            <v>0</v>
          </cell>
          <cell r="F1876">
            <v>0</v>
          </cell>
          <cell r="G1876">
            <v>0</v>
          </cell>
        </row>
        <row r="1877">
          <cell r="A1877">
            <v>3359293.25</v>
          </cell>
          <cell r="B1877">
            <v>1876</v>
          </cell>
          <cell r="C1877">
            <v>1693.931</v>
          </cell>
          <cell r="D1877">
            <v>0</v>
          </cell>
          <cell r="E1877">
            <v>0</v>
          </cell>
          <cell r="F1877">
            <v>0</v>
          </cell>
          <cell r="G1877">
            <v>0</v>
          </cell>
        </row>
        <row r="1878">
          <cell r="A1878">
            <v>3360987.25</v>
          </cell>
          <cell r="B1878">
            <v>1877</v>
          </cell>
          <cell r="C1878">
            <v>1693.931</v>
          </cell>
          <cell r="D1878">
            <v>0</v>
          </cell>
          <cell r="E1878">
            <v>0</v>
          </cell>
          <cell r="F1878">
            <v>0</v>
          </cell>
          <cell r="G1878">
            <v>0</v>
          </cell>
        </row>
        <row r="1879">
          <cell r="A1879">
            <v>3362946.25</v>
          </cell>
          <cell r="B1879">
            <v>1878</v>
          </cell>
          <cell r="C1879">
            <v>1958.895</v>
          </cell>
          <cell r="D1879">
            <v>0</v>
          </cell>
          <cell r="E1879">
            <v>0</v>
          </cell>
          <cell r="F1879">
            <v>0</v>
          </cell>
          <cell r="G1879">
            <v>0</v>
          </cell>
        </row>
        <row r="1880">
          <cell r="A1880">
            <v>3364375.25</v>
          </cell>
          <cell r="B1880">
            <v>1879</v>
          </cell>
          <cell r="C1880">
            <v>1428.9580000000001</v>
          </cell>
          <cell r="D1880">
            <v>0</v>
          </cell>
          <cell r="E1880">
            <v>0</v>
          </cell>
          <cell r="F1880">
            <v>0</v>
          </cell>
          <cell r="G1880">
            <v>0</v>
          </cell>
        </row>
        <row r="1881">
          <cell r="A1881">
            <v>3366069.25</v>
          </cell>
          <cell r="B1881">
            <v>1880</v>
          </cell>
          <cell r="C1881">
            <v>1693.931</v>
          </cell>
          <cell r="D1881">
            <v>0</v>
          </cell>
          <cell r="E1881">
            <v>0</v>
          </cell>
          <cell r="F1881">
            <v>0</v>
          </cell>
          <cell r="G1881">
            <v>0</v>
          </cell>
        </row>
        <row r="1882">
          <cell r="A1882">
            <v>3368067.5</v>
          </cell>
          <cell r="B1882">
            <v>1881</v>
          </cell>
          <cell r="C1882">
            <v>1998.306</v>
          </cell>
          <cell r="D1882">
            <v>0</v>
          </cell>
          <cell r="E1882">
            <v>0</v>
          </cell>
          <cell r="F1882">
            <v>0</v>
          </cell>
          <cell r="G1882">
            <v>0</v>
          </cell>
        </row>
        <row r="1883">
          <cell r="A1883">
            <v>3370068.5</v>
          </cell>
          <cell r="B1883">
            <v>1882</v>
          </cell>
          <cell r="C1883">
            <v>2000.9770000000001</v>
          </cell>
          <cell r="D1883">
            <v>0</v>
          </cell>
          <cell r="E1883">
            <v>0</v>
          </cell>
          <cell r="F1883">
            <v>0</v>
          </cell>
          <cell r="G1883">
            <v>0</v>
          </cell>
        </row>
        <row r="1884">
          <cell r="A1884">
            <v>3372071.5</v>
          </cell>
          <cell r="B1884">
            <v>1883</v>
          </cell>
          <cell r="C1884">
            <v>2003.008</v>
          </cell>
          <cell r="D1884">
            <v>0</v>
          </cell>
          <cell r="E1884">
            <v>0</v>
          </cell>
          <cell r="F1884">
            <v>0</v>
          </cell>
          <cell r="G1884">
            <v>0</v>
          </cell>
        </row>
        <row r="1885">
          <cell r="A1885">
            <v>3374067.5</v>
          </cell>
          <cell r="B1885">
            <v>1884</v>
          </cell>
          <cell r="C1885">
            <v>1995.9749999999999</v>
          </cell>
          <cell r="D1885">
            <v>0</v>
          </cell>
          <cell r="E1885">
            <v>0</v>
          </cell>
          <cell r="F1885">
            <v>0</v>
          </cell>
          <cell r="G1885">
            <v>0</v>
          </cell>
        </row>
        <row r="1886">
          <cell r="A1886">
            <v>3375743.75</v>
          </cell>
          <cell r="B1886">
            <v>1885</v>
          </cell>
          <cell r="C1886">
            <v>1676.33</v>
          </cell>
          <cell r="D1886">
            <v>0</v>
          </cell>
          <cell r="E1886">
            <v>0</v>
          </cell>
          <cell r="F1886">
            <v>0</v>
          </cell>
          <cell r="G1886">
            <v>0</v>
          </cell>
        </row>
        <row r="1887">
          <cell r="A1887">
            <v>3377701.5</v>
          </cell>
          <cell r="B1887">
            <v>1886</v>
          </cell>
          <cell r="C1887">
            <v>1957.674</v>
          </cell>
          <cell r="D1887">
            <v>0</v>
          </cell>
          <cell r="E1887">
            <v>0</v>
          </cell>
          <cell r="F1887">
            <v>120.5706</v>
          </cell>
          <cell r="G1887">
            <v>18.424389999999999</v>
          </cell>
        </row>
        <row r="1888">
          <cell r="A1888">
            <v>3379659.25</v>
          </cell>
          <cell r="B1888">
            <v>1887</v>
          </cell>
          <cell r="C1888">
            <v>1957.674</v>
          </cell>
          <cell r="D1888">
            <v>0</v>
          </cell>
          <cell r="E1888">
            <v>0</v>
          </cell>
          <cell r="F1888">
            <v>497.3537</v>
          </cell>
          <cell r="G1888">
            <v>82.382189999999994</v>
          </cell>
        </row>
        <row r="1889">
          <cell r="A1889">
            <v>3381487</v>
          </cell>
          <cell r="B1889">
            <v>1888</v>
          </cell>
          <cell r="C1889">
            <v>1827.636</v>
          </cell>
          <cell r="D1889">
            <v>0</v>
          </cell>
          <cell r="E1889">
            <v>0</v>
          </cell>
          <cell r="F1889">
            <v>195.9272</v>
          </cell>
          <cell r="G1889">
            <v>34.93665</v>
          </cell>
        </row>
        <row r="1890">
          <cell r="A1890">
            <v>3383450.25</v>
          </cell>
          <cell r="B1890">
            <v>1889</v>
          </cell>
          <cell r="C1890">
            <v>1963.2380000000001</v>
          </cell>
          <cell r="D1890">
            <v>0</v>
          </cell>
          <cell r="E1890">
            <v>0</v>
          </cell>
          <cell r="F1890">
            <v>143.17760000000001</v>
          </cell>
          <cell r="G1890">
            <v>28.254740000000002</v>
          </cell>
        </row>
        <row r="1891">
          <cell r="A1891">
            <v>3385402</v>
          </cell>
          <cell r="B1891">
            <v>1890</v>
          </cell>
          <cell r="C1891">
            <v>1951.87</v>
          </cell>
          <cell r="D1891">
            <v>0</v>
          </cell>
          <cell r="E1891">
            <v>0</v>
          </cell>
          <cell r="F1891">
            <v>0</v>
          </cell>
          <cell r="G1891">
            <v>0</v>
          </cell>
        </row>
        <row r="1892">
          <cell r="A1892">
            <v>3387413.5</v>
          </cell>
          <cell r="B1892">
            <v>1891</v>
          </cell>
          <cell r="C1892">
            <v>2011.3989999999999</v>
          </cell>
          <cell r="D1892">
            <v>0</v>
          </cell>
          <cell r="E1892">
            <v>0</v>
          </cell>
          <cell r="F1892">
            <v>0</v>
          </cell>
          <cell r="G1892">
            <v>0</v>
          </cell>
        </row>
        <row r="1893">
          <cell r="A1893">
            <v>3389410.5</v>
          </cell>
          <cell r="B1893">
            <v>1892</v>
          </cell>
          <cell r="C1893">
            <v>1997.1110000000001</v>
          </cell>
          <cell r="D1893">
            <v>0</v>
          </cell>
          <cell r="E1893">
            <v>0</v>
          </cell>
          <cell r="F1893">
            <v>0</v>
          </cell>
          <cell r="G1893">
            <v>0</v>
          </cell>
        </row>
        <row r="1894">
          <cell r="A1894">
            <v>3391396</v>
          </cell>
          <cell r="B1894">
            <v>1893</v>
          </cell>
          <cell r="C1894">
            <v>1985.376</v>
          </cell>
          <cell r="D1894">
            <v>0</v>
          </cell>
          <cell r="E1894">
            <v>0</v>
          </cell>
          <cell r="F1894">
            <v>88.867369999999994</v>
          </cell>
          <cell r="G1894">
            <v>11.825609999999999</v>
          </cell>
        </row>
        <row r="1895">
          <cell r="A1895">
            <v>3393384.75</v>
          </cell>
          <cell r="B1895">
            <v>1894</v>
          </cell>
          <cell r="C1895">
            <v>1988.808</v>
          </cell>
          <cell r="D1895">
            <v>0</v>
          </cell>
          <cell r="E1895">
            <v>0</v>
          </cell>
          <cell r="F1895">
            <v>739.94730000000004</v>
          </cell>
          <cell r="G1895">
            <v>95.695639999999997</v>
          </cell>
        </row>
        <row r="1896">
          <cell r="A1896">
            <v>3395379</v>
          </cell>
          <cell r="B1896">
            <v>1895</v>
          </cell>
          <cell r="C1896">
            <v>1994.307</v>
          </cell>
          <cell r="D1896">
            <v>0</v>
          </cell>
          <cell r="E1896">
            <v>0</v>
          </cell>
          <cell r="F1896">
            <v>1212.287</v>
          </cell>
          <cell r="G1896">
            <v>171.96709999999999</v>
          </cell>
        </row>
        <row r="1897">
          <cell r="A1897">
            <v>3397355.25</v>
          </cell>
          <cell r="B1897">
            <v>1896</v>
          </cell>
          <cell r="C1897">
            <v>1976.2270000000001</v>
          </cell>
          <cell r="D1897">
            <v>0</v>
          </cell>
          <cell r="E1897">
            <v>0</v>
          </cell>
          <cell r="F1897">
            <v>494.64100000000002</v>
          </cell>
          <cell r="G1897">
            <v>80.053179999999998</v>
          </cell>
        </row>
        <row r="1898">
          <cell r="A1898">
            <v>3398557</v>
          </cell>
          <cell r="B1898">
            <v>1897</v>
          </cell>
          <cell r="C1898">
            <v>1201.645</v>
          </cell>
          <cell r="D1898">
            <v>0</v>
          </cell>
          <cell r="E1898">
            <v>0</v>
          </cell>
          <cell r="F1898">
            <v>508.17790000000002</v>
          </cell>
          <cell r="G1898">
            <v>27.261759999999999</v>
          </cell>
        </row>
        <row r="1899">
          <cell r="A1899">
            <v>3400561.25</v>
          </cell>
          <cell r="B1899">
            <v>1898</v>
          </cell>
          <cell r="C1899">
            <v>2004.1759999999999</v>
          </cell>
          <cell r="D1899">
            <v>0</v>
          </cell>
          <cell r="E1899">
            <v>0</v>
          </cell>
          <cell r="F1899">
            <v>6.3521900000000002</v>
          </cell>
          <cell r="G1899">
            <v>0.50561500000000004</v>
          </cell>
        </row>
        <row r="1900">
          <cell r="A1900">
            <v>3402555</v>
          </cell>
          <cell r="B1900">
            <v>1899</v>
          </cell>
          <cell r="C1900">
            <v>1993.713</v>
          </cell>
          <cell r="D1900">
            <v>0</v>
          </cell>
          <cell r="E1900">
            <v>0</v>
          </cell>
          <cell r="F1900">
            <v>831.28909999999996</v>
          </cell>
          <cell r="G1900">
            <v>91.062020000000004</v>
          </cell>
        </row>
        <row r="1901">
          <cell r="A1901">
            <v>3404549.75</v>
          </cell>
          <cell r="B1901">
            <v>1900</v>
          </cell>
          <cell r="C1901">
            <v>1994.8720000000001</v>
          </cell>
          <cell r="D1901">
            <v>0</v>
          </cell>
          <cell r="E1901">
            <v>0</v>
          </cell>
          <cell r="F1901">
            <v>1065.327</v>
          </cell>
          <cell r="G1901">
            <v>97.639529999999993</v>
          </cell>
        </row>
        <row r="1902">
          <cell r="A1902">
            <v>3406527.5</v>
          </cell>
          <cell r="B1902">
            <v>1901</v>
          </cell>
          <cell r="C1902">
            <v>1977.6369999999999</v>
          </cell>
          <cell r="D1902">
            <v>0</v>
          </cell>
          <cell r="E1902">
            <v>0</v>
          </cell>
          <cell r="F1902">
            <v>345.05309999999997</v>
          </cell>
          <cell r="G1902">
            <v>52.682319999999997</v>
          </cell>
        </row>
        <row r="1903">
          <cell r="A1903">
            <v>3408144.75</v>
          </cell>
          <cell r="B1903">
            <v>1902</v>
          </cell>
          <cell r="C1903">
            <v>1617.248</v>
          </cell>
          <cell r="D1903">
            <v>0</v>
          </cell>
          <cell r="E1903">
            <v>0</v>
          </cell>
          <cell r="F1903">
            <v>0</v>
          </cell>
          <cell r="G1903">
            <v>0</v>
          </cell>
        </row>
        <row r="1904">
          <cell r="A1904">
            <v>3410144.5</v>
          </cell>
          <cell r="B1904">
            <v>1903</v>
          </cell>
          <cell r="C1904">
            <v>1999.855</v>
          </cell>
          <cell r="D1904">
            <v>0</v>
          </cell>
          <cell r="E1904">
            <v>0</v>
          </cell>
          <cell r="F1904">
            <v>0</v>
          </cell>
          <cell r="G1904">
            <v>0</v>
          </cell>
        </row>
        <row r="1905">
          <cell r="A1905">
            <v>3412144.5</v>
          </cell>
          <cell r="B1905">
            <v>1904</v>
          </cell>
          <cell r="C1905">
            <v>1999.92</v>
          </cell>
          <cell r="D1905">
            <v>0</v>
          </cell>
          <cell r="E1905">
            <v>0</v>
          </cell>
          <cell r="F1905">
            <v>409.79559999999998</v>
          </cell>
          <cell r="G1905">
            <v>31.47738</v>
          </cell>
        </row>
        <row r="1906">
          <cell r="A1906">
            <v>3414135.75</v>
          </cell>
          <cell r="B1906">
            <v>1905</v>
          </cell>
          <cell r="C1906">
            <v>1991.1969999999999</v>
          </cell>
          <cell r="D1906">
            <v>0</v>
          </cell>
          <cell r="E1906">
            <v>0</v>
          </cell>
          <cell r="F1906">
            <v>63.600119999999997</v>
          </cell>
          <cell r="G1906">
            <v>4.7058960000000001</v>
          </cell>
        </row>
        <row r="1907">
          <cell r="A1907">
            <v>3415706.5</v>
          </cell>
          <cell r="B1907">
            <v>1906</v>
          </cell>
          <cell r="C1907">
            <v>1570.701</v>
          </cell>
          <cell r="D1907">
            <v>0</v>
          </cell>
          <cell r="E1907">
            <v>0</v>
          </cell>
          <cell r="F1907">
            <v>0</v>
          </cell>
          <cell r="G1907">
            <v>0</v>
          </cell>
        </row>
        <row r="1908">
          <cell r="A1908">
            <v>3417704.25</v>
          </cell>
          <cell r="B1908">
            <v>1907</v>
          </cell>
          <cell r="C1908">
            <v>1997.6510000000001</v>
          </cell>
          <cell r="D1908">
            <v>0</v>
          </cell>
          <cell r="E1908">
            <v>0</v>
          </cell>
          <cell r="F1908">
            <v>0</v>
          </cell>
          <cell r="G1908">
            <v>0</v>
          </cell>
        </row>
        <row r="1909">
          <cell r="A1909">
            <v>3419700.25</v>
          </cell>
          <cell r="B1909">
            <v>1908</v>
          </cell>
          <cell r="C1909">
            <v>1996.1020000000001</v>
          </cell>
          <cell r="D1909">
            <v>0</v>
          </cell>
          <cell r="E1909">
            <v>0</v>
          </cell>
          <cell r="F1909">
            <v>0</v>
          </cell>
          <cell r="G1909">
            <v>0</v>
          </cell>
        </row>
        <row r="1910">
          <cell r="A1910">
            <v>3421691.75</v>
          </cell>
          <cell r="B1910">
            <v>1909</v>
          </cell>
          <cell r="C1910">
            <v>1991.41</v>
          </cell>
          <cell r="D1910">
            <v>0</v>
          </cell>
          <cell r="E1910">
            <v>0</v>
          </cell>
          <cell r="F1910">
            <v>0</v>
          </cell>
          <cell r="G1910">
            <v>0</v>
          </cell>
        </row>
        <row r="1911">
          <cell r="A1911">
            <v>3423689.25</v>
          </cell>
          <cell r="B1911">
            <v>1910</v>
          </cell>
          <cell r="C1911">
            <v>1997.5050000000001</v>
          </cell>
          <cell r="D1911">
            <v>0</v>
          </cell>
          <cell r="E1911">
            <v>0</v>
          </cell>
          <cell r="F1911">
            <v>0</v>
          </cell>
          <cell r="G1911">
            <v>0</v>
          </cell>
        </row>
        <row r="1912">
          <cell r="A1912">
            <v>3425691.75</v>
          </cell>
          <cell r="B1912">
            <v>1911</v>
          </cell>
          <cell r="C1912">
            <v>2002.3879999999999</v>
          </cell>
          <cell r="D1912">
            <v>0</v>
          </cell>
          <cell r="E1912">
            <v>0</v>
          </cell>
          <cell r="F1912">
            <v>0</v>
          </cell>
          <cell r="G1912">
            <v>0</v>
          </cell>
        </row>
        <row r="1913">
          <cell r="A1913">
            <v>3427695</v>
          </cell>
          <cell r="B1913">
            <v>1912</v>
          </cell>
          <cell r="C1913">
            <v>2003.213</v>
          </cell>
          <cell r="D1913">
            <v>0</v>
          </cell>
          <cell r="E1913">
            <v>0</v>
          </cell>
          <cell r="F1913">
            <v>0</v>
          </cell>
          <cell r="G1913">
            <v>0</v>
          </cell>
        </row>
        <row r="1914">
          <cell r="A1914">
            <v>3429592</v>
          </cell>
          <cell r="B1914">
            <v>1913</v>
          </cell>
          <cell r="C1914">
            <v>1896.9</v>
          </cell>
          <cell r="D1914">
            <v>0</v>
          </cell>
          <cell r="E1914">
            <v>0</v>
          </cell>
          <cell r="F1914">
            <v>0</v>
          </cell>
          <cell r="G1914">
            <v>0</v>
          </cell>
        </row>
        <row r="1915">
          <cell r="A1915">
            <v>3431286</v>
          </cell>
          <cell r="B1915">
            <v>1914</v>
          </cell>
          <cell r="C1915">
            <v>1693.9259999999999</v>
          </cell>
          <cell r="D1915">
            <v>0</v>
          </cell>
          <cell r="E1915">
            <v>0</v>
          </cell>
          <cell r="F1915">
            <v>0</v>
          </cell>
          <cell r="G1915">
            <v>0</v>
          </cell>
        </row>
        <row r="1916">
          <cell r="A1916">
            <v>3432980</v>
          </cell>
          <cell r="B1916">
            <v>1915</v>
          </cell>
          <cell r="C1916">
            <v>1693.9259999999999</v>
          </cell>
          <cell r="D1916">
            <v>0</v>
          </cell>
          <cell r="E1916">
            <v>0</v>
          </cell>
          <cell r="F1916">
            <v>0</v>
          </cell>
          <cell r="G1916">
            <v>0</v>
          </cell>
        </row>
        <row r="1917">
          <cell r="A1917">
            <v>3434674</v>
          </cell>
          <cell r="B1917">
            <v>1916</v>
          </cell>
          <cell r="C1917">
            <v>1693.9259999999999</v>
          </cell>
          <cell r="D1917">
            <v>0</v>
          </cell>
          <cell r="E1917">
            <v>0</v>
          </cell>
          <cell r="F1917">
            <v>0</v>
          </cell>
          <cell r="G1917">
            <v>0</v>
          </cell>
        </row>
        <row r="1918">
          <cell r="A1918">
            <v>3436672.25</v>
          </cell>
          <cell r="B1918">
            <v>1917</v>
          </cell>
          <cell r="C1918">
            <v>1998.3019999999999</v>
          </cell>
          <cell r="D1918">
            <v>0</v>
          </cell>
          <cell r="E1918">
            <v>0</v>
          </cell>
          <cell r="F1918">
            <v>0</v>
          </cell>
          <cell r="G1918">
            <v>0</v>
          </cell>
        </row>
        <row r="1919">
          <cell r="A1919">
            <v>3438642</v>
          </cell>
          <cell r="B1919">
            <v>1918</v>
          </cell>
          <cell r="C1919">
            <v>1969.86</v>
          </cell>
          <cell r="D1919">
            <v>0</v>
          </cell>
          <cell r="E1919">
            <v>0</v>
          </cell>
          <cell r="F1919">
            <v>0</v>
          </cell>
          <cell r="G1919">
            <v>0</v>
          </cell>
        </row>
        <row r="1920">
          <cell r="A1920">
            <v>3440399.75</v>
          </cell>
          <cell r="B1920">
            <v>1919</v>
          </cell>
          <cell r="C1920">
            <v>1757.8240000000001</v>
          </cell>
          <cell r="D1920">
            <v>0</v>
          </cell>
          <cell r="E1920">
            <v>0</v>
          </cell>
          <cell r="F1920">
            <v>0</v>
          </cell>
          <cell r="G1920">
            <v>0</v>
          </cell>
        </row>
        <row r="1921">
          <cell r="A1921">
            <v>3441992</v>
          </cell>
          <cell r="B1921">
            <v>1920</v>
          </cell>
          <cell r="C1921">
            <v>1592.2909999999999</v>
          </cell>
          <cell r="D1921">
            <v>0</v>
          </cell>
          <cell r="E1921">
            <v>0</v>
          </cell>
          <cell r="F1921">
            <v>0</v>
          </cell>
          <cell r="G1921">
            <v>0</v>
          </cell>
        </row>
        <row r="1922">
          <cell r="A1922">
            <v>3443686</v>
          </cell>
          <cell r="B1922">
            <v>1921</v>
          </cell>
          <cell r="C1922">
            <v>1693.9259999999999</v>
          </cell>
          <cell r="D1922">
            <v>0</v>
          </cell>
          <cell r="E1922">
            <v>0</v>
          </cell>
          <cell r="F1922">
            <v>0</v>
          </cell>
          <cell r="G1922">
            <v>0</v>
          </cell>
        </row>
        <row r="1923">
          <cell r="A1923">
            <v>3445380</v>
          </cell>
          <cell r="B1923">
            <v>1922</v>
          </cell>
          <cell r="C1923">
            <v>1693.9259999999999</v>
          </cell>
          <cell r="D1923">
            <v>0</v>
          </cell>
          <cell r="E1923">
            <v>0</v>
          </cell>
          <cell r="F1923">
            <v>0</v>
          </cell>
          <cell r="G1923">
            <v>0</v>
          </cell>
        </row>
        <row r="1924">
          <cell r="A1924">
            <v>3447074</v>
          </cell>
          <cell r="B1924">
            <v>1923</v>
          </cell>
          <cell r="C1924">
            <v>1693.9259999999999</v>
          </cell>
          <cell r="D1924">
            <v>0</v>
          </cell>
          <cell r="E1924">
            <v>0</v>
          </cell>
          <cell r="F1924">
            <v>0</v>
          </cell>
          <cell r="G1924">
            <v>0</v>
          </cell>
        </row>
        <row r="1925">
          <cell r="A1925">
            <v>3448768</v>
          </cell>
          <cell r="B1925">
            <v>1924</v>
          </cell>
          <cell r="C1925">
            <v>1693.9259999999999</v>
          </cell>
          <cell r="D1925">
            <v>0</v>
          </cell>
          <cell r="E1925">
            <v>0</v>
          </cell>
          <cell r="F1925">
            <v>0</v>
          </cell>
          <cell r="G1925">
            <v>0</v>
          </cell>
        </row>
        <row r="1926">
          <cell r="A1926">
            <v>3450766.25</v>
          </cell>
          <cell r="B1926">
            <v>1925</v>
          </cell>
          <cell r="C1926">
            <v>1998.3030000000001</v>
          </cell>
          <cell r="D1926">
            <v>0</v>
          </cell>
          <cell r="E1926">
            <v>0</v>
          </cell>
          <cell r="F1926">
            <v>0</v>
          </cell>
          <cell r="G1926">
            <v>0</v>
          </cell>
        </row>
        <row r="1927">
          <cell r="A1927">
            <v>3452766.5</v>
          </cell>
          <cell r="B1927">
            <v>1926</v>
          </cell>
          <cell r="C1927">
            <v>2000.325</v>
          </cell>
          <cell r="D1927">
            <v>0</v>
          </cell>
          <cell r="E1927">
            <v>0</v>
          </cell>
          <cell r="F1927">
            <v>0</v>
          </cell>
          <cell r="G1927">
            <v>0</v>
          </cell>
        </row>
        <row r="1928">
          <cell r="A1928">
            <v>3454743.5</v>
          </cell>
          <cell r="B1928">
            <v>1927</v>
          </cell>
          <cell r="C1928">
            <v>1977.0419999999999</v>
          </cell>
          <cell r="D1928">
            <v>0</v>
          </cell>
          <cell r="E1928">
            <v>0</v>
          </cell>
          <cell r="F1928">
            <v>0</v>
          </cell>
          <cell r="G1928">
            <v>0</v>
          </cell>
        </row>
        <row r="1929">
          <cell r="A1929">
            <v>3456647.5</v>
          </cell>
          <cell r="B1929">
            <v>1928</v>
          </cell>
          <cell r="C1929">
            <v>1904.124</v>
          </cell>
          <cell r="D1929">
            <v>0</v>
          </cell>
          <cell r="E1929">
            <v>0</v>
          </cell>
          <cell r="F1929">
            <v>0</v>
          </cell>
          <cell r="G1929">
            <v>0</v>
          </cell>
        </row>
        <row r="1930">
          <cell r="A1930">
            <v>3458637.25</v>
          </cell>
          <cell r="B1930">
            <v>1929</v>
          </cell>
          <cell r="C1930">
            <v>1989.6679999999999</v>
          </cell>
          <cell r="D1930">
            <v>0</v>
          </cell>
          <cell r="E1930">
            <v>0</v>
          </cell>
          <cell r="F1930">
            <v>0</v>
          </cell>
          <cell r="G1930">
            <v>0</v>
          </cell>
        </row>
        <row r="1931">
          <cell r="A1931">
            <v>3460490.25</v>
          </cell>
          <cell r="B1931">
            <v>1930</v>
          </cell>
          <cell r="C1931">
            <v>1852.922</v>
          </cell>
          <cell r="D1931">
            <v>0</v>
          </cell>
          <cell r="E1931">
            <v>0</v>
          </cell>
          <cell r="F1931">
            <v>333.7713</v>
          </cell>
          <cell r="G1931">
            <v>17.11093</v>
          </cell>
        </row>
        <row r="1932">
          <cell r="A1932">
            <v>3462153.75</v>
          </cell>
          <cell r="B1932">
            <v>1931</v>
          </cell>
          <cell r="C1932">
            <v>1663.5830000000001</v>
          </cell>
          <cell r="D1932">
            <v>0</v>
          </cell>
          <cell r="E1932">
            <v>0</v>
          </cell>
          <cell r="F1932">
            <v>0</v>
          </cell>
          <cell r="G1932">
            <v>0</v>
          </cell>
        </row>
        <row r="1933">
          <cell r="A1933">
            <v>3463847.75</v>
          </cell>
          <cell r="B1933">
            <v>1932</v>
          </cell>
          <cell r="C1933">
            <v>1693.931</v>
          </cell>
          <cell r="D1933">
            <v>0</v>
          </cell>
          <cell r="E1933">
            <v>0</v>
          </cell>
          <cell r="F1933">
            <v>0</v>
          </cell>
          <cell r="G1933">
            <v>0</v>
          </cell>
        </row>
        <row r="1934">
          <cell r="A1934">
            <v>3465600</v>
          </cell>
          <cell r="B1934">
            <v>1933</v>
          </cell>
          <cell r="C1934">
            <v>1752.348</v>
          </cell>
          <cell r="D1934">
            <v>0</v>
          </cell>
          <cell r="E1934">
            <v>0</v>
          </cell>
          <cell r="F1934">
            <v>0</v>
          </cell>
          <cell r="G1934">
            <v>0</v>
          </cell>
        </row>
        <row r="1935">
          <cell r="A1935">
            <v>3467548.5</v>
          </cell>
          <cell r="B1935">
            <v>1934</v>
          </cell>
          <cell r="C1935">
            <v>1948.3779999999999</v>
          </cell>
          <cell r="D1935">
            <v>0</v>
          </cell>
          <cell r="E1935">
            <v>0</v>
          </cell>
          <cell r="F1935">
            <v>0</v>
          </cell>
          <cell r="G1935">
            <v>0</v>
          </cell>
        </row>
        <row r="1936">
          <cell r="A1936">
            <v>3469551.75</v>
          </cell>
          <cell r="B1936">
            <v>1935</v>
          </cell>
          <cell r="C1936">
            <v>2003.3420000000001</v>
          </cell>
          <cell r="D1936">
            <v>0</v>
          </cell>
          <cell r="E1936">
            <v>0</v>
          </cell>
          <cell r="F1936">
            <v>0</v>
          </cell>
          <cell r="G1936">
            <v>0</v>
          </cell>
        </row>
        <row r="1937">
          <cell r="A1937">
            <v>3470491</v>
          </cell>
          <cell r="B1937">
            <v>1936</v>
          </cell>
          <cell r="C1937">
            <v>939.29660000000001</v>
          </cell>
          <cell r="D1937">
            <v>0</v>
          </cell>
          <cell r="E1937">
            <v>0</v>
          </cell>
          <cell r="F1937">
            <v>0</v>
          </cell>
          <cell r="G1937">
            <v>0</v>
          </cell>
        </row>
        <row r="1938">
          <cell r="A1938">
            <v>3472416.5</v>
          </cell>
          <cell r="B1938">
            <v>1937</v>
          </cell>
          <cell r="C1938">
            <v>1925.4939999999999</v>
          </cell>
          <cell r="D1938">
            <v>0</v>
          </cell>
          <cell r="E1938">
            <v>0</v>
          </cell>
          <cell r="F1938">
            <v>0</v>
          </cell>
          <cell r="G1938">
            <v>0</v>
          </cell>
        </row>
        <row r="1939">
          <cell r="A1939">
            <v>3474336.25</v>
          </cell>
          <cell r="B1939">
            <v>1938</v>
          </cell>
          <cell r="C1939">
            <v>1919.7239999999999</v>
          </cell>
          <cell r="D1939">
            <v>0</v>
          </cell>
          <cell r="E1939">
            <v>0</v>
          </cell>
          <cell r="F1939">
            <v>0</v>
          </cell>
          <cell r="G1939">
            <v>0</v>
          </cell>
        </row>
        <row r="1940">
          <cell r="A1940">
            <v>3476309.5</v>
          </cell>
          <cell r="B1940">
            <v>1939</v>
          </cell>
          <cell r="C1940">
            <v>1973.326</v>
          </cell>
          <cell r="D1940">
            <v>0</v>
          </cell>
          <cell r="E1940">
            <v>0</v>
          </cell>
          <cell r="F1940">
            <v>0</v>
          </cell>
          <cell r="G1940">
            <v>0</v>
          </cell>
        </row>
        <row r="1941">
          <cell r="A1941">
            <v>3477266.75</v>
          </cell>
          <cell r="B1941">
            <v>1940</v>
          </cell>
          <cell r="C1941">
            <v>957.16539999999998</v>
          </cell>
          <cell r="D1941">
            <v>0</v>
          </cell>
          <cell r="E1941">
            <v>0</v>
          </cell>
          <cell r="F1941">
            <v>0</v>
          </cell>
          <cell r="G1941">
            <v>0</v>
          </cell>
        </row>
        <row r="1942">
          <cell r="A1942">
            <v>3478960.75</v>
          </cell>
          <cell r="B1942">
            <v>1941</v>
          </cell>
          <cell r="C1942">
            <v>1693.931</v>
          </cell>
          <cell r="D1942">
            <v>0</v>
          </cell>
          <cell r="E1942">
            <v>0</v>
          </cell>
          <cell r="F1942">
            <v>0</v>
          </cell>
          <cell r="G1942">
            <v>0</v>
          </cell>
        </row>
        <row r="1943">
          <cell r="A1943">
            <v>3480920.5</v>
          </cell>
          <cell r="B1943">
            <v>1942</v>
          </cell>
          <cell r="C1943">
            <v>1959.683</v>
          </cell>
          <cell r="D1943">
            <v>0</v>
          </cell>
          <cell r="E1943">
            <v>0</v>
          </cell>
          <cell r="F1943">
            <v>0</v>
          </cell>
          <cell r="G1943">
            <v>0</v>
          </cell>
        </row>
        <row r="1944">
          <cell r="A1944">
            <v>3482536.75</v>
          </cell>
          <cell r="B1944">
            <v>1943</v>
          </cell>
          <cell r="C1944">
            <v>1616.2</v>
          </cell>
          <cell r="D1944">
            <v>0</v>
          </cell>
          <cell r="E1944">
            <v>0</v>
          </cell>
          <cell r="F1944">
            <v>0</v>
          </cell>
          <cell r="G1944">
            <v>0</v>
          </cell>
        </row>
        <row r="1945">
          <cell r="A1945">
            <v>3484539</v>
          </cell>
          <cell r="B1945">
            <v>1944</v>
          </cell>
          <cell r="C1945">
            <v>2002.164</v>
          </cell>
          <cell r="D1945">
            <v>0</v>
          </cell>
          <cell r="E1945">
            <v>0</v>
          </cell>
          <cell r="F1945">
            <v>0</v>
          </cell>
          <cell r="G1945">
            <v>0</v>
          </cell>
        </row>
        <row r="1946">
          <cell r="A1946">
            <v>3486548</v>
          </cell>
          <cell r="B1946">
            <v>1945</v>
          </cell>
          <cell r="C1946">
            <v>2008.9380000000001</v>
          </cell>
          <cell r="D1946">
            <v>0</v>
          </cell>
          <cell r="E1946">
            <v>0</v>
          </cell>
          <cell r="F1946">
            <v>0</v>
          </cell>
          <cell r="G1946">
            <v>0</v>
          </cell>
        </row>
        <row r="1947">
          <cell r="A1947">
            <v>3488545.5</v>
          </cell>
          <cell r="B1947">
            <v>1946</v>
          </cell>
          <cell r="C1947">
            <v>1997.55</v>
          </cell>
          <cell r="D1947">
            <v>0</v>
          </cell>
          <cell r="E1947">
            <v>0</v>
          </cell>
          <cell r="F1947">
            <v>0</v>
          </cell>
          <cell r="G1947">
            <v>0</v>
          </cell>
        </row>
        <row r="1948">
          <cell r="A1948">
            <v>3490547.25</v>
          </cell>
          <cell r="B1948">
            <v>1947</v>
          </cell>
          <cell r="C1948">
            <v>2001.7940000000001</v>
          </cell>
          <cell r="D1948">
            <v>0</v>
          </cell>
          <cell r="E1948">
            <v>0</v>
          </cell>
          <cell r="F1948">
            <v>0</v>
          </cell>
          <cell r="G1948">
            <v>0</v>
          </cell>
        </row>
        <row r="1949">
          <cell r="A1949">
            <v>3492560</v>
          </cell>
          <cell r="B1949">
            <v>1948</v>
          </cell>
          <cell r="C1949">
            <v>2012.8130000000001</v>
          </cell>
          <cell r="D1949">
            <v>0</v>
          </cell>
          <cell r="E1949">
            <v>0</v>
          </cell>
          <cell r="F1949">
            <v>7.5356620000000003</v>
          </cell>
          <cell r="G1949">
            <v>1.16299</v>
          </cell>
        </row>
        <row r="1950">
          <cell r="A1950">
            <v>3494555.25</v>
          </cell>
          <cell r="B1950">
            <v>1949</v>
          </cell>
          <cell r="C1950">
            <v>1995.3530000000001</v>
          </cell>
          <cell r="D1950">
            <v>0</v>
          </cell>
          <cell r="E1950">
            <v>0</v>
          </cell>
          <cell r="F1950">
            <v>361.71179999999998</v>
          </cell>
          <cell r="G1950">
            <v>58.982039999999998</v>
          </cell>
        </row>
        <row r="1951">
          <cell r="A1951">
            <v>3496531.75</v>
          </cell>
          <cell r="B1951">
            <v>1950</v>
          </cell>
          <cell r="C1951">
            <v>1976.3989999999999</v>
          </cell>
          <cell r="D1951">
            <v>0</v>
          </cell>
          <cell r="E1951">
            <v>0</v>
          </cell>
          <cell r="F1951">
            <v>482.2824</v>
          </cell>
          <cell r="G1951">
            <v>80.464709999999997</v>
          </cell>
        </row>
        <row r="1952">
          <cell r="A1952">
            <v>3498521.75</v>
          </cell>
          <cell r="B1952">
            <v>1951</v>
          </cell>
          <cell r="C1952">
            <v>1990.009</v>
          </cell>
          <cell r="D1952">
            <v>0</v>
          </cell>
          <cell r="E1952">
            <v>0</v>
          </cell>
          <cell r="F1952">
            <v>263.7482</v>
          </cell>
          <cell r="G1952">
            <v>60.952039999999997</v>
          </cell>
        </row>
        <row r="1953">
          <cell r="A1953">
            <v>3500521.25</v>
          </cell>
          <cell r="B1953">
            <v>1952</v>
          </cell>
          <cell r="C1953">
            <v>1999.4259999999999</v>
          </cell>
          <cell r="D1953">
            <v>0</v>
          </cell>
          <cell r="E1953">
            <v>0</v>
          </cell>
          <cell r="F1953">
            <v>252.19399999999999</v>
          </cell>
          <cell r="G1953">
            <v>24.478269999999998</v>
          </cell>
        </row>
        <row r="1954">
          <cell r="A1954">
            <v>3502522.5</v>
          </cell>
          <cell r="B1954">
            <v>1953</v>
          </cell>
          <cell r="C1954">
            <v>2001.346</v>
          </cell>
          <cell r="D1954">
            <v>0</v>
          </cell>
          <cell r="E1954">
            <v>0</v>
          </cell>
          <cell r="F1954">
            <v>49.538069999999998</v>
          </cell>
          <cell r="G1954">
            <v>4.159459</v>
          </cell>
        </row>
        <row r="1955">
          <cell r="A1955">
            <v>3504518.25</v>
          </cell>
          <cell r="B1955">
            <v>1954</v>
          </cell>
          <cell r="C1955">
            <v>1995.79</v>
          </cell>
          <cell r="D1955">
            <v>0</v>
          </cell>
          <cell r="E1955">
            <v>0</v>
          </cell>
          <cell r="F1955">
            <v>555.18700000000001</v>
          </cell>
          <cell r="G1955">
            <v>72.001850000000005</v>
          </cell>
        </row>
        <row r="1956">
          <cell r="A1956">
            <v>3506499.75</v>
          </cell>
          <cell r="B1956">
            <v>1955</v>
          </cell>
          <cell r="C1956">
            <v>1981.386</v>
          </cell>
          <cell r="D1956">
            <v>0</v>
          </cell>
          <cell r="E1956">
            <v>0</v>
          </cell>
          <cell r="F1956">
            <v>1572.376</v>
          </cell>
          <cell r="G1956">
            <v>226.60890000000001</v>
          </cell>
        </row>
        <row r="1957">
          <cell r="A1957">
            <v>3508494.75</v>
          </cell>
          <cell r="B1957">
            <v>1956</v>
          </cell>
          <cell r="C1957">
            <v>1994.8979999999999</v>
          </cell>
          <cell r="D1957">
            <v>0</v>
          </cell>
          <cell r="E1957">
            <v>0</v>
          </cell>
          <cell r="F1957">
            <v>764.85910000000001</v>
          </cell>
          <cell r="G1957">
            <v>108.5095</v>
          </cell>
        </row>
        <row r="1958">
          <cell r="A1958">
            <v>3510406.75</v>
          </cell>
          <cell r="B1958">
            <v>1957</v>
          </cell>
          <cell r="C1958">
            <v>1912.0239999999999</v>
          </cell>
          <cell r="D1958">
            <v>0</v>
          </cell>
          <cell r="E1958">
            <v>0</v>
          </cell>
          <cell r="F1958">
            <v>1649.2329999999999</v>
          </cell>
          <cell r="G1958">
            <v>164.46039999999999</v>
          </cell>
        </row>
        <row r="1959">
          <cell r="A1959">
            <v>3512401.25</v>
          </cell>
          <cell r="B1959">
            <v>1958</v>
          </cell>
          <cell r="C1959">
            <v>1994.605</v>
          </cell>
          <cell r="D1959">
            <v>0</v>
          </cell>
          <cell r="E1959">
            <v>0</v>
          </cell>
          <cell r="F1959">
            <v>238.1936</v>
          </cell>
          <cell r="G1959">
            <v>14.574310000000001</v>
          </cell>
        </row>
        <row r="1960">
          <cell r="A1960">
            <v>3514401.5</v>
          </cell>
          <cell r="B1960">
            <v>1959</v>
          </cell>
          <cell r="C1960">
            <v>2000.3720000000001</v>
          </cell>
          <cell r="D1960">
            <v>0</v>
          </cell>
          <cell r="E1960">
            <v>0</v>
          </cell>
          <cell r="F1960">
            <v>1434.5820000000001</v>
          </cell>
          <cell r="G1960">
            <v>145.25880000000001</v>
          </cell>
        </row>
        <row r="1961">
          <cell r="A1961">
            <v>3516393.5</v>
          </cell>
          <cell r="B1961">
            <v>1960</v>
          </cell>
          <cell r="C1961">
            <v>1991.915</v>
          </cell>
          <cell r="D1961">
            <v>0</v>
          </cell>
          <cell r="E1961">
            <v>0</v>
          </cell>
          <cell r="F1961">
            <v>1605.1690000000001</v>
          </cell>
          <cell r="G1961">
            <v>192.8828</v>
          </cell>
        </row>
        <row r="1962">
          <cell r="A1962">
            <v>3518392.5</v>
          </cell>
          <cell r="B1962">
            <v>1961</v>
          </cell>
          <cell r="C1962">
            <v>1999.123</v>
          </cell>
          <cell r="D1962">
            <v>0</v>
          </cell>
          <cell r="E1962">
            <v>0</v>
          </cell>
          <cell r="F1962">
            <v>414.06380000000001</v>
          </cell>
          <cell r="G1962">
            <v>53.669029999999999</v>
          </cell>
        </row>
        <row r="1963">
          <cell r="A1963">
            <v>3520292.75</v>
          </cell>
          <cell r="B1963">
            <v>1962</v>
          </cell>
          <cell r="C1963">
            <v>1900.29</v>
          </cell>
          <cell r="D1963">
            <v>0</v>
          </cell>
          <cell r="E1963">
            <v>0</v>
          </cell>
          <cell r="F1963">
            <v>672.58479999999997</v>
          </cell>
          <cell r="G1963">
            <v>61.320349999999998</v>
          </cell>
        </row>
        <row r="1964">
          <cell r="A1964">
            <v>3522293</v>
          </cell>
          <cell r="B1964">
            <v>1963</v>
          </cell>
          <cell r="C1964">
            <v>2000.251</v>
          </cell>
          <cell r="D1964">
            <v>0</v>
          </cell>
          <cell r="E1964">
            <v>0</v>
          </cell>
          <cell r="F1964">
            <v>269.53829999999999</v>
          </cell>
          <cell r="G1964">
            <v>21.825900000000001</v>
          </cell>
        </row>
        <row r="1965">
          <cell r="A1965">
            <v>3524083.25</v>
          </cell>
          <cell r="B1965">
            <v>1964</v>
          </cell>
          <cell r="C1965">
            <v>1790.2159999999999</v>
          </cell>
          <cell r="D1965">
            <v>0</v>
          </cell>
          <cell r="E1965">
            <v>0</v>
          </cell>
          <cell r="F1965">
            <v>952.10019999999997</v>
          </cell>
          <cell r="G1965">
            <v>85.599109999999996</v>
          </cell>
        </row>
        <row r="1966">
          <cell r="A1966">
            <v>3525206</v>
          </cell>
          <cell r="B1966">
            <v>1965</v>
          </cell>
          <cell r="C1966">
            <v>1122.8389999999999</v>
          </cell>
          <cell r="D1966">
            <v>0</v>
          </cell>
          <cell r="E1966">
            <v>0</v>
          </cell>
          <cell r="F1966">
            <v>0</v>
          </cell>
          <cell r="G1966">
            <v>0</v>
          </cell>
        </row>
        <row r="1967">
          <cell r="A1967">
            <v>3526900</v>
          </cell>
          <cell r="B1967">
            <v>1966</v>
          </cell>
          <cell r="C1967">
            <v>1693.9259999999999</v>
          </cell>
          <cell r="D1967">
            <v>0</v>
          </cell>
          <cell r="E1967">
            <v>0</v>
          </cell>
          <cell r="F1967">
            <v>0</v>
          </cell>
          <cell r="G1967">
            <v>0</v>
          </cell>
        </row>
        <row r="1968">
          <cell r="A1968">
            <v>3528898.25</v>
          </cell>
          <cell r="B1968">
            <v>1967</v>
          </cell>
          <cell r="C1968">
            <v>1998.13</v>
          </cell>
          <cell r="D1968">
            <v>0</v>
          </cell>
          <cell r="E1968">
            <v>0</v>
          </cell>
          <cell r="F1968">
            <v>26.747669999999999</v>
          </cell>
          <cell r="G1968">
            <v>1.4272929999999999</v>
          </cell>
        </row>
        <row r="1969">
          <cell r="A1969">
            <v>3530896.75</v>
          </cell>
          <cell r="B1969">
            <v>1968</v>
          </cell>
          <cell r="C1969">
            <v>1998.463</v>
          </cell>
          <cell r="D1969">
            <v>0</v>
          </cell>
          <cell r="E1969">
            <v>0</v>
          </cell>
          <cell r="F1969">
            <v>153.2415</v>
          </cell>
          <cell r="G1969">
            <v>8.3944759999999992</v>
          </cell>
        </row>
        <row r="1970">
          <cell r="A1970">
            <v>3532908.25</v>
          </cell>
          <cell r="B1970">
            <v>1969</v>
          </cell>
          <cell r="C1970">
            <v>2011.5250000000001</v>
          </cell>
          <cell r="D1970">
            <v>0</v>
          </cell>
          <cell r="E1970">
            <v>0</v>
          </cell>
          <cell r="F1970">
            <v>0</v>
          </cell>
          <cell r="G1970">
            <v>0</v>
          </cell>
        </row>
        <row r="1971">
          <cell r="A1971">
            <v>3533219.25</v>
          </cell>
          <cell r="B1971">
            <v>1970</v>
          </cell>
          <cell r="C1971">
            <v>310.99270000000001</v>
          </cell>
          <cell r="D1971">
            <v>0</v>
          </cell>
          <cell r="E1971">
            <v>0</v>
          </cell>
          <cell r="F1971">
            <v>0</v>
          </cell>
          <cell r="G1971">
            <v>0</v>
          </cell>
        </row>
        <row r="1972">
          <cell r="A1972">
            <v>3534913.25</v>
          </cell>
          <cell r="B1972">
            <v>1971</v>
          </cell>
          <cell r="C1972">
            <v>1693.9259999999999</v>
          </cell>
          <cell r="D1972">
            <v>0</v>
          </cell>
          <cell r="E1972">
            <v>0</v>
          </cell>
          <cell r="F1972">
            <v>0</v>
          </cell>
          <cell r="G1972">
            <v>0</v>
          </cell>
        </row>
        <row r="1973">
          <cell r="A1973">
            <v>3536607.25</v>
          </cell>
          <cell r="B1973">
            <v>1972</v>
          </cell>
          <cell r="C1973">
            <v>1693.9259999999999</v>
          </cell>
          <cell r="D1973">
            <v>0</v>
          </cell>
          <cell r="E1973">
            <v>0</v>
          </cell>
          <cell r="F1973">
            <v>0</v>
          </cell>
          <cell r="G1973">
            <v>0</v>
          </cell>
        </row>
        <row r="1974">
          <cell r="A1974">
            <v>3538599</v>
          </cell>
          <cell r="B1974">
            <v>1973</v>
          </cell>
          <cell r="C1974">
            <v>1991.684</v>
          </cell>
          <cell r="D1974">
            <v>0</v>
          </cell>
          <cell r="E1974">
            <v>0</v>
          </cell>
          <cell r="F1974">
            <v>0</v>
          </cell>
          <cell r="G1974">
            <v>0</v>
          </cell>
        </row>
        <row r="1975">
          <cell r="A1975">
            <v>3540616.25</v>
          </cell>
          <cell r="B1975">
            <v>1974</v>
          </cell>
          <cell r="C1975">
            <v>2017.2239999999999</v>
          </cell>
          <cell r="D1975">
            <v>0</v>
          </cell>
          <cell r="E1975">
            <v>0</v>
          </cell>
          <cell r="F1975">
            <v>0</v>
          </cell>
          <cell r="G1975">
            <v>0</v>
          </cell>
        </row>
        <row r="1976">
          <cell r="A1976">
            <v>3541854.5</v>
          </cell>
          <cell r="B1976">
            <v>1975</v>
          </cell>
          <cell r="C1976">
            <v>1238.268</v>
          </cell>
          <cell r="D1976">
            <v>0</v>
          </cell>
          <cell r="E1976">
            <v>0</v>
          </cell>
          <cell r="F1976">
            <v>0</v>
          </cell>
          <cell r="G1976">
            <v>0</v>
          </cell>
        </row>
        <row r="1977">
          <cell r="A1977">
            <v>3543548.5</v>
          </cell>
          <cell r="B1977">
            <v>1976</v>
          </cell>
          <cell r="C1977">
            <v>1693.9259999999999</v>
          </cell>
          <cell r="D1977">
            <v>0</v>
          </cell>
          <cell r="E1977">
            <v>0</v>
          </cell>
          <cell r="F1977">
            <v>0</v>
          </cell>
          <cell r="G1977">
            <v>0</v>
          </cell>
        </row>
        <row r="1978">
          <cell r="A1978">
            <v>3545242.5</v>
          </cell>
          <cell r="B1978">
            <v>1977</v>
          </cell>
          <cell r="C1978">
            <v>1693.9259999999999</v>
          </cell>
          <cell r="D1978">
            <v>0</v>
          </cell>
          <cell r="E1978">
            <v>0</v>
          </cell>
          <cell r="F1978">
            <v>0</v>
          </cell>
          <cell r="G1978">
            <v>0</v>
          </cell>
        </row>
        <row r="1979">
          <cell r="A1979">
            <v>3546936.5</v>
          </cell>
          <cell r="B1979">
            <v>1978</v>
          </cell>
          <cell r="C1979">
            <v>1693.9259999999999</v>
          </cell>
          <cell r="D1979">
            <v>0</v>
          </cell>
          <cell r="E1979">
            <v>0</v>
          </cell>
          <cell r="F1979">
            <v>0</v>
          </cell>
          <cell r="G1979">
            <v>0</v>
          </cell>
        </row>
        <row r="1980">
          <cell r="A1980">
            <v>3548630.5</v>
          </cell>
          <cell r="B1980">
            <v>1979</v>
          </cell>
          <cell r="C1980">
            <v>1693.9259999999999</v>
          </cell>
          <cell r="D1980">
            <v>0</v>
          </cell>
          <cell r="E1980">
            <v>0</v>
          </cell>
          <cell r="F1980">
            <v>0</v>
          </cell>
          <cell r="G1980">
            <v>0</v>
          </cell>
        </row>
        <row r="1981">
          <cell r="A1981">
            <v>3550324.5</v>
          </cell>
          <cell r="B1981">
            <v>1980</v>
          </cell>
          <cell r="C1981">
            <v>1693.9259999999999</v>
          </cell>
          <cell r="D1981">
            <v>0</v>
          </cell>
          <cell r="E1981">
            <v>0</v>
          </cell>
          <cell r="F1981">
            <v>0</v>
          </cell>
          <cell r="G1981">
            <v>0</v>
          </cell>
        </row>
        <row r="1982">
          <cell r="A1982">
            <v>3552322.75</v>
          </cell>
          <cell r="B1982">
            <v>1981</v>
          </cell>
          <cell r="C1982">
            <v>1998.3019999999999</v>
          </cell>
          <cell r="D1982">
            <v>0</v>
          </cell>
          <cell r="E1982">
            <v>0</v>
          </cell>
          <cell r="F1982">
            <v>0</v>
          </cell>
          <cell r="G1982">
            <v>0</v>
          </cell>
        </row>
        <row r="1983">
          <cell r="A1983">
            <v>3554333.5</v>
          </cell>
          <cell r="B1983">
            <v>1982</v>
          </cell>
          <cell r="C1983">
            <v>2010.7329999999999</v>
          </cell>
          <cell r="D1983">
            <v>0</v>
          </cell>
          <cell r="E1983">
            <v>0</v>
          </cell>
          <cell r="F1983">
            <v>0</v>
          </cell>
          <cell r="G1983">
            <v>0</v>
          </cell>
        </row>
        <row r="1984">
          <cell r="A1984">
            <v>3556147.25</v>
          </cell>
          <cell r="B1984">
            <v>1983</v>
          </cell>
          <cell r="C1984">
            <v>1813.8140000000001</v>
          </cell>
          <cell r="D1984">
            <v>0</v>
          </cell>
          <cell r="E1984">
            <v>0</v>
          </cell>
          <cell r="F1984">
            <v>0</v>
          </cell>
          <cell r="G1984">
            <v>0</v>
          </cell>
        </row>
        <row r="1985">
          <cell r="A1985">
            <v>3557841.25</v>
          </cell>
          <cell r="B1985">
            <v>1984</v>
          </cell>
          <cell r="C1985">
            <v>1693.9259999999999</v>
          </cell>
          <cell r="D1985">
            <v>0</v>
          </cell>
          <cell r="E1985">
            <v>0</v>
          </cell>
          <cell r="F1985">
            <v>0</v>
          </cell>
          <cell r="G1985">
            <v>0</v>
          </cell>
        </row>
        <row r="1986">
          <cell r="A1986">
            <v>3559535.25</v>
          </cell>
          <cell r="B1986">
            <v>1985</v>
          </cell>
          <cell r="C1986">
            <v>1693.9259999999999</v>
          </cell>
          <cell r="D1986">
            <v>0</v>
          </cell>
          <cell r="E1986">
            <v>0</v>
          </cell>
          <cell r="F1986">
            <v>0</v>
          </cell>
          <cell r="G1986">
            <v>0</v>
          </cell>
        </row>
        <row r="1987">
          <cell r="A1987">
            <v>3561229.25</v>
          </cell>
          <cell r="B1987">
            <v>1986</v>
          </cell>
          <cell r="C1987">
            <v>1693.9259999999999</v>
          </cell>
          <cell r="D1987">
            <v>0</v>
          </cell>
          <cell r="E1987">
            <v>0</v>
          </cell>
          <cell r="F1987">
            <v>758.5711</v>
          </cell>
          <cell r="G1987">
            <v>44.15314</v>
          </cell>
        </row>
        <row r="1988">
          <cell r="A1988">
            <v>3563082.5</v>
          </cell>
          <cell r="B1988">
            <v>1987</v>
          </cell>
          <cell r="C1988">
            <v>1853.2260000000001</v>
          </cell>
          <cell r="D1988">
            <v>0</v>
          </cell>
          <cell r="E1988">
            <v>0</v>
          </cell>
          <cell r="F1988">
            <v>667.54250000000002</v>
          </cell>
          <cell r="G1988">
            <v>33.146920000000001</v>
          </cell>
        </row>
        <row r="1989">
          <cell r="A1989">
            <v>3564617.25</v>
          </cell>
          <cell r="B1989">
            <v>1988</v>
          </cell>
          <cell r="C1989">
            <v>1534.626</v>
          </cell>
          <cell r="D1989">
            <v>0</v>
          </cell>
          <cell r="E1989">
            <v>0</v>
          </cell>
          <cell r="F1989">
            <v>0</v>
          </cell>
          <cell r="G1989">
            <v>0</v>
          </cell>
        </row>
        <row r="1990">
          <cell r="A1990">
            <v>3566311.25</v>
          </cell>
          <cell r="B1990">
            <v>1989</v>
          </cell>
          <cell r="C1990">
            <v>1693.931</v>
          </cell>
          <cell r="D1990">
            <v>0</v>
          </cell>
          <cell r="E1990">
            <v>0</v>
          </cell>
          <cell r="F1990">
            <v>0</v>
          </cell>
          <cell r="G1990">
            <v>0</v>
          </cell>
        </row>
        <row r="1991">
          <cell r="A1991">
            <v>3568282.5</v>
          </cell>
          <cell r="B1991">
            <v>1990</v>
          </cell>
          <cell r="C1991">
            <v>1971.3589999999999</v>
          </cell>
          <cell r="D1991">
            <v>0</v>
          </cell>
          <cell r="E1991">
            <v>0</v>
          </cell>
          <cell r="F1991">
            <v>0</v>
          </cell>
          <cell r="G1991">
            <v>0</v>
          </cell>
        </row>
        <row r="1992">
          <cell r="A1992">
            <v>3570283.75</v>
          </cell>
          <cell r="B1992">
            <v>1991</v>
          </cell>
          <cell r="C1992">
            <v>2001.155</v>
          </cell>
          <cell r="D1992">
            <v>0</v>
          </cell>
          <cell r="E1992">
            <v>0</v>
          </cell>
          <cell r="F1992">
            <v>0</v>
          </cell>
          <cell r="G1992">
            <v>0</v>
          </cell>
        </row>
        <row r="1993">
          <cell r="A1993">
            <v>3572279.75</v>
          </cell>
          <cell r="B1993">
            <v>1992</v>
          </cell>
          <cell r="C1993">
            <v>1995.9169999999999</v>
          </cell>
          <cell r="D1993">
            <v>0</v>
          </cell>
          <cell r="E1993">
            <v>0</v>
          </cell>
          <cell r="F1993">
            <v>0</v>
          </cell>
          <cell r="G1993">
            <v>0</v>
          </cell>
        </row>
        <row r="1994">
          <cell r="A1994">
            <v>3572617.25</v>
          </cell>
          <cell r="B1994">
            <v>1993</v>
          </cell>
          <cell r="C1994">
            <v>337.46010000000001</v>
          </cell>
          <cell r="D1994">
            <v>0</v>
          </cell>
          <cell r="E1994">
            <v>0</v>
          </cell>
          <cell r="F1994">
            <v>0</v>
          </cell>
          <cell r="G1994">
            <v>0</v>
          </cell>
        </row>
        <row r="1995">
          <cell r="A1995">
            <v>3574311.25</v>
          </cell>
          <cell r="B1995">
            <v>1994</v>
          </cell>
          <cell r="C1995">
            <v>1693.931</v>
          </cell>
          <cell r="D1995">
            <v>0</v>
          </cell>
          <cell r="E1995">
            <v>0</v>
          </cell>
          <cell r="F1995">
            <v>0</v>
          </cell>
          <cell r="G1995">
            <v>0</v>
          </cell>
        </row>
        <row r="1996">
          <cell r="A1996">
            <v>3576174.5</v>
          </cell>
          <cell r="B1996">
            <v>1995</v>
          </cell>
          <cell r="C1996">
            <v>1863.3240000000001</v>
          </cell>
          <cell r="D1996">
            <v>0</v>
          </cell>
          <cell r="E1996">
            <v>0</v>
          </cell>
          <cell r="F1996">
            <v>0</v>
          </cell>
          <cell r="G1996">
            <v>0</v>
          </cell>
        </row>
        <row r="1997">
          <cell r="A1997">
            <v>3578054.75</v>
          </cell>
          <cell r="B1997">
            <v>1996</v>
          </cell>
          <cell r="C1997">
            <v>1880.2619999999999</v>
          </cell>
          <cell r="D1997">
            <v>0</v>
          </cell>
          <cell r="E1997">
            <v>0</v>
          </cell>
          <cell r="F1997">
            <v>0</v>
          </cell>
          <cell r="G1997">
            <v>0</v>
          </cell>
        </row>
        <row r="1998">
          <cell r="A1998">
            <v>3579705.25</v>
          </cell>
          <cell r="B1998">
            <v>1997</v>
          </cell>
          <cell r="C1998">
            <v>1650.4880000000001</v>
          </cell>
          <cell r="D1998">
            <v>0</v>
          </cell>
          <cell r="E1998">
            <v>0</v>
          </cell>
          <cell r="F1998">
            <v>0</v>
          </cell>
          <cell r="G1998">
            <v>0</v>
          </cell>
        </row>
        <row r="1999">
          <cell r="A1999">
            <v>3581679.25</v>
          </cell>
          <cell r="B1999">
            <v>1998</v>
          </cell>
          <cell r="C1999">
            <v>1973.989</v>
          </cell>
          <cell r="D1999">
            <v>0</v>
          </cell>
          <cell r="E1999">
            <v>0</v>
          </cell>
          <cell r="F1999">
            <v>0</v>
          </cell>
          <cell r="G1999">
            <v>0</v>
          </cell>
        </row>
        <row r="2000">
          <cell r="A2000">
            <v>3582780.75</v>
          </cell>
          <cell r="B2000">
            <v>1999</v>
          </cell>
          <cell r="C2000">
            <v>1101.578</v>
          </cell>
          <cell r="D2000">
            <v>0</v>
          </cell>
          <cell r="E2000">
            <v>0</v>
          </cell>
          <cell r="F2000">
            <v>0</v>
          </cell>
          <cell r="G2000">
            <v>0</v>
          </cell>
        </row>
        <row r="2001">
          <cell r="A2001">
            <v>3584773.25</v>
          </cell>
          <cell r="B2001">
            <v>2000</v>
          </cell>
          <cell r="C2001">
            <v>1992.5</v>
          </cell>
          <cell r="D2001">
            <v>0</v>
          </cell>
          <cell r="E2001">
            <v>0</v>
          </cell>
          <cell r="F2001">
            <v>0</v>
          </cell>
          <cell r="G2001">
            <v>0</v>
          </cell>
        </row>
        <row r="2002">
          <cell r="A2002">
            <v>3586771.5</v>
          </cell>
          <cell r="B2002">
            <v>2001</v>
          </cell>
          <cell r="C2002">
            <v>1998.1410000000001</v>
          </cell>
          <cell r="D2002">
            <v>0</v>
          </cell>
          <cell r="E2002">
            <v>0</v>
          </cell>
          <cell r="F2002">
            <v>0</v>
          </cell>
          <cell r="G2002">
            <v>0</v>
          </cell>
        </row>
        <row r="2003">
          <cell r="A2003">
            <v>3588774.5</v>
          </cell>
          <cell r="B2003">
            <v>2002</v>
          </cell>
          <cell r="C2003">
            <v>2002.951</v>
          </cell>
          <cell r="D2003">
            <v>0</v>
          </cell>
          <cell r="E2003">
            <v>0</v>
          </cell>
          <cell r="F2003">
            <v>0</v>
          </cell>
          <cell r="G2003">
            <v>0</v>
          </cell>
        </row>
        <row r="2004">
          <cell r="A2004">
            <v>3590773.5</v>
          </cell>
          <cell r="B2004">
            <v>2003</v>
          </cell>
          <cell r="C2004">
            <v>1998.95</v>
          </cell>
          <cell r="D2004">
            <v>0</v>
          </cell>
          <cell r="E2004">
            <v>0</v>
          </cell>
          <cell r="F2004">
            <v>0</v>
          </cell>
          <cell r="G2004">
            <v>0</v>
          </cell>
        </row>
        <row r="2005">
          <cell r="A2005">
            <v>3592588</v>
          </cell>
          <cell r="B2005">
            <v>2004</v>
          </cell>
          <cell r="C2005">
            <v>1814.5630000000001</v>
          </cell>
          <cell r="D2005">
            <v>0</v>
          </cell>
          <cell r="E2005">
            <v>0</v>
          </cell>
          <cell r="F2005">
            <v>0</v>
          </cell>
          <cell r="G2005">
            <v>0</v>
          </cell>
        </row>
        <row r="2006">
          <cell r="A2006">
            <v>3594590</v>
          </cell>
          <cell r="B2006">
            <v>2005</v>
          </cell>
          <cell r="C2006">
            <v>2002.0350000000001</v>
          </cell>
          <cell r="D2006">
            <v>0</v>
          </cell>
          <cell r="E2006">
            <v>0</v>
          </cell>
          <cell r="F2006">
            <v>308.9622</v>
          </cell>
          <cell r="G2006">
            <v>61.659480000000002</v>
          </cell>
        </row>
        <row r="2007">
          <cell r="A2007">
            <v>3596549.75</v>
          </cell>
          <cell r="B2007">
            <v>2006</v>
          </cell>
          <cell r="C2007">
            <v>1959.6969999999999</v>
          </cell>
          <cell r="D2007">
            <v>0</v>
          </cell>
          <cell r="E2007">
            <v>0</v>
          </cell>
          <cell r="F2007">
            <v>798.78030000000001</v>
          </cell>
          <cell r="G2007">
            <v>149.19909999999999</v>
          </cell>
        </row>
        <row r="2008">
          <cell r="A2008">
            <v>3598551.5</v>
          </cell>
          <cell r="B2008">
            <v>2007</v>
          </cell>
          <cell r="C2008">
            <v>2001.7090000000001</v>
          </cell>
          <cell r="D2008">
            <v>0</v>
          </cell>
          <cell r="E2008">
            <v>0</v>
          </cell>
          <cell r="F2008">
            <v>786.63509999999997</v>
          </cell>
          <cell r="G2008">
            <v>66.192310000000006</v>
          </cell>
        </row>
        <row r="2009">
          <cell r="A2009">
            <v>3600555.25</v>
          </cell>
          <cell r="B2009">
            <v>2008</v>
          </cell>
          <cell r="C2009">
            <v>2003.66</v>
          </cell>
          <cell r="D2009">
            <v>0</v>
          </cell>
          <cell r="E2009">
            <v>0</v>
          </cell>
          <cell r="F2009">
            <v>117.79689999999999</v>
          </cell>
          <cell r="G2009">
            <v>19.073370000000001</v>
          </cell>
        </row>
        <row r="2010">
          <cell r="A2010">
            <v>3602551.75</v>
          </cell>
          <cell r="B2010">
            <v>2009</v>
          </cell>
          <cell r="C2010">
            <v>1996.5429999999999</v>
          </cell>
          <cell r="D2010">
            <v>0</v>
          </cell>
          <cell r="E2010">
            <v>0</v>
          </cell>
          <cell r="F2010">
            <v>681.40530000000001</v>
          </cell>
          <cell r="G2010">
            <v>103.3519</v>
          </cell>
        </row>
        <row r="2011">
          <cell r="A2011">
            <v>3604546.75</v>
          </cell>
          <cell r="B2011">
            <v>2010</v>
          </cell>
          <cell r="C2011">
            <v>1994.922</v>
          </cell>
          <cell r="D2011">
            <v>0</v>
          </cell>
          <cell r="E2011">
            <v>0</v>
          </cell>
          <cell r="F2011">
            <v>1720.377</v>
          </cell>
          <cell r="G2011">
            <v>259.1986</v>
          </cell>
        </row>
        <row r="2012">
          <cell r="A2012">
            <v>3606540.25</v>
          </cell>
          <cell r="B2012">
            <v>2011</v>
          </cell>
          <cell r="C2012">
            <v>1993.4649999999999</v>
          </cell>
          <cell r="D2012">
            <v>0</v>
          </cell>
          <cell r="E2012">
            <v>0</v>
          </cell>
          <cell r="F2012">
            <v>1993.4649999999999</v>
          </cell>
          <cell r="G2012">
            <v>168.4049</v>
          </cell>
        </row>
        <row r="2013">
          <cell r="A2013">
            <v>3608525.75</v>
          </cell>
          <cell r="B2013">
            <v>2012</v>
          </cell>
          <cell r="C2013">
            <v>1985.557</v>
          </cell>
          <cell r="D2013">
            <v>0</v>
          </cell>
          <cell r="E2013">
            <v>0</v>
          </cell>
          <cell r="F2013">
            <v>450.70150000000001</v>
          </cell>
          <cell r="G2013">
            <v>54.724339999999998</v>
          </cell>
        </row>
        <row r="2014">
          <cell r="A2014">
            <v>3610521.75</v>
          </cell>
          <cell r="B2014">
            <v>2013</v>
          </cell>
          <cell r="C2014">
            <v>1996.1020000000001</v>
          </cell>
          <cell r="D2014">
            <v>0</v>
          </cell>
          <cell r="E2014">
            <v>0</v>
          </cell>
          <cell r="F2014">
            <v>16.939170000000001</v>
          </cell>
          <cell r="G2014">
            <v>2.5450059999999999</v>
          </cell>
        </row>
        <row r="2015">
          <cell r="A2015">
            <v>3612511</v>
          </cell>
          <cell r="B2015">
            <v>2014</v>
          </cell>
          <cell r="C2015">
            <v>1989.3320000000001</v>
          </cell>
          <cell r="D2015">
            <v>0</v>
          </cell>
          <cell r="E2015">
            <v>0</v>
          </cell>
          <cell r="F2015">
            <v>1385.8130000000001</v>
          </cell>
          <cell r="G2015">
            <v>209.35769999999999</v>
          </cell>
        </row>
        <row r="2016">
          <cell r="A2016">
            <v>3614505.5</v>
          </cell>
          <cell r="B2016">
            <v>2015</v>
          </cell>
          <cell r="C2016">
            <v>1994.4010000000001</v>
          </cell>
          <cell r="D2016">
            <v>0</v>
          </cell>
          <cell r="E2016">
            <v>0</v>
          </cell>
          <cell r="F2016">
            <v>667.10270000000003</v>
          </cell>
          <cell r="G2016">
            <v>118.2445</v>
          </cell>
        </row>
        <row r="2017">
          <cell r="A2017">
            <v>3616496.25</v>
          </cell>
          <cell r="B2017">
            <v>2016</v>
          </cell>
          <cell r="C2017">
            <v>1990.6579999999999</v>
          </cell>
          <cell r="D2017">
            <v>0</v>
          </cell>
          <cell r="E2017">
            <v>0</v>
          </cell>
          <cell r="F2017">
            <v>693.96669999999995</v>
          </cell>
          <cell r="G2017">
            <v>62.038040000000002</v>
          </cell>
        </row>
        <row r="2018">
          <cell r="A2018">
            <v>3618496.75</v>
          </cell>
          <cell r="B2018">
            <v>2017</v>
          </cell>
          <cell r="C2018">
            <v>2000.3820000000001</v>
          </cell>
          <cell r="D2018">
            <v>0</v>
          </cell>
          <cell r="E2018">
            <v>0</v>
          </cell>
          <cell r="F2018">
            <v>485.1207</v>
          </cell>
          <cell r="G2018">
            <v>36.6248</v>
          </cell>
        </row>
        <row r="2019">
          <cell r="A2019">
            <v>3620443</v>
          </cell>
          <cell r="B2019">
            <v>2018</v>
          </cell>
          <cell r="C2019">
            <v>1946.15</v>
          </cell>
          <cell r="D2019">
            <v>0</v>
          </cell>
          <cell r="E2019">
            <v>0</v>
          </cell>
          <cell r="F2019">
            <v>225.42769999999999</v>
          </cell>
          <cell r="G2019">
            <v>23.204139999999999</v>
          </cell>
        </row>
        <row r="2020">
          <cell r="A2020">
            <v>3622390.25</v>
          </cell>
          <cell r="B2020">
            <v>2019</v>
          </cell>
          <cell r="C2020">
            <v>1947.2570000000001</v>
          </cell>
          <cell r="D2020">
            <v>0</v>
          </cell>
          <cell r="E2020">
            <v>0</v>
          </cell>
          <cell r="F2020">
            <v>375.71280000000002</v>
          </cell>
          <cell r="G2020">
            <v>38.310569999999998</v>
          </cell>
        </row>
        <row r="2021">
          <cell r="A2021">
            <v>3624383.25</v>
          </cell>
          <cell r="B2021">
            <v>2020</v>
          </cell>
          <cell r="C2021">
            <v>1992.9690000000001</v>
          </cell>
          <cell r="D2021">
            <v>0</v>
          </cell>
          <cell r="E2021">
            <v>0</v>
          </cell>
          <cell r="F2021">
            <v>0</v>
          </cell>
          <cell r="G2021">
            <v>0</v>
          </cell>
        </row>
        <row r="2022">
          <cell r="A2022">
            <v>3626373.25</v>
          </cell>
          <cell r="B2022">
            <v>2021</v>
          </cell>
          <cell r="C2022">
            <v>1990.057</v>
          </cell>
          <cell r="D2022">
            <v>0</v>
          </cell>
          <cell r="E2022">
            <v>0</v>
          </cell>
          <cell r="F2022">
            <v>1175.1189999999999</v>
          </cell>
          <cell r="G2022">
            <v>57.952399999999997</v>
          </cell>
        </row>
        <row r="2023">
          <cell r="A2023">
            <v>3628093.75</v>
          </cell>
          <cell r="B2023">
            <v>2022</v>
          </cell>
          <cell r="C2023">
            <v>1720.384</v>
          </cell>
          <cell r="D2023">
            <v>0</v>
          </cell>
          <cell r="E2023">
            <v>0</v>
          </cell>
          <cell r="F2023">
            <v>0</v>
          </cell>
          <cell r="G2023">
            <v>0</v>
          </cell>
        </row>
        <row r="2024">
          <cell r="A2024">
            <v>3629787.75</v>
          </cell>
          <cell r="B2024">
            <v>2023</v>
          </cell>
          <cell r="C2024">
            <v>1693.9259999999999</v>
          </cell>
          <cell r="D2024">
            <v>0</v>
          </cell>
          <cell r="E2024">
            <v>0</v>
          </cell>
          <cell r="F2024">
            <v>0</v>
          </cell>
          <cell r="G2024">
            <v>0</v>
          </cell>
        </row>
        <row r="2025">
          <cell r="A2025">
            <v>3631562.75</v>
          </cell>
          <cell r="B2025">
            <v>2024</v>
          </cell>
          <cell r="C2025">
            <v>1774.933</v>
          </cell>
          <cell r="D2025">
            <v>0</v>
          </cell>
          <cell r="E2025">
            <v>0</v>
          </cell>
          <cell r="F2025">
            <v>81.007090000000005</v>
          </cell>
          <cell r="G2025">
            <v>8.6938949999999995</v>
          </cell>
        </row>
        <row r="2026">
          <cell r="A2026">
            <v>3633560</v>
          </cell>
          <cell r="B2026">
            <v>2025</v>
          </cell>
          <cell r="C2026">
            <v>1997.223</v>
          </cell>
          <cell r="D2026">
            <v>0</v>
          </cell>
          <cell r="E2026">
            <v>0</v>
          </cell>
          <cell r="F2026">
            <v>313.10700000000003</v>
          </cell>
          <cell r="G2026">
            <v>32.520400000000002</v>
          </cell>
        </row>
        <row r="2027">
          <cell r="A2027">
            <v>3635562.25</v>
          </cell>
          <cell r="B2027">
            <v>2026</v>
          </cell>
          <cell r="C2027">
            <v>2002.2470000000001</v>
          </cell>
          <cell r="D2027">
            <v>0</v>
          </cell>
          <cell r="E2027">
            <v>0</v>
          </cell>
          <cell r="F2027">
            <v>938.404</v>
          </cell>
          <cell r="G2027">
            <v>97.332390000000004</v>
          </cell>
        </row>
        <row r="2028">
          <cell r="A2028">
            <v>3637520.25</v>
          </cell>
          <cell r="B2028">
            <v>2027</v>
          </cell>
          <cell r="C2028">
            <v>1957.9069999999999</v>
          </cell>
          <cell r="D2028">
            <v>0</v>
          </cell>
          <cell r="E2028">
            <v>0</v>
          </cell>
          <cell r="F2028">
            <v>22.296489999999999</v>
          </cell>
          <cell r="G2028">
            <v>3.0326029999999999</v>
          </cell>
        </row>
        <row r="2029">
          <cell r="A2029">
            <v>3638151.75</v>
          </cell>
          <cell r="B2029">
            <v>2028</v>
          </cell>
          <cell r="C2029">
            <v>631.4325</v>
          </cell>
          <cell r="D2029">
            <v>0</v>
          </cell>
          <cell r="E2029">
            <v>0</v>
          </cell>
          <cell r="F2029">
            <v>0</v>
          </cell>
          <cell r="G2029">
            <v>0</v>
          </cell>
        </row>
        <row r="2030">
          <cell r="A2030">
            <v>3639845.75</v>
          </cell>
          <cell r="B2030">
            <v>2029</v>
          </cell>
          <cell r="C2030">
            <v>1693.9259999999999</v>
          </cell>
          <cell r="D2030">
            <v>0</v>
          </cell>
          <cell r="E2030">
            <v>0</v>
          </cell>
          <cell r="F2030">
            <v>0</v>
          </cell>
          <cell r="G2030">
            <v>0</v>
          </cell>
        </row>
        <row r="2031">
          <cell r="A2031">
            <v>3641586</v>
          </cell>
          <cell r="B2031">
            <v>2030</v>
          </cell>
          <cell r="C2031">
            <v>1740.2550000000001</v>
          </cell>
          <cell r="D2031">
            <v>0</v>
          </cell>
          <cell r="E2031">
            <v>0</v>
          </cell>
          <cell r="F2031">
            <v>46.328560000000003</v>
          </cell>
          <cell r="G2031">
            <v>3.8851260000000001</v>
          </cell>
        </row>
        <row r="2032">
          <cell r="A2032">
            <v>3643565.5</v>
          </cell>
          <cell r="B2032">
            <v>2031</v>
          </cell>
          <cell r="C2032">
            <v>1979.624</v>
          </cell>
          <cell r="D2032">
            <v>0</v>
          </cell>
          <cell r="E2032">
            <v>0</v>
          </cell>
          <cell r="F2032">
            <v>332.02140000000003</v>
          </cell>
          <cell r="G2032">
            <v>36.241889999999998</v>
          </cell>
        </row>
        <row r="2033">
          <cell r="A2033">
            <v>3645557.75</v>
          </cell>
          <cell r="B2033">
            <v>2032</v>
          </cell>
          <cell r="C2033">
            <v>1992.152</v>
          </cell>
          <cell r="D2033">
            <v>0</v>
          </cell>
          <cell r="E2033">
            <v>0</v>
          </cell>
          <cell r="F2033">
            <v>123.5428</v>
          </cell>
          <cell r="G2033">
            <v>9.387257</v>
          </cell>
        </row>
        <row r="2034">
          <cell r="A2034">
            <v>3647547.75</v>
          </cell>
          <cell r="B2034">
            <v>2033</v>
          </cell>
          <cell r="C2034">
            <v>1990.037</v>
          </cell>
          <cell r="D2034">
            <v>0</v>
          </cell>
          <cell r="E2034">
            <v>0</v>
          </cell>
          <cell r="F2034">
            <v>0</v>
          </cell>
          <cell r="G2034">
            <v>0</v>
          </cell>
        </row>
        <row r="2035">
          <cell r="A2035">
            <v>3649542.5</v>
          </cell>
          <cell r="B2035">
            <v>2034</v>
          </cell>
          <cell r="C2035">
            <v>1994.702</v>
          </cell>
          <cell r="D2035">
            <v>0</v>
          </cell>
          <cell r="E2035">
            <v>0</v>
          </cell>
          <cell r="F2035">
            <v>55.581670000000003</v>
          </cell>
          <cell r="G2035">
            <v>7.4901859999999996</v>
          </cell>
        </row>
        <row r="2036">
          <cell r="A2036">
            <v>3651330.75</v>
          </cell>
          <cell r="B2036">
            <v>2035</v>
          </cell>
          <cell r="C2036">
            <v>1788.1579999999999</v>
          </cell>
          <cell r="D2036">
            <v>0</v>
          </cell>
          <cell r="E2036">
            <v>0</v>
          </cell>
          <cell r="F2036">
            <v>96.871170000000006</v>
          </cell>
          <cell r="G2036">
            <v>12.86275</v>
          </cell>
        </row>
        <row r="2037">
          <cell r="A2037">
            <v>3652892</v>
          </cell>
          <cell r="B2037">
            <v>2036</v>
          </cell>
          <cell r="C2037">
            <v>1561.2090000000001</v>
          </cell>
          <cell r="D2037">
            <v>0</v>
          </cell>
          <cell r="E2037">
            <v>0</v>
          </cell>
          <cell r="F2037">
            <v>16.939309999999999</v>
          </cell>
          <cell r="G2037">
            <v>2.1869360000000002</v>
          </cell>
        </row>
        <row r="2038">
          <cell r="A2038">
            <v>3654586</v>
          </cell>
          <cell r="B2038">
            <v>2037</v>
          </cell>
          <cell r="C2038">
            <v>1693.9259999999999</v>
          </cell>
          <cell r="D2038">
            <v>0</v>
          </cell>
          <cell r="E2038">
            <v>0</v>
          </cell>
          <cell r="F2038">
            <v>0</v>
          </cell>
          <cell r="G2038">
            <v>0</v>
          </cell>
        </row>
        <row r="2039">
          <cell r="A2039">
            <v>3656280</v>
          </cell>
          <cell r="B2039">
            <v>2038</v>
          </cell>
          <cell r="C2039">
            <v>1693.9259999999999</v>
          </cell>
          <cell r="D2039">
            <v>0</v>
          </cell>
          <cell r="E2039">
            <v>0</v>
          </cell>
          <cell r="F2039">
            <v>758.5711</v>
          </cell>
          <cell r="G2039">
            <v>77.6477</v>
          </cell>
        </row>
        <row r="2040">
          <cell r="A2040">
            <v>3658254.5</v>
          </cell>
          <cell r="B2040">
            <v>2039</v>
          </cell>
          <cell r="C2040">
            <v>1974.5329999999999</v>
          </cell>
          <cell r="D2040">
            <v>0</v>
          </cell>
          <cell r="E2040">
            <v>0</v>
          </cell>
          <cell r="F2040">
            <v>30.342839999999999</v>
          </cell>
          <cell r="G2040">
            <v>5.2882290000000003</v>
          </cell>
        </row>
        <row r="2041">
          <cell r="A2041">
            <v>3660135.5</v>
          </cell>
          <cell r="B2041">
            <v>2040</v>
          </cell>
          <cell r="C2041">
            <v>1880.9970000000001</v>
          </cell>
          <cell r="D2041">
            <v>0</v>
          </cell>
          <cell r="E2041">
            <v>0</v>
          </cell>
          <cell r="F2041">
            <v>0</v>
          </cell>
          <cell r="G2041">
            <v>0</v>
          </cell>
        </row>
        <row r="2042">
          <cell r="A2042">
            <v>3660603.25</v>
          </cell>
          <cell r="B2042">
            <v>2041</v>
          </cell>
          <cell r="C2042">
            <v>467.67759999999998</v>
          </cell>
          <cell r="D2042">
            <v>0</v>
          </cell>
          <cell r="E2042">
            <v>0</v>
          </cell>
          <cell r="F2042">
            <v>0</v>
          </cell>
          <cell r="G2042">
            <v>0</v>
          </cell>
        </row>
        <row r="2043">
          <cell r="A2043">
            <v>3662597.25</v>
          </cell>
          <cell r="B2043">
            <v>2042</v>
          </cell>
          <cell r="C2043">
            <v>1993.952</v>
          </cell>
          <cell r="D2043">
            <v>0</v>
          </cell>
          <cell r="E2043">
            <v>0</v>
          </cell>
          <cell r="F2043">
            <v>0</v>
          </cell>
          <cell r="G2043">
            <v>0</v>
          </cell>
        </row>
        <row r="2044">
          <cell r="A2044">
            <v>3664589.25</v>
          </cell>
          <cell r="B2044">
            <v>2043</v>
          </cell>
          <cell r="C2044">
            <v>1991.9739999999999</v>
          </cell>
          <cell r="D2044">
            <v>0</v>
          </cell>
          <cell r="E2044">
            <v>0</v>
          </cell>
          <cell r="F2044">
            <v>27.903759999999998</v>
          </cell>
          <cell r="G2044">
            <v>3.5807890000000002</v>
          </cell>
        </row>
        <row r="2045">
          <cell r="A2045">
            <v>3666578.25</v>
          </cell>
          <cell r="B2045">
            <v>2044</v>
          </cell>
          <cell r="C2045">
            <v>1989.107</v>
          </cell>
          <cell r="D2045">
            <v>0</v>
          </cell>
          <cell r="E2045">
            <v>0</v>
          </cell>
          <cell r="F2045">
            <v>49.810130000000001</v>
          </cell>
          <cell r="G2045">
            <v>6.4188190000000001</v>
          </cell>
        </row>
        <row r="2046">
          <cell r="A2046">
            <v>3668325</v>
          </cell>
          <cell r="B2046">
            <v>2045</v>
          </cell>
          <cell r="C2046">
            <v>1746.865</v>
          </cell>
          <cell r="D2046">
            <v>0</v>
          </cell>
          <cell r="E2046">
            <v>0</v>
          </cell>
          <cell r="F2046">
            <v>0</v>
          </cell>
          <cell r="G2046">
            <v>0</v>
          </cell>
        </row>
        <row r="2047">
          <cell r="A2047">
            <v>3670323.75</v>
          </cell>
          <cell r="B2047">
            <v>2046</v>
          </cell>
          <cell r="C2047">
            <v>1998.838</v>
          </cell>
          <cell r="D2047">
            <v>0</v>
          </cell>
          <cell r="E2047">
            <v>0</v>
          </cell>
          <cell r="F2047">
            <v>304.90750000000003</v>
          </cell>
          <cell r="G2047">
            <v>72.396289999999993</v>
          </cell>
        </row>
        <row r="2048">
          <cell r="A2048">
            <v>3672262.25</v>
          </cell>
          <cell r="B2048">
            <v>2047</v>
          </cell>
          <cell r="C2048">
            <v>1938.462</v>
          </cell>
          <cell r="D2048">
            <v>0</v>
          </cell>
          <cell r="E2048">
            <v>0</v>
          </cell>
          <cell r="F2048">
            <v>491.2398</v>
          </cell>
          <cell r="G2048">
            <v>116.3592</v>
          </cell>
        </row>
        <row r="2049">
          <cell r="A2049">
            <v>3674236</v>
          </cell>
          <cell r="B2049">
            <v>2048</v>
          </cell>
          <cell r="C2049">
            <v>1973.6579999999999</v>
          </cell>
          <cell r="D2049">
            <v>0</v>
          </cell>
          <cell r="E2049">
            <v>0</v>
          </cell>
          <cell r="F2049">
            <v>0</v>
          </cell>
          <cell r="G2049">
            <v>0</v>
          </cell>
        </row>
        <row r="2050">
          <cell r="A2050">
            <v>3676047.25</v>
          </cell>
          <cell r="B2050">
            <v>2049</v>
          </cell>
          <cell r="C2050">
            <v>1811.184</v>
          </cell>
          <cell r="D2050">
            <v>0</v>
          </cell>
          <cell r="E2050">
            <v>0</v>
          </cell>
          <cell r="F2050">
            <v>0</v>
          </cell>
          <cell r="G2050">
            <v>0</v>
          </cell>
        </row>
        <row r="2051">
          <cell r="A2051">
            <v>3676794.75</v>
          </cell>
          <cell r="B2051">
            <v>2050</v>
          </cell>
          <cell r="C2051">
            <v>747.50459999999998</v>
          </cell>
          <cell r="D2051">
            <v>0</v>
          </cell>
          <cell r="E2051">
            <v>0</v>
          </cell>
          <cell r="F2051">
            <v>0</v>
          </cell>
          <cell r="G2051">
            <v>0</v>
          </cell>
        </row>
        <row r="2052">
          <cell r="A2052">
            <v>3678786.5</v>
          </cell>
          <cell r="B2052">
            <v>2051</v>
          </cell>
          <cell r="C2052">
            <v>1991.6890000000001</v>
          </cell>
          <cell r="D2052">
            <v>0</v>
          </cell>
          <cell r="E2052">
            <v>0</v>
          </cell>
          <cell r="F2052">
            <v>0</v>
          </cell>
          <cell r="G2052">
            <v>0</v>
          </cell>
        </row>
        <row r="2053">
          <cell r="A2053">
            <v>3680797.25</v>
          </cell>
          <cell r="B2053">
            <v>2052</v>
          </cell>
          <cell r="C2053">
            <v>2010.817</v>
          </cell>
          <cell r="D2053">
            <v>0</v>
          </cell>
          <cell r="E2053">
            <v>0</v>
          </cell>
          <cell r="F2053">
            <v>0</v>
          </cell>
          <cell r="G2053">
            <v>0</v>
          </cell>
        </row>
        <row r="2054">
          <cell r="A2054">
            <v>3682795.25</v>
          </cell>
          <cell r="B2054">
            <v>2053</v>
          </cell>
          <cell r="C2054">
            <v>1998.117</v>
          </cell>
          <cell r="D2054">
            <v>0</v>
          </cell>
          <cell r="E2054">
            <v>0</v>
          </cell>
          <cell r="F2054">
            <v>108.4252</v>
          </cell>
          <cell r="G2054">
            <v>25.86478</v>
          </cell>
        </row>
        <row r="2055">
          <cell r="A2055">
            <v>3684792.25</v>
          </cell>
          <cell r="B2055">
            <v>2054</v>
          </cell>
          <cell r="C2055">
            <v>1996.943</v>
          </cell>
          <cell r="D2055">
            <v>0</v>
          </cell>
          <cell r="E2055">
            <v>0</v>
          </cell>
          <cell r="F2055">
            <v>249.60919999999999</v>
          </cell>
          <cell r="G2055">
            <v>59.443100000000001</v>
          </cell>
        </row>
        <row r="2056">
          <cell r="A2056">
            <v>3686773.75</v>
          </cell>
          <cell r="B2056">
            <v>2055</v>
          </cell>
          <cell r="C2056">
            <v>1981.4190000000001</v>
          </cell>
          <cell r="D2056">
            <v>0</v>
          </cell>
          <cell r="E2056">
            <v>0</v>
          </cell>
          <cell r="F2056">
            <v>60.285299999999999</v>
          </cell>
          <cell r="G2056">
            <v>6.4611210000000003</v>
          </cell>
        </row>
        <row r="2057">
          <cell r="A2057">
            <v>3688708.75</v>
          </cell>
          <cell r="B2057">
            <v>2056</v>
          </cell>
          <cell r="C2057">
            <v>1935.067</v>
          </cell>
          <cell r="D2057">
            <v>0</v>
          </cell>
          <cell r="E2057">
            <v>0</v>
          </cell>
          <cell r="F2057">
            <v>994.70740000000001</v>
          </cell>
          <cell r="G2057">
            <v>80.924080000000004</v>
          </cell>
        </row>
        <row r="2058">
          <cell r="A2058">
            <v>3690636.25</v>
          </cell>
          <cell r="B2058">
            <v>2057</v>
          </cell>
          <cell r="C2058">
            <v>1927.5309999999999</v>
          </cell>
          <cell r="D2058">
            <v>0</v>
          </cell>
          <cell r="E2058">
            <v>0</v>
          </cell>
          <cell r="F2058">
            <v>987.17179999999996</v>
          </cell>
          <cell r="G2058">
            <v>170.20359999999999</v>
          </cell>
        </row>
        <row r="2059">
          <cell r="A2059">
            <v>3692635.5</v>
          </cell>
          <cell r="B2059">
            <v>2058</v>
          </cell>
          <cell r="C2059">
            <v>1999.3130000000001</v>
          </cell>
          <cell r="D2059">
            <v>0</v>
          </cell>
          <cell r="E2059">
            <v>0</v>
          </cell>
          <cell r="F2059">
            <v>218.5342</v>
          </cell>
          <cell r="G2059">
            <v>12.027279999999999</v>
          </cell>
        </row>
        <row r="2060">
          <cell r="A2060">
            <v>3694631</v>
          </cell>
          <cell r="B2060">
            <v>2059</v>
          </cell>
          <cell r="C2060">
            <v>1995.394</v>
          </cell>
          <cell r="D2060">
            <v>0</v>
          </cell>
          <cell r="E2060">
            <v>0</v>
          </cell>
          <cell r="F2060">
            <v>427.28070000000002</v>
          </cell>
          <cell r="G2060">
            <v>29.277539999999998</v>
          </cell>
        </row>
        <row r="2061">
          <cell r="A2061">
            <v>3696589.5</v>
          </cell>
          <cell r="B2061">
            <v>2060</v>
          </cell>
          <cell r="C2061">
            <v>1958.4939999999999</v>
          </cell>
          <cell r="D2061">
            <v>0</v>
          </cell>
          <cell r="E2061">
            <v>0</v>
          </cell>
          <cell r="F2061">
            <v>1958.4939999999999</v>
          </cell>
          <cell r="G2061">
            <v>186.67859999999999</v>
          </cell>
        </row>
        <row r="2062">
          <cell r="A2062">
            <v>3698580.25</v>
          </cell>
          <cell r="B2062">
            <v>2061</v>
          </cell>
          <cell r="C2062">
            <v>1990.8389999999999</v>
          </cell>
          <cell r="D2062">
            <v>0</v>
          </cell>
          <cell r="E2062">
            <v>0</v>
          </cell>
          <cell r="F2062">
            <v>1637.355</v>
          </cell>
          <cell r="G2062">
            <v>284.69600000000003</v>
          </cell>
        </row>
        <row r="2063">
          <cell r="A2063">
            <v>3700562.75</v>
          </cell>
          <cell r="B2063">
            <v>2062</v>
          </cell>
          <cell r="C2063">
            <v>1982.5139999999999</v>
          </cell>
          <cell r="D2063">
            <v>0</v>
          </cell>
          <cell r="E2063">
            <v>0</v>
          </cell>
          <cell r="F2063">
            <v>969.45</v>
          </cell>
          <cell r="G2063">
            <v>112.8503</v>
          </cell>
        </row>
        <row r="2064">
          <cell r="A2064">
            <v>3702229.25</v>
          </cell>
          <cell r="B2064">
            <v>2063</v>
          </cell>
          <cell r="C2064">
            <v>1666.604</v>
          </cell>
          <cell r="D2064">
            <v>0</v>
          </cell>
          <cell r="E2064">
            <v>0</v>
          </cell>
          <cell r="F2064">
            <v>79.913550000000001</v>
          </cell>
          <cell r="G2064">
            <v>10.989929999999999</v>
          </cell>
        </row>
        <row r="2065">
          <cell r="A2065">
            <v>3704220.25</v>
          </cell>
          <cell r="B2065">
            <v>2064</v>
          </cell>
          <cell r="C2065">
            <v>1990.954</v>
          </cell>
          <cell r="D2065">
            <v>0</v>
          </cell>
          <cell r="E2065">
            <v>0</v>
          </cell>
          <cell r="F2065">
            <v>616.78129999999999</v>
          </cell>
          <cell r="G2065">
            <v>99.910619999999994</v>
          </cell>
        </row>
        <row r="2066">
          <cell r="A2066">
            <v>3706134.25</v>
          </cell>
          <cell r="B2066">
            <v>2065</v>
          </cell>
          <cell r="C2066">
            <v>1914.0229999999999</v>
          </cell>
          <cell r="D2066">
            <v>0</v>
          </cell>
          <cell r="E2066">
            <v>0</v>
          </cell>
          <cell r="F2066">
            <v>885.3596</v>
          </cell>
          <cell r="G2066">
            <v>177.78370000000001</v>
          </cell>
        </row>
        <row r="2067">
          <cell r="A2067">
            <v>3708126</v>
          </cell>
          <cell r="B2067">
            <v>2066</v>
          </cell>
          <cell r="C2067">
            <v>1991.6510000000001</v>
          </cell>
          <cell r="D2067">
            <v>0</v>
          </cell>
          <cell r="E2067">
            <v>0</v>
          </cell>
          <cell r="F2067">
            <v>752.94150000000002</v>
          </cell>
          <cell r="G2067">
            <v>45.883369999999999</v>
          </cell>
        </row>
        <row r="2068">
          <cell r="A2068">
            <v>3710124.75</v>
          </cell>
          <cell r="B2068">
            <v>2067</v>
          </cell>
          <cell r="C2068">
            <v>1998.6849999999999</v>
          </cell>
          <cell r="D2068">
            <v>0</v>
          </cell>
          <cell r="E2068">
            <v>0</v>
          </cell>
          <cell r="F2068">
            <v>288.37270000000001</v>
          </cell>
          <cell r="G2068">
            <v>25.404589999999999</v>
          </cell>
        </row>
        <row r="2069">
          <cell r="A2069">
            <v>3712124.25</v>
          </cell>
          <cell r="B2069">
            <v>2068</v>
          </cell>
          <cell r="C2069">
            <v>1999.4480000000001</v>
          </cell>
          <cell r="D2069">
            <v>0</v>
          </cell>
          <cell r="E2069">
            <v>0</v>
          </cell>
          <cell r="F2069">
            <v>137.79589999999999</v>
          </cell>
          <cell r="G2069">
            <v>17.021339999999999</v>
          </cell>
        </row>
        <row r="2070">
          <cell r="A2070">
            <v>3714114</v>
          </cell>
          <cell r="B2070">
            <v>2069</v>
          </cell>
          <cell r="C2070">
            <v>1989.6959999999999</v>
          </cell>
          <cell r="D2070">
            <v>0</v>
          </cell>
          <cell r="E2070">
            <v>0</v>
          </cell>
          <cell r="F2070">
            <v>0</v>
          </cell>
          <cell r="G2070">
            <v>0</v>
          </cell>
        </row>
        <row r="2071">
          <cell r="A2071">
            <v>3716099</v>
          </cell>
          <cell r="B2071">
            <v>2070</v>
          </cell>
          <cell r="C2071">
            <v>1985.059</v>
          </cell>
          <cell r="D2071">
            <v>0</v>
          </cell>
          <cell r="E2071">
            <v>0</v>
          </cell>
          <cell r="F2071">
            <v>0</v>
          </cell>
          <cell r="G2071">
            <v>0</v>
          </cell>
        </row>
        <row r="2072">
          <cell r="A2072">
            <v>3718110.5</v>
          </cell>
          <cell r="B2072">
            <v>2071</v>
          </cell>
          <cell r="C2072">
            <v>2011.51</v>
          </cell>
          <cell r="D2072">
            <v>0</v>
          </cell>
          <cell r="E2072">
            <v>0</v>
          </cell>
          <cell r="F2072">
            <v>0</v>
          </cell>
          <cell r="G2072">
            <v>0</v>
          </cell>
        </row>
        <row r="2073">
          <cell r="A2073">
            <v>3720127.25</v>
          </cell>
          <cell r="B2073">
            <v>2072</v>
          </cell>
          <cell r="C2073">
            <v>2016.7439999999999</v>
          </cell>
          <cell r="D2073">
            <v>0</v>
          </cell>
          <cell r="E2073">
            <v>0</v>
          </cell>
          <cell r="F2073">
            <v>1023.975</v>
          </cell>
          <cell r="G2073">
            <v>109.82080000000001</v>
          </cell>
        </row>
        <row r="2074">
          <cell r="A2074">
            <v>3722120.25</v>
          </cell>
          <cell r="B2074">
            <v>2073</v>
          </cell>
          <cell r="C2074">
            <v>1993.0609999999999</v>
          </cell>
          <cell r="D2074">
            <v>0</v>
          </cell>
          <cell r="E2074">
            <v>0</v>
          </cell>
          <cell r="F2074">
            <v>1796.9259999999999</v>
          </cell>
          <cell r="G2074">
            <v>152.40360000000001</v>
          </cell>
        </row>
        <row r="2075">
          <cell r="A2075">
            <v>3723925.5</v>
          </cell>
          <cell r="B2075">
            <v>2074</v>
          </cell>
          <cell r="C2075">
            <v>1805.2940000000001</v>
          </cell>
          <cell r="D2075">
            <v>0</v>
          </cell>
          <cell r="E2075">
            <v>0</v>
          </cell>
          <cell r="F2075">
            <v>522.43119999999999</v>
          </cell>
          <cell r="G2075">
            <v>72.670060000000007</v>
          </cell>
        </row>
        <row r="2076">
          <cell r="A2076">
            <v>3725916.5</v>
          </cell>
          <cell r="B2076">
            <v>2075</v>
          </cell>
          <cell r="C2076">
            <v>1990.9159999999999</v>
          </cell>
          <cell r="D2076">
            <v>0</v>
          </cell>
          <cell r="E2076">
            <v>0</v>
          </cell>
          <cell r="F2076">
            <v>0</v>
          </cell>
          <cell r="G2076">
            <v>0</v>
          </cell>
        </row>
        <row r="2077">
          <cell r="A2077">
            <v>3727599</v>
          </cell>
          <cell r="B2077">
            <v>2076</v>
          </cell>
          <cell r="C2077">
            <v>1682.46</v>
          </cell>
          <cell r="D2077">
            <v>0</v>
          </cell>
          <cell r="E2077">
            <v>0</v>
          </cell>
          <cell r="F2077">
            <v>0</v>
          </cell>
          <cell r="G2077">
            <v>0</v>
          </cell>
        </row>
        <row r="2078">
          <cell r="A2078">
            <v>3728981.25</v>
          </cell>
          <cell r="B2078">
            <v>2077</v>
          </cell>
          <cell r="C2078">
            <v>1382.136</v>
          </cell>
          <cell r="D2078">
            <v>0</v>
          </cell>
          <cell r="E2078">
            <v>0</v>
          </cell>
          <cell r="F2078">
            <v>501.89260000000002</v>
          </cell>
          <cell r="G2078">
            <v>44.784439999999996</v>
          </cell>
        </row>
        <row r="2079">
          <cell r="A2079">
            <v>3730944.5</v>
          </cell>
          <cell r="B2079">
            <v>2078</v>
          </cell>
          <cell r="C2079">
            <v>1963.2239999999999</v>
          </cell>
          <cell r="D2079">
            <v>0</v>
          </cell>
          <cell r="E2079">
            <v>0</v>
          </cell>
          <cell r="F2079">
            <v>857.07839999999999</v>
          </cell>
          <cell r="G2079">
            <v>61.638669999999998</v>
          </cell>
        </row>
        <row r="2080">
          <cell r="A2080">
            <v>3732942.75</v>
          </cell>
          <cell r="B2080">
            <v>2079</v>
          </cell>
          <cell r="C2080">
            <v>1998.1559999999999</v>
          </cell>
          <cell r="D2080">
            <v>0</v>
          </cell>
          <cell r="E2080">
            <v>0</v>
          </cell>
          <cell r="F2080">
            <v>0</v>
          </cell>
          <cell r="G2080">
            <v>0</v>
          </cell>
        </row>
        <row r="2081">
          <cell r="A2081">
            <v>3734952.25</v>
          </cell>
          <cell r="B2081">
            <v>2080</v>
          </cell>
          <cell r="C2081">
            <v>2009.51</v>
          </cell>
          <cell r="D2081">
            <v>0</v>
          </cell>
          <cell r="E2081">
            <v>0</v>
          </cell>
          <cell r="F2081">
            <v>0</v>
          </cell>
          <cell r="G2081">
            <v>0</v>
          </cell>
        </row>
        <row r="2082">
          <cell r="A2082">
            <v>3736845.5</v>
          </cell>
          <cell r="B2082">
            <v>2081</v>
          </cell>
          <cell r="C2082">
            <v>1893.201</v>
          </cell>
          <cell r="D2082">
            <v>0</v>
          </cell>
          <cell r="E2082">
            <v>0</v>
          </cell>
          <cell r="F2082">
            <v>406.54180000000002</v>
          </cell>
          <cell r="G2082">
            <v>55.607379999999999</v>
          </cell>
        </row>
        <row r="2083">
          <cell r="A2083">
            <v>3738534.5</v>
          </cell>
          <cell r="B2083">
            <v>2082</v>
          </cell>
          <cell r="C2083">
            <v>1689.078</v>
          </cell>
          <cell r="D2083">
            <v>0</v>
          </cell>
          <cell r="E2083">
            <v>0</v>
          </cell>
          <cell r="F2083">
            <v>830.02599999999995</v>
          </cell>
          <cell r="G2083">
            <v>115.3736</v>
          </cell>
        </row>
        <row r="2084">
          <cell r="A2084">
            <v>3739807.5</v>
          </cell>
          <cell r="B2084">
            <v>2083</v>
          </cell>
          <cell r="C2084">
            <v>1273.019</v>
          </cell>
          <cell r="D2084">
            <v>0</v>
          </cell>
          <cell r="E2084">
            <v>0</v>
          </cell>
          <cell r="F2084">
            <v>0</v>
          </cell>
          <cell r="G2084">
            <v>0</v>
          </cell>
        </row>
        <row r="2085">
          <cell r="A2085">
            <v>3741782</v>
          </cell>
          <cell r="B2085">
            <v>2084</v>
          </cell>
          <cell r="C2085">
            <v>1974.6020000000001</v>
          </cell>
          <cell r="D2085">
            <v>0</v>
          </cell>
          <cell r="E2085">
            <v>0</v>
          </cell>
          <cell r="F2085">
            <v>242.74279999999999</v>
          </cell>
          <cell r="G2085">
            <v>46.118369999999999</v>
          </cell>
        </row>
        <row r="2086">
          <cell r="A2086">
            <v>3743650.5</v>
          </cell>
          <cell r="B2086">
            <v>2085</v>
          </cell>
          <cell r="C2086">
            <v>1868.3979999999999</v>
          </cell>
          <cell r="D2086">
            <v>0</v>
          </cell>
          <cell r="E2086">
            <v>0</v>
          </cell>
          <cell r="F2086">
            <v>637.19970000000001</v>
          </cell>
          <cell r="G2086">
            <v>119.334</v>
          </cell>
        </row>
        <row r="2087">
          <cell r="A2087">
            <v>3745647.75</v>
          </cell>
          <cell r="B2087">
            <v>2086</v>
          </cell>
          <cell r="C2087">
            <v>1997.355</v>
          </cell>
          <cell r="D2087">
            <v>0</v>
          </cell>
          <cell r="E2087">
            <v>0</v>
          </cell>
          <cell r="F2087">
            <v>341.35700000000003</v>
          </cell>
          <cell r="G2087">
            <v>70.405259999999998</v>
          </cell>
        </row>
        <row r="2088">
          <cell r="A2088">
            <v>3747629.75</v>
          </cell>
          <cell r="B2088">
            <v>2087</v>
          </cell>
          <cell r="C2088">
            <v>1982.0530000000001</v>
          </cell>
          <cell r="D2088">
            <v>0</v>
          </cell>
          <cell r="E2088">
            <v>0</v>
          </cell>
          <cell r="F2088">
            <v>0</v>
          </cell>
          <cell r="G2088">
            <v>0</v>
          </cell>
        </row>
        <row r="2089">
          <cell r="A2089">
            <v>3749623.5</v>
          </cell>
          <cell r="B2089">
            <v>2088</v>
          </cell>
          <cell r="C2089">
            <v>1993.652</v>
          </cell>
          <cell r="D2089">
            <v>0</v>
          </cell>
          <cell r="E2089">
            <v>0</v>
          </cell>
          <cell r="F2089">
            <v>0</v>
          </cell>
          <cell r="G2089">
            <v>0</v>
          </cell>
        </row>
        <row r="2090">
          <cell r="A2090">
            <v>3751628.25</v>
          </cell>
          <cell r="B2090">
            <v>2089</v>
          </cell>
          <cell r="C2090">
            <v>2004.694</v>
          </cell>
          <cell r="D2090">
            <v>0</v>
          </cell>
          <cell r="E2090">
            <v>0</v>
          </cell>
          <cell r="F2090">
            <v>554.59529999999995</v>
          </cell>
          <cell r="G2090">
            <v>75.755960000000002</v>
          </cell>
        </row>
        <row r="2091">
          <cell r="A2091">
            <v>3753604</v>
          </cell>
          <cell r="B2091">
            <v>2090</v>
          </cell>
          <cell r="C2091">
            <v>1975.6469999999999</v>
          </cell>
          <cell r="D2091">
            <v>0</v>
          </cell>
          <cell r="E2091">
            <v>0</v>
          </cell>
          <cell r="F2091">
            <v>10.586980000000001</v>
          </cell>
          <cell r="G2091">
            <v>1.4514629999999999</v>
          </cell>
        </row>
        <row r="2092">
          <cell r="A2092">
            <v>3755582.5</v>
          </cell>
          <cell r="B2092">
            <v>2091</v>
          </cell>
          <cell r="C2092">
            <v>1978.423</v>
          </cell>
          <cell r="D2092">
            <v>0</v>
          </cell>
          <cell r="E2092">
            <v>0</v>
          </cell>
          <cell r="F2092">
            <v>506.00150000000002</v>
          </cell>
          <cell r="G2092">
            <v>129.28809999999999</v>
          </cell>
        </row>
        <row r="2093">
          <cell r="A2093">
            <v>3757371.5</v>
          </cell>
          <cell r="B2093">
            <v>2092</v>
          </cell>
          <cell r="C2093">
            <v>1789.039</v>
          </cell>
          <cell r="D2093">
            <v>0</v>
          </cell>
          <cell r="E2093">
            <v>0</v>
          </cell>
          <cell r="F2093">
            <v>883.01679999999999</v>
          </cell>
          <cell r="G2093">
            <v>214.93860000000001</v>
          </cell>
        </row>
        <row r="2094">
          <cell r="A2094">
            <v>3759340.25</v>
          </cell>
          <cell r="B2094">
            <v>2093</v>
          </cell>
          <cell r="C2094">
            <v>1968.847</v>
          </cell>
          <cell r="D2094">
            <v>0</v>
          </cell>
          <cell r="E2094">
            <v>0</v>
          </cell>
          <cell r="F2094">
            <v>1185.751</v>
          </cell>
          <cell r="G2094">
            <v>271.91419999999999</v>
          </cell>
        </row>
        <row r="2095">
          <cell r="A2095">
            <v>3761079</v>
          </cell>
          <cell r="B2095">
            <v>2094</v>
          </cell>
          <cell r="C2095">
            <v>1738.683</v>
          </cell>
          <cell r="D2095">
            <v>0</v>
          </cell>
          <cell r="E2095">
            <v>0</v>
          </cell>
          <cell r="F2095">
            <v>152.4538</v>
          </cell>
          <cell r="G2095">
            <v>33.185189999999999</v>
          </cell>
        </row>
        <row r="2096">
          <cell r="A2096">
            <v>3763061.75</v>
          </cell>
          <cell r="B2096">
            <v>2095</v>
          </cell>
          <cell r="C2096">
            <v>1982.6320000000001</v>
          </cell>
          <cell r="D2096">
            <v>0</v>
          </cell>
          <cell r="E2096">
            <v>0</v>
          </cell>
          <cell r="F2096">
            <v>0</v>
          </cell>
          <cell r="G2096">
            <v>0</v>
          </cell>
        </row>
        <row r="2097">
          <cell r="A2097">
            <v>3765072.25</v>
          </cell>
          <cell r="B2097">
            <v>2096</v>
          </cell>
          <cell r="C2097">
            <v>2010.614</v>
          </cell>
          <cell r="D2097">
            <v>0</v>
          </cell>
          <cell r="E2097">
            <v>0</v>
          </cell>
          <cell r="F2097">
            <v>0</v>
          </cell>
          <cell r="G2097">
            <v>0</v>
          </cell>
        </row>
        <row r="2098">
          <cell r="A2098">
            <v>3767075.25</v>
          </cell>
          <cell r="B2098">
            <v>2097</v>
          </cell>
          <cell r="C2098">
            <v>2003.0429999999999</v>
          </cell>
          <cell r="D2098">
            <v>0</v>
          </cell>
          <cell r="E2098">
            <v>0</v>
          </cell>
          <cell r="F2098">
            <v>552.22630000000004</v>
          </cell>
          <cell r="G2098">
            <v>139.55760000000001</v>
          </cell>
        </row>
        <row r="2099">
          <cell r="A2099">
            <v>3769068</v>
          </cell>
          <cell r="B2099">
            <v>2098</v>
          </cell>
          <cell r="C2099">
            <v>1992.6389999999999</v>
          </cell>
          <cell r="D2099">
            <v>0</v>
          </cell>
          <cell r="E2099">
            <v>0</v>
          </cell>
          <cell r="F2099">
            <v>657.82230000000004</v>
          </cell>
          <cell r="G2099">
            <v>150.84379999999999</v>
          </cell>
        </row>
        <row r="2100">
          <cell r="A2100">
            <v>3771030</v>
          </cell>
          <cell r="B2100">
            <v>2099</v>
          </cell>
          <cell r="C2100">
            <v>1961.9549999999999</v>
          </cell>
          <cell r="D2100">
            <v>0</v>
          </cell>
          <cell r="E2100">
            <v>0</v>
          </cell>
          <cell r="F2100">
            <v>318.00069999999999</v>
          </cell>
          <cell r="G2100">
            <v>34.386049999999997</v>
          </cell>
        </row>
        <row r="2101">
          <cell r="A2101">
            <v>3773013.75</v>
          </cell>
          <cell r="B2101">
            <v>2100</v>
          </cell>
          <cell r="C2101">
            <v>1983.7429999999999</v>
          </cell>
          <cell r="D2101">
            <v>0</v>
          </cell>
          <cell r="E2101">
            <v>0</v>
          </cell>
          <cell r="F2101">
            <v>919.351</v>
          </cell>
          <cell r="G2101">
            <v>109.8994</v>
          </cell>
        </row>
        <row r="2102">
          <cell r="A2102">
            <v>3775018</v>
          </cell>
          <cell r="B2102">
            <v>2101</v>
          </cell>
          <cell r="C2102">
            <v>2004.1659999999999</v>
          </cell>
          <cell r="D2102">
            <v>0</v>
          </cell>
          <cell r="E2102">
            <v>0</v>
          </cell>
          <cell r="F2102">
            <v>471.80309999999997</v>
          </cell>
          <cell r="G2102">
            <v>84.727689999999996</v>
          </cell>
        </row>
        <row r="2103">
          <cell r="A2103">
            <v>3777026</v>
          </cell>
          <cell r="B2103">
            <v>2102</v>
          </cell>
          <cell r="C2103">
            <v>2008.1189999999999</v>
          </cell>
          <cell r="D2103">
            <v>0</v>
          </cell>
          <cell r="E2103">
            <v>0</v>
          </cell>
          <cell r="F2103">
            <v>414.03190000000001</v>
          </cell>
          <cell r="G2103">
            <v>71.013050000000007</v>
          </cell>
        </row>
        <row r="2104">
          <cell r="A2104">
            <v>3779011.25</v>
          </cell>
          <cell r="B2104">
            <v>2103</v>
          </cell>
          <cell r="C2104">
            <v>1985.1420000000001</v>
          </cell>
          <cell r="D2104">
            <v>0</v>
          </cell>
          <cell r="E2104">
            <v>0</v>
          </cell>
          <cell r="F2104">
            <v>1906.971</v>
          </cell>
          <cell r="G2104">
            <v>307.86329999999998</v>
          </cell>
        </row>
        <row r="2105">
          <cell r="A2105">
            <v>3781018</v>
          </cell>
          <cell r="B2105">
            <v>2104</v>
          </cell>
          <cell r="C2105">
            <v>2006.6679999999999</v>
          </cell>
          <cell r="D2105">
            <v>0</v>
          </cell>
          <cell r="E2105">
            <v>0</v>
          </cell>
          <cell r="F2105">
            <v>195.85230000000001</v>
          </cell>
          <cell r="G2105">
            <v>29.970739999999999</v>
          </cell>
        </row>
        <row r="2106">
          <cell r="A2106">
            <v>3783024</v>
          </cell>
          <cell r="B2106">
            <v>2105</v>
          </cell>
          <cell r="C2106">
            <v>2005.9839999999999</v>
          </cell>
          <cell r="D2106">
            <v>0</v>
          </cell>
          <cell r="E2106">
            <v>0</v>
          </cell>
          <cell r="F2106">
            <v>912.82619999999997</v>
          </cell>
          <cell r="G2106">
            <v>170.97970000000001</v>
          </cell>
        </row>
        <row r="2107">
          <cell r="A2107">
            <v>3785032</v>
          </cell>
          <cell r="B2107">
            <v>2106</v>
          </cell>
          <cell r="C2107">
            <v>2008.0709999999999</v>
          </cell>
          <cell r="D2107">
            <v>0</v>
          </cell>
          <cell r="E2107">
            <v>0</v>
          </cell>
          <cell r="F2107">
            <v>113.39579999999999</v>
          </cell>
          <cell r="G2107">
            <v>26.28641</v>
          </cell>
        </row>
        <row r="2108">
          <cell r="A2108">
            <v>3787032.5</v>
          </cell>
          <cell r="B2108">
            <v>2107</v>
          </cell>
          <cell r="C2108">
            <v>2000.48</v>
          </cell>
          <cell r="D2108">
            <v>0</v>
          </cell>
          <cell r="E2108">
            <v>0</v>
          </cell>
          <cell r="F2108">
            <v>0</v>
          </cell>
          <cell r="G2108">
            <v>0</v>
          </cell>
        </row>
        <row r="2109">
          <cell r="A2109">
            <v>3789031</v>
          </cell>
          <cell r="B2109">
            <v>2108</v>
          </cell>
          <cell r="C2109">
            <v>1998.481</v>
          </cell>
          <cell r="D2109">
            <v>0</v>
          </cell>
          <cell r="E2109">
            <v>0</v>
          </cell>
          <cell r="F2109">
            <v>251.71940000000001</v>
          </cell>
          <cell r="G2109">
            <v>21.121279999999999</v>
          </cell>
        </row>
        <row r="2110">
          <cell r="A2110">
            <v>3791035</v>
          </cell>
          <cell r="B2110">
            <v>2109</v>
          </cell>
          <cell r="C2110">
            <v>2004.1189999999999</v>
          </cell>
          <cell r="D2110">
            <v>0</v>
          </cell>
          <cell r="E2110">
            <v>0</v>
          </cell>
          <cell r="F2110">
            <v>1547.7329999999999</v>
          </cell>
          <cell r="G2110">
            <v>123.81529999999999</v>
          </cell>
        </row>
        <row r="2111">
          <cell r="A2111">
            <v>3793022.5</v>
          </cell>
          <cell r="B2111">
            <v>2110</v>
          </cell>
          <cell r="C2111">
            <v>1987.4090000000001</v>
          </cell>
          <cell r="D2111">
            <v>0</v>
          </cell>
          <cell r="E2111">
            <v>0</v>
          </cell>
          <cell r="F2111">
            <v>1759.8889999999999</v>
          </cell>
          <cell r="G2111">
            <v>97.047460000000001</v>
          </cell>
        </row>
        <row r="2112">
          <cell r="A2112">
            <v>3794716.75</v>
          </cell>
          <cell r="B2112">
            <v>2111</v>
          </cell>
          <cell r="C2112">
            <v>1694.2809999999999</v>
          </cell>
          <cell r="D2112">
            <v>0</v>
          </cell>
          <cell r="E2112">
            <v>0</v>
          </cell>
          <cell r="F2112">
            <v>833.62</v>
          </cell>
          <cell r="G2112">
            <v>107.4021</v>
          </cell>
        </row>
        <row r="2113">
          <cell r="A2113">
            <v>3796696</v>
          </cell>
          <cell r="B2113">
            <v>2112</v>
          </cell>
          <cell r="C2113">
            <v>1979.1489999999999</v>
          </cell>
          <cell r="D2113">
            <v>0</v>
          </cell>
          <cell r="E2113">
            <v>0</v>
          </cell>
          <cell r="F2113">
            <v>743.21640000000002</v>
          </cell>
          <cell r="G2113">
            <v>58.413730000000001</v>
          </cell>
        </row>
        <row r="2114">
          <cell r="A2114">
            <v>3798668.25</v>
          </cell>
          <cell r="B2114">
            <v>2113</v>
          </cell>
          <cell r="C2114">
            <v>1972.277</v>
          </cell>
          <cell r="D2114">
            <v>0</v>
          </cell>
          <cell r="E2114">
            <v>0</v>
          </cell>
          <cell r="F2114">
            <v>652.46870000000001</v>
          </cell>
          <cell r="G2114">
            <v>46.059350000000002</v>
          </cell>
        </row>
        <row r="2115">
          <cell r="A2115">
            <v>3800565</v>
          </cell>
          <cell r="B2115">
            <v>2114</v>
          </cell>
          <cell r="C2115">
            <v>1896.7239999999999</v>
          </cell>
          <cell r="D2115">
            <v>0</v>
          </cell>
          <cell r="E2115">
            <v>0</v>
          </cell>
          <cell r="F2115">
            <v>772.14269999999999</v>
          </cell>
          <cell r="G2115">
            <v>52.670189999999998</v>
          </cell>
        </row>
        <row r="2116">
          <cell r="A2116">
            <v>3802563</v>
          </cell>
          <cell r="B2116">
            <v>2115</v>
          </cell>
          <cell r="C2116">
            <v>1997.883</v>
          </cell>
          <cell r="D2116">
            <v>0</v>
          </cell>
          <cell r="E2116">
            <v>0</v>
          </cell>
          <cell r="F2116">
            <v>72.660240000000002</v>
          </cell>
          <cell r="G2116">
            <v>3.7941470000000002</v>
          </cell>
        </row>
        <row r="2117">
          <cell r="A2117">
            <v>3804567.5</v>
          </cell>
          <cell r="B2117">
            <v>2116</v>
          </cell>
          <cell r="C2117">
            <v>2004.4159999999999</v>
          </cell>
          <cell r="D2117">
            <v>0</v>
          </cell>
          <cell r="E2117">
            <v>0</v>
          </cell>
          <cell r="F2117">
            <v>165.11330000000001</v>
          </cell>
          <cell r="G2117">
            <v>8.6218269999999997</v>
          </cell>
        </row>
        <row r="2118">
          <cell r="A2118">
            <v>3806567.75</v>
          </cell>
          <cell r="B2118">
            <v>2117</v>
          </cell>
          <cell r="C2118">
            <v>2000.144</v>
          </cell>
          <cell r="D2118">
            <v>0</v>
          </cell>
          <cell r="E2118">
            <v>0</v>
          </cell>
          <cell r="F2118">
            <v>169.39169999999999</v>
          </cell>
          <cell r="G2118">
            <v>20.130379999999999</v>
          </cell>
        </row>
        <row r="2119">
          <cell r="A2119">
            <v>3808569.75</v>
          </cell>
          <cell r="B2119">
            <v>2118</v>
          </cell>
          <cell r="C2119">
            <v>2002.0920000000001</v>
          </cell>
          <cell r="D2119">
            <v>0</v>
          </cell>
          <cell r="E2119">
            <v>0</v>
          </cell>
          <cell r="F2119">
            <v>1703.279</v>
          </cell>
          <cell r="G2119">
            <v>230.9417</v>
          </cell>
        </row>
        <row r="2120">
          <cell r="A2120">
            <v>3810231.5</v>
          </cell>
          <cell r="B2120">
            <v>2119</v>
          </cell>
          <cell r="C2120">
            <v>1661.82</v>
          </cell>
          <cell r="D2120">
            <v>0</v>
          </cell>
          <cell r="E2120">
            <v>0</v>
          </cell>
          <cell r="F2120">
            <v>515.76499999999999</v>
          </cell>
          <cell r="G2120">
            <v>73.663120000000006</v>
          </cell>
        </row>
        <row r="2121">
          <cell r="A2121">
            <v>3812232.25</v>
          </cell>
          <cell r="B2121">
            <v>2120</v>
          </cell>
          <cell r="C2121">
            <v>2000.6389999999999</v>
          </cell>
          <cell r="D2121">
            <v>0</v>
          </cell>
          <cell r="E2121">
            <v>0</v>
          </cell>
          <cell r="F2121">
            <v>0</v>
          </cell>
          <cell r="G2121">
            <v>0</v>
          </cell>
        </row>
        <row r="2122">
          <cell r="A2122">
            <v>3814143</v>
          </cell>
          <cell r="B2122">
            <v>2121</v>
          </cell>
          <cell r="C2122">
            <v>1910.6310000000001</v>
          </cell>
          <cell r="D2122">
            <v>0</v>
          </cell>
          <cell r="E2122">
            <v>0</v>
          </cell>
          <cell r="F2122">
            <v>273.0856</v>
          </cell>
          <cell r="G2122">
            <v>62.616259999999997</v>
          </cell>
        </row>
        <row r="2123">
          <cell r="A2123">
            <v>3816072</v>
          </cell>
          <cell r="B2123">
            <v>2122</v>
          </cell>
          <cell r="C2123">
            <v>1929.088</v>
          </cell>
          <cell r="D2123">
            <v>0</v>
          </cell>
          <cell r="E2123">
            <v>0</v>
          </cell>
          <cell r="F2123">
            <v>917.87099999999998</v>
          </cell>
          <cell r="G2123">
            <v>222.57050000000001</v>
          </cell>
        </row>
        <row r="2124">
          <cell r="A2124">
            <v>3817947.25</v>
          </cell>
          <cell r="B2124">
            <v>2123</v>
          </cell>
          <cell r="C2124">
            <v>1875.18</v>
          </cell>
          <cell r="D2124">
            <v>0</v>
          </cell>
          <cell r="E2124">
            <v>0</v>
          </cell>
          <cell r="F2124">
            <v>113.78570000000001</v>
          </cell>
          <cell r="G2124">
            <v>27.85811</v>
          </cell>
        </row>
        <row r="2125">
          <cell r="A2125">
            <v>3819947</v>
          </cell>
          <cell r="B2125">
            <v>2124</v>
          </cell>
          <cell r="C2125">
            <v>1999.8009999999999</v>
          </cell>
          <cell r="D2125">
            <v>0</v>
          </cell>
          <cell r="E2125">
            <v>0</v>
          </cell>
          <cell r="F2125">
            <v>15.171419999999999</v>
          </cell>
          <cell r="G2125">
            <v>3.7144149999999998</v>
          </cell>
        </row>
        <row r="2126">
          <cell r="A2126">
            <v>3821955.25</v>
          </cell>
          <cell r="B2126">
            <v>2125</v>
          </cell>
          <cell r="C2126">
            <v>2008.347</v>
          </cell>
          <cell r="D2126">
            <v>0</v>
          </cell>
          <cell r="E2126">
            <v>0</v>
          </cell>
          <cell r="F2126">
            <v>938.12350000000004</v>
          </cell>
          <cell r="G2126">
            <v>98.878680000000003</v>
          </cell>
        </row>
        <row r="2127">
          <cell r="A2127">
            <v>3823943.25</v>
          </cell>
          <cell r="B2127">
            <v>2126</v>
          </cell>
          <cell r="C2127">
            <v>1987.922</v>
          </cell>
          <cell r="D2127">
            <v>0</v>
          </cell>
          <cell r="E2127">
            <v>0</v>
          </cell>
          <cell r="F2127">
            <v>202.40520000000001</v>
          </cell>
          <cell r="G2127">
            <v>27.581849999999999</v>
          </cell>
        </row>
        <row r="2128">
          <cell r="A2128">
            <v>3825939.75</v>
          </cell>
          <cell r="B2128">
            <v>2127</v>
          </cell>
          <cell r="C2128">
            <v>1996.596</v>
          </cell>
          <cell r="D2128">
            <v>0</v>
          </cell>
          <cell r="E2128">
            <v>0</v>
          </cell>
          <cell r="F2128">
            <v>0</v>
          </cell>
          <cell r="G2128">
            <v>0</v>
          </cell>
        </row>
        <row r="2129">
          <cell r="A2129">
            <v>3827925.5</v>
          </cell>
          <cell r="B2129">
            <v>2128</v>
          </cell>
          <cell r="C2129">
            <v>1985.7719999999999</v>
          </cell>
          <cell r="D2129">
            <v>0</v>
          </cell>
          <cell r="E2129">
            <v>0</v>
          </cell>
          <cell r="F2129">
            <v>571.12789999999995</v>
          </cell>
          <cell r="G2129">
            <v>148.82589999999999</v>
          </cell>
        </row>
        <row r="2130">
          <cell r="A2130">
            <v>3829700.5</v>
          </cell>
          <cell r="B2130">
            <v>2129</v>
          </cell>
          <cell r="C2130">
            <v>1775.0329999999999</v>
          </cell>
          <cell r="D2130">
            <v>0</v>
          </cell>
          <cell r="E2130">
            <v>0</v>
          </cell>
          <cell r="F2130">
            <v>1715.6759999999999</v>
          </cell>
          <cell r="G2130">
            <v>422.61950000000002</v>
          </cell>
        </row>
        <row r="2131">
          <cell r="A2131">
            <v>3831555</v>
          </cell>
          <cell r="B2131">
            <v>2130</v>
          </cell>
          <cell r="C2131">
            <v>1854.549</v>
          </cell>
          <cell r="D2131">
            <v>0</v>
          </cell>
          <cell r="E2131">
            <v>0</v>
          </cell>
          <cell r="F2131">
            <v>660.6318</v>
          </cell>
          <cell r="G2131">
            <v>160.51339999999999</v>
          </cell>
        </row>
        <row r="2132">
          <cell r="A2132">
            <v>3833547.75</v>
          </cell>
          <cell r="B2132">
            <v>2131</v>
          </cell>
          <cell r="C2132">
            <v>1992.8309999999999</v>
          </cell>
          <cell r="D2132">
            <v>0</v>
          </cell>
          <cell r="E2132">
            <v>0</v>
          </cell>
          <cell r="F2132">
            <v>0</v>
          </cell>
          <cell r="G2132">
            <v>0</v>
          </cell>
        </row>
        <row r="2133">
          <cell r="A2133">
            <v>3835534.25</v>
          </cell>
          <cell r="B2133">
            <v>2132</v>
          </cell>
          <cell r="C2133">
            <v>1986.434</v>
          </cell>
          <cell r="D2133">
            <v>0</v>
          </cell>
          <cell r="E2133">
            <v>0</v>
          </cell>
          <cell r="F2133">
            <v>16.939129999999999</v>
          </cell>
          <cell r="G2133">
            <v>1.1557710000000001</v>
          </cell>
        </row>
        <row r="2134">
          <cell r="A2134">
            <v>3837533.25</v>
          </cell>
          <cell r="B2134">
            <v>2133</v>
          </cell>
          <cell r="C2134">
            <v>1998.992</v>
          </cell>
          <cell r="D2134">
            <v>0</v>
          </cell>
          <cell r="E2134">
            <v>0</v>
          </cell>
          <cell r="F2134">
            <v>579.39359999999999</v>
          </cell>
          <cell r="G2134">
            <v>151.70869999999999</v>
          </cell>
        </row>
        <row r="2135">
          <cell r="A2135">
            <v>3839532.25</v>
          </cell>
          <cell r="B2135">
            <v>2134</v>
          </cell>
          <cell r="C2135">
            <v>1998.999</v>
          </cell>
          <cell r="D2135">
            <v>0</v>
          </cell>
          <cell r="E2135">
            <v>0</v>
          </cell>
          <cell r="F2135">
            <v>745.56700000000001</v>
          </cell>
          <cell r="G2135">
            <v>176.12629999999999</v>
          </cell>
        </row>
        <row r="2136">
          <cell r="A2136">
            <v>3841520</v>
          </cell>
          <cell r="B2136">
            <v>2135</v>
          </cell>
          <cell r="C2136">
            <v>1987.827</v>
          </cell>
          <cell r="D2136">
            <v>0</v>
          </cell>
          <cell r="E2136">
            <v>0</v>
          </cell>
          <cell r="F2136">
            <v>1242.1300000000001</v>
          </cell>
          <cell r="G2136">
            <v>62.508369999999999</v>
          </cell>
        </row>
        <row r="2137">
          <cell r="A2137">
            <v>3843523.75</v>
          </cell>
          <cell r="B2137">
            <v>2136</v>
          </cell>
          <cell r="C2137">
            <v>2003.7349999999999</v>
          </cell>
          <cell r="D2137">
            <v>0</v>
          </cell>
          <cell r="E2137">
            <v>0</v>
          </cell>
          <cell r="F2137">
            <v>311.07799999999997</v>
          </cell>
          <cell r="G2137">
            <v>45.33623</v>
          </cell>
        </row>
        <row r="2138">
          <cell r="A2138">
            <v>3845502.5</v>
          </cell>
          <cell r="B2138">
            <v>2137</v>
          </cell>
          <cell r="C2138">
            <v>1978.789</v>
          </cell>
          <cell r="D2138">
            <v>0</v>
          </cell>
          <cell r="E2138">
            <v>0</v>
          </cell>
          <cell r="F2138">
            <v>153.74930000000001</v>
          </cell>
          <cell r="G2138">
            <v>23.877929999999999</v>
          </cell>
        </row>
        <row r="2139">
          <cell r="A2139">
            <v>3847498.25</v>
          </cell>
          <cell r="B2139">
            <v>2138</v>
          </cell>
          <cell r="C2139">
            <v>1995.7339999999999</v>
          </cell>
          <cell r="D2139">
            <v>0</v>
          </cell>
          <cell r="E2139">
            <v>0</v>
          </cell>
          <cell r="F2139">
            <v>453.41469999999998</v>
          </cell>
          <cell r="G2139">
            <v>66.957989999999995</v>
          </cell>
        </row>
        <row r="2140">
          <cell r="A2140">
            <v>3849509.25</v>
          </cell>
          <cell r="B2140">
            <v>2139</v>
          </cell>
          <cell r="C2140">
            <v>2010.905</v>
          </cell>
          <cell r="D2140">
            <v>0</v>
          </cell>
          <cell r="E2140">
            <v>0</v>
          </cell>
          <cell r="F2140">
            <v>562.46400000000006</v>
          </cell>
          <cell r="G2140">
            <v>69.824389999999994</v>
          </cell>
        </row>
        <row r="2141">
          <cell r="A2141">
            <v>3851517</v>
          </cell>
          <cell r="B2141">
            <v>2140</v>
          </cell>
          <cell r="C2141">
            <v>2007.652</v>
          </cell>
          <cell r="D2141">
            <v>0</v>
          </cell>
          <cell r="E2141">
            <v>0</v>
          </cell>
          <cell r="F2141">
            <v>1106.481</v>
          </cell>
          <cell r="G2141">
            <v>74.807950000000005</v>
          </cell>
        </row>
        <row r="2142">
          <cell r="A2142">
            <v>3853527</v>
          </cell>
          <cell r="B2142">
            <v>2141</v>
          </cell>
          <cell r="C2142">
            <v>2009.9770000000001</v>
          </cell>
          <cell r="D2142">
            <v>0</v>
          </cell>
          <cell r="E2142">
            <v>0</v>
          </cell>
          <cell r="F2142">
            <v>1677.403</v>
          </cell>
          <cell r="G2142">
            <v>142.2328</v>
          </cell>
        </row>
        <row r="2143">
          <cell r="A2143">
            <v>3855510.75</v>
          </cell>
          <cell r="B2143">
            <v>2142</v>
          </cell>
          <cell r="C2143">
            <v>1983.8389999999999</v>
          </cell>
          <cell r="D2143">
            <v>0</v>
          </cell>
          <cell r="E2143">
            <v>0</v>
          </cell>
          <cell r="F2143">
            <v>241.38290000000001</v>
          </cell>
          <cell r="G2143">
            <v>12.84802</v>
          </cell>
        </row>
        <row r="2144">
          <cell r="A2144">
            <v>3857393.75</v>
          </cell>
          <cell r="B2144">
            <v>2143</v>
          </cell>
          <cell r="C2144">
            <v>1882.963</v>
          </cell>
          <cell r="D2144">
            <v>0</v>
          </cell>
          <cell r="E2144">
            <v>0</v>
          </cell>
          <cell r="F2144">
            <v>1217.7059999999999</v>
          </cell>
          <cell r="G2144">
            <v>123.5962</v>
          </cell>
        </row>
        <row r="2145">
          <cell r="A2145">
            <v>3859287.5</v>
          </cell>
          <cell r="B2145">
            <v>2144</v>
          </cell>
          <cell r="C2145">
            <v>1893.769</v>
          </cell>
          <cell r="D2145">
            <v>0</v>
          </cell>
          <cell r="E2145">
            <v>0</v>
          </cell>
          <cell r="F2145">
            <v>1051.828</v>
          </cell>
          <cell r="G2145">
            <v>99.037509999999997</v>
          </cell>
        </row>
        <row r="2146">
          <cell r="A2146">
            <v>3861260.75</v>
          </cell>
          <cell r="B2146">
            <v>2145</v>
          </cell>
          <cell r="C2146">
            <v>1973.354</v>
          </cell>
          <cell r="D2146">
            <v>0</v>
          </cell>
          <cell r="E2146">
            <v>0</v>
          </cell>
          <cell r="F2146">
            <v>1633.4459999999999</v>
          </cell>
          <cell r="G2146">
            <v>135.8844</v>
          </cell>
        </row>
        <row r="2147">
          <cell r="A2147">
            <v>3863032</v>
          </cell>
          <cell r="B2147">
            <v>2146</v>
          </cell>
          <cell r="C2147">
            <v>1771.143</v>
          </cell>
          <cell r="D2147">
            <v>0</v>
          </cell>
          <cell r="E2147">
            <v>0</v>
          </cell>
          <cell r="F2147">
            <v>0</v>
          </cell>
          <cell r="G2147">
            <v>0</v>
          </cell>
        </row>
        <row r="2148">
          <cell r="A2148">
            <v>3865032.5</v>
          </cell>
          <cell r="B2148">
            <v>2147</v>
          </cell>
          <cell r="C2148">
            <v>2000.4939999999999</v>
          </cell>
          <cell r="D2148">
            <v>0</v>
          </cell>
          <cell r="E2148">
            <v>0</v>
          </cell>
          <cell r="F2148">
            <v>0</v>
          </cell>
          <cell r="G2148">
            <v>0</v>
          </cell>
        </row>
        <row r="2149">
          <cell r="A2149">
            <v>3867044</v>
          </cell>
          <cell r="B2149">
            <v>2148</v>
          </cell>
          <cell r="C2149">
            <v>2011.5260000000001</v>
          </cell>
          <cell r="D2149">
            <v>0</v>
          </cell>
          <cell r="E2149">
            <v>0</v>
          </cell>
          <cell r="F2149">
            <v>0</v>
          </cell>
          <cell r="G2149">
            <v>0</v>
          </cell>
        </row>
        <row r="2150">
          <cell r="A2150">
            <v>3869018.5</v>
          </cell>
          <cell r="B2150">
            <v>2149</v>
          </cell>
          <cell r="C2150">
            <v>1974.5160000000001</v>
          </cell>
          <cell r="D2150">
            <v>0</v>
          </cell>
          <cell r="E2150">
            <v>0</v>
          </cell>
          <cell r="F2150">
            <v>834.79079999999999</v>
          </cell>
          <cell r="G2150">
            <v>111.1785</v>
          </cell>
        </row>
        <row r="2151">
          <cell r="A2151">
            <v>3870981.25</v>
          </cell>
          <cell r="B2151">
            <v>2150</v>
          </cell>
          <cell r="C2151">
            <v>1962.6990000000001</v>
          </cell>
          <cell r="D2151">
            <v>0</v>
          </cell>
          <cell r="E2151">
            <v>0</v>
          </cell>
          <cell r="F2151">
            <v>1832.5609999999999</v>
          </cell>
          <cell r="G2151">
            <v>245.43279999999999</v>
          </cell>
        </row>
        <row r="2152">
          <cell r="A2152">
            <v>3872971.5</v>
          </cell>
          <cell r="B2152">
            <v>2151</v>
          </cell>
          <cell r="C2152">
            <v>1990.31</v>
          </cell>
          <cell r="D2152">
            <v>0</v>
          </cell>
          <cell r="E2152">
            <v>0</v>
          </cell>
          <cell r="F2152">
            <v>685.25869999999998</v>
          </cell>
          <cell r="G2152">
            <v>83.805329999999998</v>
          </cell>
        </row>
        <row r="2153">
          <cell r="A2153">
            <v>3874965</v>
          </cell>
          <cell r="B2153">
            <v>2152</v>
          </cell>
          <cell r="C2153">
            <v>1993.453</v>
          </cell>
          <cell r="D2153">
            <v>0</v>
          </cell>
          <cell r="E2153">
            <v>0</v>
          </cell>
          <cell r="F2153">
            <v>0</v>
          </cell>
          <cell r="G2153">
            <v>0</v>
          </cell>
        </row>
        <row r="2154">
          <cell r="A2154">
            <v>3876961</v>
          </cell>
          <cell r="B2154">
            <v>2153</v>
          </cell>
          <cell r="C2154">
            <v>1995.973</v>
          </cell>
          <cell r="D2154">
            <v>0</v>
          </cell>
          <cell r="E2154">
            <v>0</v>
          </cell>
          <cell r="F2154">
            <v>30.342839999999999</v>
          </cell>
          <cell r="G2154">
            <v>7.7739349999999998</v>
          </cell>
        </row>
        <row r="2155">
          <cell r="A2155">
            <v>3878953.25</v>
          </cell>
          <cell r="B2155">
            <v>2154</v>
          </cell>
          <cell r="C2155">
            <v>1992.3309999999999</v>
          </cell>
          <cell r="D2155">
            <v>0</v>
          </cell>
          <cell r="E2155">
            <v>0</v>
          </cell>
          <cell r="F2155">
            <v>638.88170000000002</v>
          </cell>
          <cell r="G2155">
            <v>184.23679999999999</v>
          </cell>
        </row>
        <row r="2156">
          <cell r="A2156">
            <v>3880950.25</v>
          </cell>
          <cell r="B2156">
            <v>2155</v>
          </cell>
          <cell r="C2156">
            <v>1997</v>
          </cell>
          <cell r="D2156">
            <v>0</v>
          </cell>
          <cell r="E2156">
            <v>0</v>
          </cell>
          <cell r="F2156">
            <v>435.24829999999997</v>
          </cell>
          <cell r="G2156">
            <v>108.4199</v>
          </cell>
        </row>
        <row r="2157">
          <cell r="A2157">
            <v>3882957.75</v>
          </cell>
          <cell r="B2157">
            <v>2156</v>
          </cell>
          <cell r="C2157">
            <v>2007.511</v>
          </cell>
          <cell r="D2157">
            <v>0</v>
          </cell>
          <cell r="E2157">
            <v>0</v>
          </cell>
          <cell r="F2157">
            <v>1275.883</v>
          </cell>
          <cell r="G2157">
            <v>162.6037</v>
          </cell>
        </row>
        <row r="2158">
          <cell r="A2158">
            <v>3884967.25</v>
          </cell>
          <cell r="B2158">
            <v>2157</v>
          </cell>
          <cell r="C2158">
            <v>2009.4590000000001</v>
          </cell>
          <cell r="D2158">
            <v>0</v>
          </cell>
          <cell r="E2158">
            <v>0</v>
          </cell>
          <cell r="F2158">
            <v>65.510369999999995</v>
          </cell>
          <cell r="G2158">
            <v>9.0469740000000005</v>
          </cell>
        </row>
        <row r="2159">
          <cell r="A2159">
            <v>3886976.5</v>
          </cell>
          <cell r="B2159">
            <v>2158</v>
          </cell>
          <cell r="C2159">
            <v>2009.126</v>
          </cell>
          <cell r="D2159">
            <v>0</v>
          </cell>
          <cell r="E2159">
            <v>0</v>
          </cell>
          <cell r="F2159">
            <v>26.496320000000001</v>
          </cell>
          <cell r="G2159">
            <v>7.2601719999999998</v>
          </cell>
        </row>
        <row r="2160">
          <cell r="A2160">
            <v>3888977.75</v>
          </cell>
          <cell r="B2160">
            <v>2159</v>
          </cell>
          <cell r="C2160">
            <v>2001.309</v>
          </cell>
          <cell r="D2160">
            <v>0</v>
          </cell>
          <cell r="E2160">
            <v>0</v>
          </cell>
          <cell r="F2160">
            <v>759.01570000000004</v>
          </cell>
          <cell r="G2160">
            <v>229.6678</v>
          </cell>
        </row>
        <row r="2161">
          <cell r="A2161">
            <v>3890973.75</v>
          </cell>
          <cell r="B2161">
            <v>2160</v>
          </cell>
          <cell r="C2161">
            <v>1995.941</v>
          </cell>
          <cell r="D2161">
            <v>0</v>
          </cell>
          <cell r="E2161">
            <v>0</v>
          </cell>
          <cell r="F2161">
            <v>1710.779</v>
          </cell>
          <cell r="G2161">
            <v>488.28840000000002</v>
          </cell>
        </row>
        <row r="2162">
          <cell r="A2162">
            <v>3892975.75</v>
          </cell>
          <cell r="B2162">
            <v>2161</v>
          </cell>
          <cell r="C2162">
            <v>2001.972</v>
          </cell>
          <cell r="D2162">
            <v>0</v>
          </cell>
          <cell r="E2162">
            <v>0</v>
          </cell>
          <cell r="F2162">
            <v>199.89840000000001</v>
          </cell>
          <cell r="G2162">
            <v>58.742759999999997</v>
          </cell>
        </row>
        <row r="2163">
          <cell r="A2163">
            <v>3894961.75</v>
          </cell>
          <cell r="B2163">
            <v>2162</v>
          </cell>
          <cell r="C2163">
            <v>1986.0840000000001</v>
          </cell>
          <cell r="D2163">
            <v>0</v>
          </cell>
          <cell r="E2163">
            <v>0</v>
          </cell>
          <cell r="F2163">
            <v>938.24289999999996</v>
          </cell>
          <cell r="G2163">
            <v>267.68549999999999</v>
          </cell>
        </row>
        <row r="2164">
          <cell r="A2164">
            <v>3896965.5</v>
          </cell>
          <cell r="B2164">
            <v>2163</v>
          </cell>
          <cell r="C2164">
            <v>2003.7660000000001</v>
          </cell>
          <cell r="D2164">
            <v>0</v>
          </cell>
          <cell r="E2164">
            <v>0</v>
          </cell>
          <cell r="F2164">
            <v>1231.528</v>
          </cell>
          <cell r="G2164">
            <v>122.5936</v>
          </cell>
        </row>
        <row r="2165">
          <cell r="A2165">
            <v>3898977</v>
          </cell>
          <cell r="B2165">
            <v>2164</v>
          </cell>
          <cell r="C2165">
            <v>2011.5940000000001</v>
          </cell>
          <cell r="D2165">
            <v>0</v>
          </cell>
          <cell r="E2165">
            <v>0</v>
          </cell>
          <cell r="F2165">
            <v>1922.1489999999999</v>
          </cell>
          <cell r="G2165">
            <v>171.86940000000001</v>
          </cell>
        </row>
        <row r="2166">
          <cell r="A2166">
            <v>3900975.5</v>
          </cell>
          <cell r="B2166">
            <v>2165</v>
          </cell>
          <cell r="C2166">
            <v>1998.4290000000001</v>
          </cell>
          <cell r="D2166">
            <v>0</v>
          </cell>
          <cell r="E2166">
            <v>0</v>
          </cell>
          <cell r="F2166">
            <v>263.81670000000003</v>
          </cell>
          <cell r="G2166">
            <v>18.50789</v>
          </cell>
        </row>
        <row r="2167">
          <cell r="A2167">
            <v>3902975.75</v>
          </cell>
          <cell r="B2167">
            <v>2166</v>
          </cell>
          <cell r="C2167">
            <v>2000.375</v>
          </cell>
          <cell r="D2167">
            <v>0</v>
          </cell>
          <cell r="E2167">
            <v>0</v>
          </cell>
          <cell r="F2167">
            <v>1438.1030000000001</v>
          </cell>
          <cell r="G2167">
            <v>142.46719999999999</v>
          </cell>
        </row>
        <row r="2168">
          <cell r="A2168">
            <v>3904962.5</v>
          </cell>
          <cell r="B2168">
            <v>2167</v>
          </cell>
          <cell r="C2168">
            <v>1986.6679999999999</v>
          </cell>
          <cell r="D2168">
            <v>0</v>
          </cell>
          <cell r="E2168">
            <v>0</v>
          </cell>
          <cell r="F2168">
            <v>1986.6679999999999</v>
          </cell>
          <cell r="G2168">
            <v>200.09370000000001</v>
          </cell>
        </row>
        <row r="2169">
          <cell r="A2169">
            <v>3906950</v>
          </cell>
          <cell r="B2169">
            <v>2168</v>
          </cell>
          <cell r="C2169">
            <v>1987.395</v>
          </cell>
          <cell r="D2169">
            <v>0</v>
          </cell>
          <cell r="E2169">
            <v>0</v>
          </cell>
          <cell r="F2169">
            <v>1941.5940000000001</v>
          </cell>
          <cell r="G2169">
            <v>169.70590000000001</v>
          </cell>
        </row>
        <row r="2170">
          <cell r="A2170">
            <v>3908948.75</v>
          </cell>
          <cell r="B2170">
            <v>2169</v>
          </cell>
          <cell r="C2170">
            <v>1998.8720000000001</v>
          </cell>
          <cell r="D2170">
            <v>0</v>
          </cell>
          <cell r="E2170">
            <v>0</v>
          </cell>
          <cell r="F2170">
            <v>195.5994</v>
          </cell>
          <cell r="G2170">
            <v>14.13566</v>
          </cell>
        </row>
        <row r="2171">
          <cell r="A2171">
            <v>3910947</v>
          </cell>
          <cell r="B2171">
            <v>2170</v>
          </cell>
          <cell r="C2171">
            <v>1998.18</v>
          </cell>
          <cell r="D2171">
            <v>0</v>
          </cell>
          <cell r="E2171">
            <v>0</v>
          </cell>
          <cell r="F2171">
            <v>0</v>
          </cell>
          <cell r="G2171">
            <v>0</v>
          </cell>
        </row>
        <row r="2172">
          <cell r="A2172">
            <v>3912943.75</v>
          </cell>
          <cell r="B2172">
            <v>2171</v>
          </cell>
          <cell r="C2172">
            <v>1996.6289999999999</v>
          </cell>
          <cell r="D2172">
            <v>0</v>
          </cell>
          <cell r="E2172">
            <v>0</v>
          </cell>
          <cell r="F2172">
            <v>1322.674</v>
          </cell>
          <cell r="G2172">
            <v>135.66630000000001</v>
          </cell>
        </row>
        <row r="2173">
          <cell r="A2173">
            <v>3914656.75</v>
          </cell>
          <cell r="B2173">
            <v>2172</v>
          </cell>
          <cell r="C2173">
            <v>1713.0719999999999</v>
          </cell>
          <cell r="D2173">
            <v>0</v>
          </cell>
          <cell r="E2173">
            <v>0</v>
          </cell>
          <cell r="F2173">
            <v>1566.701</v>
          </cell>
          <cell r="G2173">
            <v>182.53639999999999</v>
          </cell>
        </row>
        <row r="2174">
          <cell r="A2174">
            <v>3916656.5</v>
          </cell>
          <cell r="B2174">
            <v>2173</v>
          </cell>
          <cell r="C2174">
            <v>1999.7760000000001</v>
          </cell>
          <cell r="D2174">
            <v>0</v>
          </cell>
          <cell r="E2174">
            <v>0</v>
          </cell>
          <cell r="F2174">
            <v>1999.7760000000001</v>
          </cell>
          <cell r="G2174">
            <v>210.74449999999999</v>
          </cell>
        </row>
        <row r="2175">
          <cell r="A2175">
            <v>3918656</v>
          </cell>
          <cell r="B2175">
            <v>2174</v>
          </cell>
          <cell r="C2175">
            <v>1999.51</v>
          </cell>
          <cell r="D2175">
            <v>0</v>
          </cell>
          <cell r="E2175">
            <v>0</v>
          </cell>
          <cell r="F2175">
            <v>629.50900000000001</v>
          </cell>
          <cell r="G2175">
            <v>45.396560000000001</v>
          </cell>
        </row>
        <row r="2176">
          <cell r="A2176">
            <v>3920667.25</v>
          </cell>
          <cell r="B2176">
            <v>2175</v>
          </cell>
          <cell r="C2176">
            <v>2011.2239999999999</v>
          </cell>
          <cell r="D2176">
            <v>0</v>
          </cell>
          <cell r="E2176">
            <v>0</v>
          </cell>
          <cell r="F2176">
            <v>0</v>
          </cell>
          <cell r="G2176">
            <v>0</v>
          </cell>
        </row>
        <row r="2177">
          <cell r="A2177">
            <v>3922671.5</v>
          </cell>
          <cell r="B2177">
            <v>2176</v>
          </cell>
          <cell r="C2177">
            <v>2004.277</v>
          </cell>
          <cell r="D2177">
            <v>0</v>
          </cell>
          <cell r="E2177">
            <v>0</v>
          </cell>
          <cell r="F2177">
            <v>162.7217</v>
          </cell>
          <cell r="G2177">
            <v>48.573270000000001</v>
          </cell>
        </row>
        <row r="2178">
          <cell r="A2178">
            <v>3924650.5</v>
          </cell>
          <cell r="B2178">
            <v>2177</v>
          </cell>
          <cell r="C2178">
            <v>1978.9929999999999</v>
          </cell>
          <cell r="D2178">
            <v>0</v>
          </cell>
          <cell r="E2178">
            <v>0</v>
          </cell>
          <cell r="F2178">
            <v>1393.2239999999999</v>
          </cell>
          <cell r="G2178">
            <v>198.5899</v>
          </cell>
        </row>
        <row r="2179">
          <cell r="A2179">
            <v>3926658.75</v>
          </cell>
          <cell r="B2179">
            <v>2178</v>
          </cell>
          <cell r="C2179">
            <v>2008.2439999999999</v>
          </cell>
          <cell r="D2179">
            <v>0</v>
          </cell>
          <cell r="E2179">
            <v>0</v>
          </cell>
          <cell r="F2179">
            <v>353.78129999999999</v>
          </cell>
          <cell r="G2179">
            <v>50.000309999999999</v>
          </cell>
        </row>
        <row r="2180">
          <cell r="A2180">
            <v>3928539.75</v>
          </cell>
          <cell r="B2180">
            <v>2179</v>
          </cell>
          <cell r="C2180">
            <v>1881.018</v>
          </cell>
          <cell r="D2180">
            <v>0</v>
          </cell>
          <cell r="E2180">
            <v>0</v>
          </cell>
          <cell r="F2180">
            <v>0</v>
          </cell>
          <cell r="G2180">
            <v>0</v>
          </cell>
        </row>
        <row r="2181">
          <cell r="A2181">
            <v>3930252.25</v>
          </cell>
          <cell r="B2181">
            <v>2180</v>
          </cell>
          <cell r="C2181">
            <v>1712.4880000000001</v>
          </cell>
          <cell r="D2181">
            <v>0</v>
          </cell>
          <cell r="E2181">
            <v>0</v>
          </cell>
          <cell r="F2181">
            <v>0</v>
          </cell>
          <cell r="G2181">
            <v>0</v>
          </cell>
        </row>
        <row r="2182">
          <cell r="A2182">
            <v>3932229.5</v>
          </cell>
          <cell r="B2182">
            <v>2181</v>
          </cell>
          <cell r="C2182">
            <v>1977.3720000000001</v>
          </cell>
          <cell r="D2182">
            <v>0</v>
          </cell>
          <cell r="E2182">
            <v>0</v>
          </cell>
          <cell r="F2182">
            <v>562.49800000000005</v>
          </cell>
          <cell r="G2182">
            <v>168.6704</v>
          </cell>
        </row>
        <row r="2183">
          <cell r="A2183">
            <v>3934218.5</v>
          </cell>
          <cell r="B2183">
            <v>2182</v>
          </cell>
          <cell r="C2183">
            <v>1989.0920000000001</v>
          </cell>
          <cell r="D2183">
            <v>0</v>
          </cell>
          <cell r="E2183">
            <v>0</v>
          </cell>
          <cell r="F2183">
            <v>333.69170000000003</v>
          </cell>
          <cell r="G2183">
            <v>87.432839999999999</v>
          </cell>
        </row>
        <row r="2184">
          <cell r="A2184">
            <v>3936219.5</v>
          </cell>
          <cell r="B2184">
            <v>2183</v>
          </cell>
          <cell r="C2184">
            <v>2001.1189999999999</v>
          </cell>
          <cell r="D2184">
            <v>0</v>
          </cell>
          <cell r="E2184">
            <v>0</v>
          </cell>
          <cell r="F2184">
            <v>409.77089999999998</v>
          </cell>
          <cell r="G2184">
            <v>115.9543</v>
          </cell>
        </row>
        <row r="2185">
          <cell r="A2185">
            <v>3938207</v>
          </cell>
          <cell r="B2185">
            <v>2184</v>
          </cell>
          <cell r="C2185">
            <v>1987.472</v>
          </cell>
          <cell r="D2185">
            <v>0</v>
          </cell>
          <cell r="E2185">
            <v>0</v>
          </cell>
          <cell r="F2185">
            <v>1695.5129999999999</v>
          </cell>
          <cell r="G2185">
            <v>225.06739999999999</v>
          </cell>
        </row>
        <row r="2186">
          <cell r="A2186">
            <v>3940205.75</v>
          </cell>
          <cell r="B2186">
            <v>2185</v>
          </cell>
          <cell r="C2186">
            <v>1998.866</v>
          </cell>
          <cell r="D2186">
            <v>0</v>
          </cell>
          <cell r="E2186">
            <v>0</v>
          </cell>
          <cell r="F2186">
            <v>1026.394</v>
          </cell>
          <cell r="G2186">
            <v>74.177379999999999</v>
          </cell>
        </row>
        <row r="2187">
          <cell r="A2187">
            <v>3942205</v>
          </cell>
          <cell r="B2187">
            <v>2186</v>
          </cell>
          <cell r="C2187">
            <v>1999.1679999999999</v>
          </cell>
          <cell r="D2187">
            <v>0</v>
          </cell>
          <cell r="E2187">
            <v>0</v>
          </cell>
          <cell r="F2187">
            <v>1846.346</v>
          </cell>
          <cell r="G2187">
            <v>167.91499999999999</v>
          </cell>
        </row>
        <row r="2188">
          <cell r="A2188">
            <v>3944200.5</v>
          </cell>
          <cell r="B2188">
            <v>2187</v>
          </cell>
          <cell r="C2188">
            <v>1995.578</v>
          </cell>
          <cell r="D2188">
            <v>0</v>
          </cell>
          <cell r="E2188">
            <v>0</v>
          </cell>
          <cell r="F2188">
            <v>1993.7919999999999</v>
          </cell>
          <cell r="G2188">
            <v>229.69890000000001</v>
          </cell>
        </row>
        <row r="2189">
          <cell r="A2189">
            <v>3946205</v>
          </cell>
          <cell r="B2189">
            <v>2188</v>
          </cell>
          <cell r="C2189">
            <v>2004.4079999999999</v>
          </cell>
          <cell r="D2189">
            <v>0</v>
          </cell>
          <cell r="E2189">
            <v>0</v>
          </cell>
          <cell r="F2189">
            <v>1566.2429999999999</v>
          </cell>
          <cell r="G2189">
            <v>155.11709999999999</v>
          </cell>
        </row>
        <row r="2190">
          <cell r="A2190">
            <v>3948221.25</v>
          </cell>
          <cell r="B2190">
            <v>2189</v>
          </cell>
          <cell r="C2190">
            <v>2016.2639999999999</v>
          </cell>
          <cell r="D2190">
            <v>0</v>
          </cell>
          <cell r="E2190">
            <v>0</v>
          </cell>
          <cell r="F2190">
            <v>302.00400000000002</v>
          </cell>
          <cell r="G2190">
            <v>27.008209999999998</v>
          </cell>
        </row>
        <row r="2191">
          <cell r="A2191">
            <v>3950179</v>
          </cell>
          <cell r="B2191">
            <v>2190</v>
          </cell>
          <cell r="C2191">
            <v>1957.8150000000001</v>
          </cell>
          <cell r="D2191">
            <v>0</v>
          </cell>
          <cell r="E2191">
            <v>0</v>
          </cell>
          <cell r="F2191">
            <v>1168.354</v>
          </cell>
          <cell r="G2191">
            <v>137.86019999999999</v>
          </cell>
        </row>
        <row r="2192">
          <cell r="A2192">
            <v>3952153.75</v>
          </cell>
          <cell r="B2192">
            <v>2191</v>
          </cell>
          <cell r="C2192">
            <v>1974.713</v>
          </cell>
          <cell r="D2192">
            <v>0</v>
          </cell>
          <cell r="E2192">
            <v>0</v>
          </cell>
          <cell r="F2192">
            <v>1974.713</v>
          </cell>
          <cell r="G2192">
            <v>235.39869999999999</v>
          </cell>
        </row>
        <row r="2193">
          <cell r="A2193">
            <v>3954152.75</v>
          </cell>
          <cell r="B2193">
            <v>2192</v>
          </cell>
          <cell r="C2193">
            <v>1999.0640000000001</v>
          </cell>
          <cell r="D2193">
            <v>0</v>
          </cell>
          <cell r="E2193">
            <v>0</v>
          </cell>
          <cell r="F2193">
            <v>1999.0640000000001</v>
          </cell>
          <cell r="G2193">
            <v>195.9451</v>
          </cell>
        </row>
        <row r="2194">
          <cell r="A2194">
            <v>3956158.25</v>
          </cell>
          <cell r="B2194">
            <v>2193</v>
          </cell>
          <cell r="C2194">
            <v>2005.46</v>
          </cell>
          <cell r="D2194">
            <v>0</v>
          </cell>
          <cell r="E2194">
            <v>0</v>
          </cell>
          <cell r="F2194">
            <v>412.25599999999997</v>
          </cell>
          <cell r="G2194">
            <v>24.25957</v>
          </cell>
        </row>
        <row r="2195">
          <cell r="A2195">
            <v>3958152.25</v>
          </cell>
          <cell r="B2195">
            <v>2194</v>
          </cell>
          <cell r="C2195">
            <v>1993.9449999999999</v>
          </cell>
          <cell r="D2195">
            <v>0</v>
          </cell>
          <cell r="E2195">
            <v>0</v>
          </cell>
          <cell r="F2195">
            <v>1212.5119999999999</v>
          </cell>
          <cell r="G2195">
            <v>154.7784</v>
          </cell>
        </row>
        <row r="2196">
          <cell r="A2196">
            <v>3960135.5</v>
          </cell>
          <cell r="B2196">
            <v>2195</v>
          </cell>
          <cell r="C2196">
            <v>1983.348</v>
          </cell>
          <cell r="D2196">
            <v>0</v>
          </cell>
          <cell r="E2196">
            <v>0</v>
          </cell>
          <cell r="F2196">
            <v>908.23379999999997</v>
          </cell>
          <cell r="G2196">
            <v>70.95335</v>
          </cell>
        </row>
        <row r="2197">
          <cell r="A2197">
            <v>3962144</v>
          </cell>
          <cell r="B2197">
            <v>2196</v>
          </cell>
          <cell r="C2197">
            <v>2008.4369999999999</v>
          </cell>
          <cell r="D2197">
            <v>0</v>
          </cell>
          <cell r="E2197">
            <v>0</v>
          </cell>
          <cell r="F2197">
            <v>440.94690000000003</v>
          </cell>
          <cell r="G2197">
            <v>68.597840000000005</v>
          </cell>
        </row>
        <row r="2198">
          <cell r="A2198">
            <v>3964142</v>
          </cell>
          <cell r="B2198">
            <v>2197</v>
          </cell>
          <cell r="C2198">
            <v>1998.0530000000001</v>
          </cell>
          <cell r="D2198">
            <v>0</v>
          </cell>
          <cell r="E2198">
            <v>0</v>
          </cell>
          <cell r="F2198">
            <v>136.3374</v>
          </cell>
          <cell r="G2198">
            <v>19.408239999999999</v>
          </cell>
        </row>
        <row r="2199">
          <cell r="A2199">
            <v>3966138.75</v>
          </cell>
          <cell r="B2199">
            <v>2198</v>
          </cell>
          <cell r="C2199">
            <v>1996.654</v>
          </cell>
          <cell r="D2199">
            <v>0</v>
          </cell>
          <cell r="E2199">
            <v>0</v>
          </cell>
          <cell r="F2199">
            <v>366.98289999999997</v>
          </cell>
          <cell r="G2199">
            <v>55.909370000000003</v>
          </cell>
        </row>
        <row r="2200">
          <cell r="A2200">
            <v>3968142</v>
          </cell>
          <cell r="B2200">
            <v>2199</v>
          </cell>
          <cell r="C2200">
            <v>2003.203</v>
          </cell>
          <cell r="D2200">
            <v>0</v>
          </cell>
          <cell r="E2200">
            <v>0</v>
          </cell>
          <cell r="F2200">
            <v>882.3741</v>
          </cell>
          <cell r="G2200">
            <v>119.8783</v>
          </cell>
        </row>
        <row r="2201">
          <cell r="A2201">
            <v>3969912.75</v>
          </cell>
          <cell r="B2201">
            <v>2200</v>
          </cell>
          <cell r="C2201">
            <v>1770.6379999999999</v>
          </cell>
          <cell r="D2201">
            <v>0</v>
          </cell>
          <cell r="E2201">
            <v>0</v>
          </cell>
          <cell r="F2201">
            <v>37.839399999999998</v>
          </cell>
          <cell r="G2201">
            <v>5.3475760000000001</v>
          </cell>
        </row>
        <row r="2202">
          <cell r="A2202">
            <v>3971882</v>
          </cell>
          <cell r="B2202">
            <v>2201</v>
          </cell>
          <cell r="C2202">
            <v>1969.268</v>
          </cell>
          <cell r="D2202">
            <v>0</v>
          </cell>
          <cell r="E2202">
            <v>0</v>
          </cell>
          <cell r="F2202">
            <v>692.40700000000004</v>
          </cell>
          <cell r="G2202">
            <v>58.021630000000002</v>
          </cell>
        </row>
        <row r="2203">
          <cell r="A2203">
            <v>3973811.5</v>
          </cell>
          <cell r="B2203">
            <v>2202</v>
          </cell>
          <cell r="C2203">
            <v>1929.5840000000001</v>
          </cell>
          <cell r="D2203">
            <v>0</v>
          </cell>
          <cell r="E2203">
            <v>0</v>
          </cell>
          <cell r="F2203">
            <v>1714.0419999999999</v>
          </cell>
          <cell r="G2203">
            <v>172.55850000000001</v>
          </cell>
        </row>
        <row r="2204">
          <cell r="A2204">
            <v>3975807.25</v>
          </cell>
          <cell r="B2204">
            <v>2203</v>
          </cell>
          <cell r="C2204">
            <v>1995.6990000000001</v>
          </cell>
          <cell r="D2204">
            <v>0</v>
          </cell>
          <cell r="E2204">
            <v>0</v>
          </cell>
          <cell r="F2204">
            <v>1247.442</v>
          </cell>
          <cell r="G2204">
            <v>164.59020000000001</v>
          </cell>
        </row>
        <row r="2205">
          <cell r="A2205">
            <v>3977806.25</v>
          </cell>
          <cell r="B2205">
            <v>2204</v>
          </cell>
          <cell r="C2205">
            <v>1998.93</v>
          </cell>
          <cell r="D2205">
            <v>0</v>
          </cell>
          <cell r="E2205">
            <v>0</v>
          </cell>
          <cell r="F2205">
            <v>285.14060000000001</v>
          </cell>
          <cell r="G2205">
            <v>39.329689999999999</v>
          </cell>
        </row>
        <row r="2206">
          <cell r="A2206">
            <v>3979808.5</v>
          </cell>
          <cell r="B2206">
            <v>2205</v>
          </cell>
          <cell r="C2206">
            <v>2002.221</v>
          </cell>
          <cell r="D2206">
            <v>0</v>
          </cell>
          <cell r="E2206">
            <v>0</v>
          </cell>
          <cell r="F2206">
            <v>1076.5070000000001</v>
          </cell>
          <cell r="G2206">
            <v>146.4991</v>
          </cell>
        </row>
        <row r="2207">
          <cell r="A2207">
            <v>3980463.75</v>
          </cell>
          <cell r="B2207">
            <v>2206</v>
          </cell>
          <cell r="C2207">
            <v>655.2011</v>
          </cell>
          <cell r="D2207">
            <v>0</v>
          </cell>
          <cell r="E2207">
            <v>0</v>
          </cell>
          <cell r="F2207">
            <v>107.5605</v>
          </cell>
          <cell r="G2207">
            <v>14.08999</v>
          </cell>
        </row>
      </sheetData>
      <sheetData sheetId="1" refreshError="1">
        <row r="2">
          <cell r="A2">
            <v>1986.079</v>
          </cell>
          <cell r="B2">
            <v>1</v>
          </cell>
          <cell r="C2">
            <v>1986.079</v>
          </cell>
          <cell r="D2">
            <v>678.47810000000004</v>
          </cell>
          <cell r="E2">
            <v>50.255949999999999</v>
          </cell>
          <cell r="F2">
            <v>0</v>
          </cell>
          <cell r="G2">
            <v>0</v>
          </cell>
        </row>
        <row r="3">
          <cell r="A3">
            <v>3971.6370000000002</v>
          </cell>
          <cell r="B3">
            <v>2</v>
          </cell>
          <cell r="C3">
            <v>1985.558</v>
          </cell>
          <cell r="D3">
            <v>402.82130000000001</v>
          </cell>
          <cell r="E3">
            <v>24.68402</v>
          </cell>
          <cell r="F3">
            <v>0</v>
          </cell>
          <cell r="G3">
            <v>0</v>
          </cell>
        </row>
        <row r="4">
          <cell r="A4">
            <v>5964.6970000000001</v>
          </cell>
          <cell r="B4">
            <v>3</v>
          </cell>
          <cell r="C4">
            <v>1993.06</v>
          </cell>
          <cell r="D4">
            <v>156.03870000000001</v>
          </cell>
          <cell r="E4">
            <v>16.72148</v>
          </cell>
          <cell r="F4">
            <v>0</v>
          </cell>
          <cell r="G4">
            <v>0</v>
          </cell>
        </row>
        <row r="5">
          <cell r="A5">
            <v>7926.4409999999998</v>
          </cell>
          <cell r="B5">
            <v>4</v>
          </cell>
          <cell r="C5">
            <v>1961.7449999999999</v>
          </cell>
          <cell r="D5">
            <v>47.304510000000001</v>
          </cell>
          <cell r="E5">
            <v>6.468502</v>
          </cell>
          <cell r="F5">
            <v>0</v>
          </cell>
          <cell r="G5">
            <v>0</v>
          </cell>
        </row>
        <row r="6">
          <cell r="A6">
            <v>9910.1849999999995</v>
          </cell>
          <cell r="B6">
            <v>5</v>
          </cell>
          <cell r="C6">
            <v>1983.7429999999999</v>
          </cell>
          <cell r="D6">
            <v>0</v>
          </cell>
          <cell r="E6">
            <v>0</v>
          </cell>
          <cell r="F6">
            <v>0</v>
          </cell>
          <cell r="G6">
            <v>0</v>
          </cell>
        </row>
        <row r="7">
          <cell r="A7">
            <v>11835.7</v>
          </cell>
          <cell r="B7">
            <v>6</v>
          </cell>
          <cell r="C7">
            <v>1925.5160000000001</v>
          </cell>
          <cell r="D7">
            <v>105.8702</v>
          </cell>
          <cell r="E7">
            <v>3.9555940000000001</v>
          </cell>
          <cell r="F7">
            <v>0</v>
          </cell>
          <cell r="G7">
            <v>0</v>
          </cell>
        </row>
        <row r="8">
          <cell r="A8">
            <v>13662.84</v>
          </cell>
          <cell r="B8">
            <v>7</v>
          </cell>
          <cell r="C8">
            <v>1827.1410000000001</v>
          </cell>
          <cell r="D8">
            <v>1361.3109999999999</v>
          </cell>
          <cell r="E8">
            <v>53.670229999999997</v>
          </cell>
          <cell r="F8">
            <v>0</v>
          </cell>
          <cell r="G8">
            <v>0</v>
          </cell>
        </row>
        <row r="9">
          <cell r="A9">
            <v>15646.8</v>
          </cell>
          <cell r="B9">
            <v>8</v>
          </cell>
          <cell r="C9">
            <v>1983.9559999999999</v>
          </cell>
          <cell r="D9">
            <v>1983.9559999999999</v>
          </cell>
          <cell r="E9">
            <v>79.646609999999995</v>
          </cell>
          <cell r="F9">
            <v>0</v>
          </cell>
          <cell r="G9">
            <v>0</v>
          </cell>
        </row>
        <row r="10">
          <cell r="A10">
            <v>17558.72</v>
          </cell>
          <cell r="B10">
            <v>9</v>
          </cell>
          <cell r="C10">
            <v>1911.925</v>
          </cell>
          <cell r="D10">
            <v>679.51289999999995</v>
          </cell>
          <cell r="E10">
            <v>25.817150000000002</v>
          </cell>
          <cell r="F10">
            <v>0</v>
          </cell>
          <cell r="G10">
            <v>0</v>
          </cell>
        </row>
        <row r="11">
          <cell r="A11">
            <v>19528.060000000001</v>
          </cell>
          <cell r="B11">
            <v>10</v>
          </cell>
          <cell r="C11">
            <v>1969.337</v>
          </cell>
          <cell r="D11">
            <v>1588.056</v>
          </cell>
          <cell r="E11">
            <v>55.962269999999997</v>
          </cell>
          <cell r="F11">
            <v>0</v>
          </cell>
          <cell r="G11">
            <v>0</v>
          </cell>
        </row>
        <row r="12">
          <cell r="A12">
            <v>21485.09</v>
          </cell>
          <cell r="B12">
            <v>11</v>
          </cell>
          <cell r="C12">
            <v>1957.0319999999999</v>
          </cell>
          <cell r="D12">
            <v>1028.925</v>
          </cell>
          <cell r="E12">
            <v>93.393680000000003</v>
          </cell>
          <cell r="F12">
            <v>0</v>
          </cell>
          <cell r="G12">
            <v>0</v>
          </cell>
        </row>
        <row r="13">
          <cell r="A13">
            <v>23477.02</v>
          </cell>
          <cell r="B13">
            <v>12</v>
          </cell>
          <cell r="C13">
            <v>1991.9280000000001</v>
          </cell>
          <cell r="D13">
            <v>0</v>
          </cell>
          <cell r="E13">
            <v>0</v>
          </cell>
          <cell r="F13">
            <v>0</v>
          </cell>
          <cell r="G13">
            <v>0</v>
          </cell>
        </row>
        <row r="14">
          <cell r="A14">
            <v>25470.47</v>
          </cell>
          <cell r="B14">
            <v>13</v>
          </cell>
          <cell r="C14">
            <v>1993.4490000000001</v>
          </cell>
          <cell r="D14">
            <v>1104.1379999999999</v>
          </cell>
          <cell r="E14">
            <v>128.74680000000001</v>
          </cell>
          <cell r="F14">
            <v>0</v>
          </cell>
          <cell r="G14">
            <v>0</v>
          </cell>
        </row>
        <row r="15">
          <cell r="A15">
            <v>27455.85</v>
          </cell>
          <cell r="B15">
            <v>14</v>
          </cell>
          <cell r="C15">
            <v>1985.384</v>
          </cell>
          <cell r="D15">
            <v>1985.384</v>
          </cell>
          <cell r="E15">
            <v>115.959</v>
          </cell>
          <cell r="F15">
            <v>0</v>
          </cell>
          <cell r="G15">
            <v>0</v>
          </cell>
        </row>
        <row r="16">
          <cell r="A16">
            <v>29423.38</v>
          </cell>
          <cell r="B16">
            <v>15</v>
          </cell>
          <cell r="C16">
            <v>1967.529</v>
          </cell>
          <cell r="D16">
            <v>1526.57</v>
          </cell>
          <cell r="E16">
            <v>49.673110000000001</v>
          </cell>
          <cell r="F16">
            <v>0</v>
          </cell>
          <cell r="G16">
            <v>0</v>
          </cell>
        </row>
        <row r="17">
          <cell r="A17">
            <v>31370.959999999999</v>
          </cell>
          <cell r="B17">
            <v>16</v>
          </cell>
          <cell r="C17">
            <v>1947.585</v>
          </cell>
          <cell r="D17">
            <v>1134.848</v>
          </cell>
          <cell r="E17">
            <v>129.96279999999999</v>
          </cell>
          <cell r="F17">
            <v>0</v>
          </cell>
          <cell r="G17">
            <v>0</v>
          </cell>
        </row>
        <row r="18">
          <cell r="A18">
            <v>33365.379999999997</v>
          </cell>
          <cell r="B18">
            <v>17</v>
          </cell>
          <cell r="C18">
            <v>1994.415</v>
          </cell>
          <cell r="D18">
            <v>1141.7360000000001</v>
          </cell>
          <cell r="E18">
            <v>59.749160000000003</v>
          </cell>
          <cell r="F18">
            <v>0</v>
          </cell>
          <cell r="G18">
            <v>0</v>
          </cell>
        </row>
        <row r="19">
          <cell r="A19">
            <v>35339.68</v>
          </cell>
          <cell r="B19">
            <v>18</v>
          </cell>
          <cell r="C19">
            <v>1974.297</v>
          </cell>
          <cell r="D19">
            <v>336.01339999999999</v>
          </cell>
          <cell r="E19">
            <v>10.54073</v>
          </cell>
          <cell r="F19">
            <v>0</v>
          </cell>
          <cell r="G19">
            <v>0</v>
          </cell>
        </row>
        <row r="20">
          <cell r="A20">
            <v>37331.230000000003</v>
          </cell>
          <cell r="B20">
            <v>19</v>
          </cell>
          <cell r="C20">
            <v>1991.557</v>
          </cell>
          <cell r="D20">
            <v>1272.1600000000001</v>
          </cell>
          <cell r="E20">
            <v>148.00630000000001</v>
          </cell>
          <cell r="F20">
            <v>0</v>
          </cell>
          <cell r="G20">
            <v>0</v>
          </cell>
        </row>
        <row r="21">
          <cell r="A21">
            <v>39309.129999999997</v>
          </cell>
          <cell r="B21">
            <v>20</v>
          </cell>
          <cell r="C21">
            <v>1977.89</v>
          </cell>
          <cell r="D21">
            <v>337.07069999999999</v>
          </cell>
          <cell r="E21">
            <v>39.142580000000002</v>
          </cell>
          <cell r="F21">
            <v>0</v>
          </cell>
          <cell r="G21">
            <v>0</v>
          </cell>
        </row>
        <row r="22">
          <cell r="A22">
            <v>41238.44</v>
          </cell>
          <cell r="B22">
            <v>21</v>
          </cell>
          <cell r="C22">
            <v>1929.3150000000001</v>
          </cell>
          <cell r="D22">
            <v>0</v>
          </cell>
          <cell r="E22">
            <v>0</v>
          </cell>
          <cell r="F22">
            <v>0</v>
          </cell>
          <cell r="G22">
            <v>0</v>
          </cell>
        </row>
        <row r="23">
          <cell r="A23">
            <v>43234.76</v>
          </cell>
          <cell r="B23">
            <v>22</v>
          </cell>
          <cell r="C23">
            <v>1996.3150000000001</v>
          </cell>
          <cell r="D23">
            <v>594.26549999999997</v>
          </cell>
          <cell r="E23">
            <v>80.149969999999996</v>
          </cell>
          <cell r="F23">
            <v>0</v>
          </cell>
          <cell r="G23">
            <v>0</v>
          </cell>
        </row>
        <row r="24">
          <cell r="A24">
            <v>45207.6</v>
          </cell>
          <cell r="B24">
            <v>23</v>
          </cell>
          <cell r="C24">
            <v>1972.8430000000001</v>
          </cell>
          <cell r="D24">
            <v>194.70410000000001</v>
          </cell>
          <cell r="E24">
            <v>26.44238</v>
          </cell>
          <cell r="F24">
            <v>0</v>
          </cell>
          <cell r="G24">
            <v>0</v>
          </cell>
        </row>
        <row r="25">
          <cell r="A25">
            <v>47197.96</v>
          </cell>
          <cell r="B25">
            <v>24</v>
          </cell>
          <cell r="C25">
            <v>1990.3630000000001</v>
          </cell>
          <cell r="D25">
            <v>0</v>
          </cell>
          <cell r="E25">
            <v>0</v>
          </cell>
          <cell r="F25">
            <v>0</v>
          </cell>
          <cell r="G25">
            <v>0</v>
          </cell>
        </row>
        <row r="26">
          <cell r="A26">
            <v>49183.8</v>
          </cell>
          <cell r="B26">
            <v>25</v>
          </cell>
          <cell r="C26">
            <v>1985.8409999999999</v>
          </cell>
          <cell r="D26">
            <v>0</v>
          </cell>
          <cell r="E26">
            <v>0</v>
          </cell>
          <cell r="F26">
            <v>0</v>
          </cell>
          <cell r="G26">
            <v>0</v>
          </cell>
        </row>
        <row r="27">
          <cell r="A27">
            <v>49781.2</v>
          </cell>
          <cell r="B27">
            <v>26</v>
          </cell>
          <cell r="C27">
            <v>597.39700000000005</v>
          </cell>
          <cell r="D27">
            <v>0</v>
          </cell>
          <cell r="E27">
            <v>0</v>
          </cell>
          <cell r="F27">
            <v>0</v>
          </cell>
          <cell r="G27">
            <v>0</v>
          </cell>
        </row>
        <row r="28">
          <cell r="A28">
            <v>51644.52</v>
          </cell>
          <cell r="B28">
            <v>27</v>
          </cell>
          <cell r="C28">
            <v>1863.319</v>
          </cell>
          <cell r="D28">
            <v>0</v>
          </cell>
          <cell r="E28">
            <v>0</v>
          </cell>
          <cell r="F28">
            <v>0</v>
          </cell>
          <cell r="G28">
            <v>0</v>
          </cell>
        </row>
        <row r="29">
          <cell r="A29">
            <v>53631.93</v>
          </cell>
          <cell r="B29">
            <v>28</v>
          </cell>
          <cell r="C29">
            <v>1987.403</v>
          </cell>
          <cell r="D29">
            <v>0</v>
          </cell>
          <cell r="E29">
            <v>0</v>
          </cell>
          <cell r="F29">
            <v>0</v>
          </cell>
          <cell r="G29">
            <v>0</v>
          </cell>
        </row>
        <row r="30">
          <cell r="A30">
            <v>55626.85</v>
          </cell>
          <cell r="B30">
            <v>29</v>
          </cell>
          <cell r="C30">
            <v>1994.9259999999999</v>
          </cell>
          <cell r="D30">
            <v>0</v>
          </cell>
          <cell r="E30">
            <v>0</v>
          </cell>
          <cell r="F30">
            <v>0</v>
          </cell>
          <cell r="G30">
            <v>0</v>
          </cell>
        </row>
        <row r="31">
          <cell r="A31">
            <v>57626.45</v>
          </cell>
          <cell r="B31">
            <v>30</v>
          </cell>
          <cell r="C31">
            <v>1999.6</v>
          </cell>
          <cell r="D31">
            <v>1471.8489999999999</v>
          </cell>
          <cell r="E31">
            <v>157.45910000000001</v>
          </cell>
          <cell r="F31">
            <v>0</v>
          </cell>
          <cell r="G31">
            <v>0</v>
          </cell>
        </row>
        <row r="32">
          <cell r="A32">
            <v>59624</v>
          </cell>
          <cell r="B32">
            <v>31</v>
          </cell>
          <cell r="C32">
            <v>1997.5419999999999</v>
          </cell>
          <cell r="D32">
            <v>1997.5419999999999</v>
          </cell>
          <cell r="E32">
            <v>192.43209999999999</v>
          </cell>
          <cell r="F32">
            <v>0</v>
          </cell>
          <cell r="G32">
            <v>0</v>
          </cell>
        </row>
        <row r="33">
          <cell r="A33">
            <v>61618.879999999997</v>
          </cell>
          <cell r="B33">
            <v>32</v>
          </cell>
          <cell r="C33">
            <v>1994.883</v>
          </cell>
          <cell r="D33">
            <v>1994.883</v>
          </cell>
          <cell r="E33">
            <v>169.54409999999999</v>
          </cell>
          <cell r="F33">
            <v>0</v>
          </cell>
          <cell r="G33">
            <v>0</v>
          </cell>
        </row>
        <row r="34">
          <cell r="A34">
            <v>63616.34</v>
          </cell>
          <cell r="B34">
            <v>33</v>
          </cell>
          <cell r="C34">
            <v>1997.4559999999999</v>
          </cell>
          <cell r="D34">
            <v>1753.42</v>
          </cell>
          <cell r="E34">
            <v>186.58770000000001</v>
          </cell>
          <cell r="F34">
            <v>0</v>
          </cell>
          <cell r="G34">
            <v>0</v>
          </cell>
        </row>
        <row r="35">
          <cell r="A35">
            <v>65568.509999999995</v>
          </cell>
          <cell r="B35">
            <v>34</v>
          </cell>
          <cell r="C35">
            <v>1952.175</v>
          </cell>
          <cell r="D35">
            <v>1952.175</v>
          </cell>
          <cell r="E35">
            <v>156.11019999999999</v>
          </cell>
          <cell r="F35">
            <v>0</v>
          </cell>
          <cell r="G35">
            <v>0</v>
          </cell>
        </row>
        <row r="36">
          <cell r="A36">
            <v>67563.3</v>
          </cell>
          <cell r="B36">
            <v>35</v>
          </cell>
          <cell r="C36">
            <v>1994.788</v>
          </cell>
          <cell r="D36">
            <v>1994.788</v>
          </cell>
          <cell r="E36">
            <v>192.43559999999999</v>
          </cell>
          <cell r="F36">
            <v>0</v>
          </cell>
          <cell r="G36">
            <v>0</v>
          </cell>
        </row>
        <row r="37">
          <cell r="A37">
            <v>69320.479999999996</v>
          </cell>
          <cell r="B37">
            <v>36</v>
          </cell>
          <cell r="C37">
            <v>1757.18</v>
          </cell>
          <cell r="D37">
            <v>1511.5630000000001</v>
          </cell>
          <cell r="E37">
            <v>83.66695</v>
          </cell>
          <cell r="F37">
            <v>0</v>
          </cell>
          <cell r="G37">
            <v>0</v>
          </cell>
        </row>
        <row r="38">
          <cell r="A38">
            <v>71312.87</v>
          </cell>
          <cell r="B38">
            <v>37</v>
          </cell>
          <cell r="C38">
            <v>1992.3910000000001</v>
          </cell>
          <cell r="D38">
            <v>1568.9090000000001</v>
          </cell>
          <cell r="E38">
            <v>97.169589999999999</v>
          </cell>
          <cell r="F38">
            <v>0</v>
          </cell>
          <cell r="G38">
            <v>0</v>
          </cell>
        </row>
        <row r="39">
          <cell r="A39">
            <v>73309.990000000005</v>
          </cell>
          <cell r="B39">
            <v>38</v>
          </cell>
          <cell r="C39">
            <v>1997.1279999999999</v>
          </cell>
          <cell r="D39">
            <v>1686.6110000000001</v>
          </cell>
          <cell r="E39">
            <v>109.67310000000001</v>
          </cell>
          <cell r="F39">
            <v>0</v>
          </cell>
          <cell r="G39">
            <v>0</v>
          </cell>
        </row>
        <row r="40">
          <cell r="A40">
            <v>75286.559999999998</v>
          </cell>
          <cell r="B40">
            <v>39</v>
          </cell>
          <cell r="C40">
            <v>1976.5740000000001</v>
          </cell>
          <cell r="D40">
            <v>1916.6489999999999</v>
          </cell>
          <cell r="E40">
            <v>92.498580000000004</v>
          </cell>
          <cell r="F40">
            <v>0</v>
          </cell>
          <cell r="G40">
            <v>0</v>
          </cell>
        </row>
        <row r="41">
          <cell r="A41">
            <v>77246.899999999994</v>
          </cell>
          <cell r="B41">
            <v>40</v>
          </cell>
          <cell r="C41">
            <v>1960.337</v>
          </cell>
          <cell r="D41">
            <v>1960.337</v>
          </cell>
          <cell r="E41">
            <v>79.288390000000007</v>
          </cell>
          <cell r="F41">
            <v>0</v>
          </cell>
          <cell r="G41">
            <v>0</v>
          </cell>
        </row>
        <row r="42">
          <cell r="A42">
            <v>79197.55</v>
          </cell>
          <cell r="B42">
            <v>41</v>
          </cell>
          <cell r="C42">
            <v>1950.6489999999999</v>
          </cell>
          <cell r="D42">
            <v>1528.231</v>
          </cell>
          <cell r="E42">
            <v>67.623189999999994</v>
          </cell>
          <cell r="F42">
            <v>0</v>
          </cell>
          <cell r="G42">
            <v>0</v>
          </cell>
        </row>
        <row r="43">
          <cell r="A43">
            <v>81169.94</v>
          </cell>
          <cell r="B43">
            <v>42</v>
          </cell>
          <cell r="C43">
            <v>1972.3889999999999</v>
          </cell>
          <cell r="D43">
            <v>111.58920000000001</v>
          </cell>
          <cell r="E43">
            <v>4.4583000000000004</v>
          </cell>
          <cell r="F43">
            <v>0</v>
          </cell>
          <cell r="G43">
            <v>0</v>
          </cell>
        </row>
        <row r="44">
          <cell r="A44">
            <v>82821.52</v>
          </cell>
          <cell r="B44">
            <v>43</v>
          </cell>
          <cell r="C44">
            <v>1651.578</v>
          </cell>
          <cell r="D44">
            <v>0</v>
          </cell>
          <cell r="E44">
            <v>0</v>
          </cell>
          <cell r="F44">
            <v>0</v>
          </cell>
          <cell r="G44">
            <v>0</v>
          </cell>
        </row>
        <row r="45">
          <cell r="A45">
            <v>84515.45</v>
          </cell>
          <cell r="B45">
            <v>44</v>
          </cell>
          <cell r="C45">
            <v>1693.9280000000001</v>
          </cell>
          <cell r="D45">
            <v>1679.6420000000001</v>
          </cell>
          <cell r="E45">
            <v>65.530240000000006</v>
          </cell>
          <cell r="F45">
            <v>0</v>
          </cell>
          <cell r="G45">
            <v>0</v>
          </cell>
        </row>
        <row r="46">
          <cell r="A46">
            <v>86401.88</v>
          </cell>
          <cell r="B46">
            <v>45</v>
          </cell>
          <cell r="C46">
            <v>1886.4369999999999</v>
          </cell>
          <cell r="D46">
            <v>1640.355</v>
          </cell>
          <cell r="E46">
            <v>62.078589999999998</v>
          </cell>
          <cell r="F46">
            <v>0</v>
          </cell>
          <cell r="G46">
            <v>0</v>
          </cell>
        </row>
        <row r="47">
          <cell r="A47">
            <v>88380.15</v>
          </cell>
          <cell r="B47">
            <v>46</v>
          </cell>
          <cell r="C47">
            <v>1978.2660000000001</v>
          </cell>
          <cell r="D47">
            <v>579.66319999999996</v>
          </cell>
          <cell r="E47">
            <v>20.997640000000001</v>
          </cell>
          <cell r="F47">
            <v>0</v>
          </cell>
          <cell r="G47">
            <v>0</v>
          </cell>
        </row>
        <row r="48">
          <cell r="A48">
            <v>90096.36</v>
          </cell>
          <cell r="B48">
            <v>47</v>
          </cell>
          <cell r="C48">
            <v>1716.213</v>
          </cell>
          <cell r="D48">
            <v>433.1207</v>
          </cell>
          <cell r="E48">
            <v>15.689310000000001</v>
          </cell>
          <cell r="F48">
            <v>0</v>
          </cell>
          <cell r="G48">
            <v>0</v>
          </cell>
        </row>
        <row r="49">
          <cell r="A49">
            <v>92092.78</v>
          </cell>
          <cell r="B49">
            <v>48</v>
          </cell>
          <cell r="C49">
            <v>1996.422</v>
          </cell>
          <cell r="D49">
            <v>691.19169999999997</v>
          </cell>
          <cell r="E49">
            <v>28.9939</v>
          </cell>
          <cell r="F49">
            <v>0</v>
          </cell>
          <cell r="G49">
            <v>0</v>
          </cell>
        </row>
        <row r="50">
          <cell r="A50">
            <v>93027.42</v>
          </cell>
          <cell r="B50">
            <v>49</v>
          </cell>
          <cell r="C50">
            <v>934.64229999999998</v>
          </cell>
          <cell r="D50">
            <v>0</v>
          </cell>
          <cell r="E50">
            <v>0</v>
          </cell>
          <cell r="F50">
            <v>0</v>
          </cell>
          <cell r="G50">
            <v>0</v>
          </cell>
        </row>
        <row r="51">
          <cell r="A51">
            <v>94721.35</v>
          </cell>
          <cell r="B51">
            <v>50</v>
          </cell>
          <cell r="C51">
            <v>1693.9280000000001</v>
          </cell>
          <cell r="D51">
            <v>1693.9280000000001</v>
          </cell>
          <cell r="E51">
            <v>60.347439999999999</v>
          </cell>
          <cell r="F51">
            <v>0</v>
          </cell>
          <cell r="G51">
            <v>0</v>
          </cell>
        </row>
        <row r="52">
          <cell r="A52">
            <v>96690.55</v>
          </cell>
          <cell r="B52">
            <v>51</v>
          </cell>
          <cell r="C52">
            <v>1969.192</v>
          </cell>
          <cell r="D52">
            <v>1693.9280000000001</v>
          </cell>
          <cell r="E52">
            <v>64.498149999999995</v>
          </cell>
          <cell r="F52">
            <v>0</v>
          </cell>
          <cell r="G52">
            <v>0</v>
          </cell>
        </row>
        <row r="53">
          <cell r="A53">
            <v>98677.91</v>
          </cell>
          <cell r="B53">
            <v>52</v>
          </cell>
          <cell r="C53">
            <v>1987.357</v>
          </cell>
          <cell r="D53">
            <v>0</v>
          </cell>
          <cell r="E53">
            <v>0</v>
          </cell>
          <cell r="F53">
            <v>0</v>
          </cell>
          <cell r="G53">
            <v>0</v>
          </cell>
        </row>
        <row r="54">
          <cell r="A54">
            <v>100677.89</v>
          </cell>
          <cell r="B54">
            <v>53</v>
          </cell>
          <cell r="C54">
            <v>1999.9870000000001</v>
          </cell>
          <cell r="D54">
            <v>0</v>
          </cell>
          <cell r="E54">
            <v>0</v>
          </cell>
          <cell r="F54">
            <v>0</v>
          </cell>
          <cell r="G54">
            <v>0</v>
          </cell>
        </row>
        <row r="55">
          <cell r="A55">
            <v>102543.23</v>
          </cell>
          <cell r="B55">
            <v>54</v>
          </cell>
          <cell r="C55">
            <v>1865.34</v>
          </cell>
          <cell r="D55">
            <v>1808.4349999999999</v>
          </cell>
          <cell r="E55">
            <v>132.2867</v>
          </cell>
          <cell r="F55">
            <v>0</v>
          </cell>
          <cell r="G55">
            <v>0</v>
          </cell>
        </row>
        <row r="56">
          <cell r="A56">
            <v>103402.73</v>
          </cell>
          <cell r="B56">
            <v>55</v>
          </cell>
          <cell r="C56">
            <v>859.49779999999998</v>
          </cell>
          <cell r="D56">
            <v>859.49779999999998</v>
          </cell>
          <cell r="E56">
            <v>52.217359999999999</v>
          </cell>
          <cell r="F56">
            <v>0</v>
          </cell>
          <cell r="G56">
            <v>0</v>
          </cell>
        </row>
        <row r="57">
          <cell r="A57">
            <v>105331.99</v>
          </cell>
          <cell r="B57">
            <v>56</v>
          </cell>
          <cell r="C57">
            <v>1929.2619999999999</v>
          </cell>
          <cell r="D57">
            <v>1693.9259999999999</v>
          </cell>
          <cell r="E57">
            <v>84.270780000000002</v>
          </cell>
          <cell r="F57">
            <v>0</v>
          </cell>
          <cell r="G57">
            <v>0</v>
          </cell>
        </row>
        <row r="58">
          <cell r="A58">
            <v>107089.35</v>
          </cell>
          <cell r="B58">
            <v>57</v>
          </cell>
          <cell r="C58">
            <v>1757.3630000000001</v>
          </cell>
          <cell r="D58">
            <v>0</v>
          </cell>
          <cell r="E58">
            <v>0</v>
          </cell>
          <cell r="F58">
            <v>0</v>
          </cell>
          <cell r="G58">
            <v>0</v>
          </cell>
        </row>
        <row r="59">
          <cell r="A59">
            <v>108927.43</v>
          </cell>
          <cell r="B59">
            <v>58</v>
          </cell>
          <cell r="C59">
            <v>1838.077</v>
          </cell>
          <cell r="D59">
            <v>0</v>
          </cell>
          <cell r="E59">
            <v>0</v>
          </cell>
          <cell r="F59">
            <v>0</v>
          </cell>
          <cell r="G59">
            <v>0</v>
          </cell>
        </row>
        <row r="60">
          <cell r="A60">
            <v>110898.02</v>
          </cell>
          <cell r="B60">
            <v>59</v>
          </cell>
          <cell r="C60">
            <v>1970.586</v>
          </cell>
          <cell r="D60">
            <v>20.834569999999999</v>
          </cell>
          <cell r="E60">
            <v>2.3092709999999999</v>
          </cell>
          <cell r="F60">
            <v>0</v>
          </cell>
          <cell r="G60">
            <v>0</v>
          </cell>
        </row>
        <row r="61">
          <cell r="A61">
            <v>112862.82</v>
          </cell>
          <cell r="B61">
            <v>60</v>
          </cell>
          <cell r="C61">
            <v>1964.8040000000001</v>
          </cell>
          <cell r="D61">
            <v>1964.8040000000001</v>
          </cell>
          <cell r="E61">
            <v>199.48480000000001</v>
          </cell>
          <cell r="F61">
            <v>0</v>
          </cell>
          <cell r="G61">
            <v>0</v>
          </cell>
        </row>
        <row r="62">
          <cell r="A62">
            <v>113926.25</v>
          </cell>
          <cell r="B62">
            <v>61</v>
          </cell>
          <cell r="C62">
            <v>1063.43</v>
          </cell>
          <cell r="D62">
            <v>1063.43</v>
          </cell>
          <cell r="E62">
            <v>73.60051</v>
          </cell>
          <cell r="F62">
            <v>0</v>
          </cell>
          <cell r="G62">
            <v>0</v>
          </cell>
        </row>
        <row r="63">
          <cell r="A63">
            <v>115852.41</v>
          </cell>
          <cell r="B63">
            <v>62</v>
          </cell>
          <cell r="C63">
            <v>1926.164</v>
          </cell>
          <cell r="D63">
            <v>1926.164</v>
          </cell>
          <cell r="E63">
            <v>84.588819999999998</v>
          </cell>
          <cell r="F63">
            <v>0</v>
          </cell>
          <cell r="G63">
            <v>0</v>
          </cell>
        </row>
        <row r="64">
          <cell r="A64">
            <v>117801.19</v>
          </cell>
          <cell r="B64">
            <v>63</v>
          </cell>
          <cell r="C64">
            <v>1948.7760000000001</v>
          </cell>
          <cell r="D64">
            <v>1051.2339999999999</v>
          </cell>
          <cell r="E64">
            <v>32.527679999999997</v>
          </cell>
          <cell r="F64">
            <v>0</v>
          </cell>
          <cell r="G64">
            <v>0</v>
          </cell>
        </row>
        <row r="65">
          <cell r="A65">
            <v>119502.73</v>
          </cell>
          <cell r="B65">
            <v>64</v>
          </cell>
          <cell r="C65">
            <v>1701.537</v>
          </cell>
          <cell r="D65">
            <v>0</v>
          </cell>
          <cell r="E65">
            <v>0</v>
          </cell>
          <cell r="F65">
            <v>0</v>
          </cell>
          <cell r="G65">
            <v>0</v>
          </cell>
        </row>
        <row r="66">
          <cell r="A66">
            <v>121487.21</v>
          </cell>
          <cell r="B66">
            <v>65</v>
          </cell>
          <cell r="C66">
            <v>1984.4849999999999</v>
          </cell>
          <cell r="D66">
            <v>509.99059999999997</v>
          </cell>
          <cell r="E66">
            <v>29.633690000000001</v>
          </cell>
          <cell r="F66">
            <v>0</v>
          </cell>
          <cell r="G66">
            <v>0</v>
          </cell>
        </row>
        <row r="67">
          <cell r="A67">
            <v>123432.98</v>
          </cell>
          <cell r="B67">
            <v>66</v>
          </cell>
          <cell r="C67">
            <v>1945.77</v>
          </cell>
          <cell r="D67">
            <v>1792.0730000000001</v>
          </cell>
          <cell r="E67">
            <v>109.893</v>
          </cell>
          <cell r="F67">
            <v>0</v>
          </cell>
          <cell r="G67">
            <v>0</v>
          </cell>
        </row>
        <row r="68">
          <cell r="A68">
            <v>124928.15</v>
          </cell>
          <cell r="B68">
            <v>67</v>
          </cell>
          <cell r="C68">
            <v>1495.1610000000001</v>
          </cell>
          <cell r="D68">
            <v>1338.6079999999999</v>
          </cell>
          <cell r="E68">
            <v>52.435679999999998</v>
          </cell>
          <cell r="F68">
            <v>0</v>
          </cell>
          <cell r="G68">
            <v>0</v>
          </cell>
        </row>
        <row r="69">
          <cell r="A69">
            <v>126893.95</v>
          </cell>
          <cell r="B69">
            <v>68</v>
          </cell>
          <cell r="C69">
            <v>1965.8040000000001</v>
          </cell>
          <cell r="D69">
            <v>437.59890000000001</v>
          </cell>
          <cell r="E69">
            <v>12.85144</v>
          </cell>
          <cell r="F69">
            <v>0</v>
          </cell>
          <cell r="G69">
            <v>0</v>
          </cell>
        </row>
        <row r="70">
          <cell r="A70">
            <v>128766.72</v>
          </cell>
          <cell r="B70">
            <v>69</v>
          </cell>
          <cell r="C70">
            <v>1872.7629999999999</v>
          </cell>
          <cell r="D70">
            <v>0</v>
          </cell>
          <cell r="E70">
            <v>0</v>
          </cell>
          <cell r="F70">
            <v>0</v>
          </cell>
          <cell r="G70">
            <v>0</v>
          </cell>
        </row>
        <row r="71">
          <cell r="A71">
            <v>130766.04</v>
          </cell>
          <cell r="B71">
            <v>70</v>
          </cell>
          <cell r="C71">
            <v>1999.3230000000001</v>
          </cell>
          <cell r="D71">
            <v>8.9990070000000006</v>
          </cell>
          <cell r="E71">
            <v>0.94796800000000003</v>
          </cell>
          <cell r="F71">
            <v>0</v>
          </cell>
          <cell r="G71">
            <v>0</v>
          </cell>
        </row>
        <row r="72">
          <cell r="A72">
            <v>132628.39000000001</v>
          </cell>
          <cell r="B72">
            <v>71</v>
          </cell>
          <cell r="C72">
            <v>1862.356</v>
          </cell>
          <cell r="D72">
            <v>58.758040000000001</v>
          </cell>
          <cell r="E72">
            <v>6.189654</v>
          </cell>
          <cell r="F72">
            <v>0</v>
          </cell>
          <cell r="G72">
            <v>0</v>
          </cell>
        </row>
        <row r="73">
          <cell r="A73">
            <v>134064.56</v>
          </cell>
          <cell r="B73">
            <v>72</v>
          </cell>
          <cell r="C73">
            <v>1436.1769999999999</v>
          </cell>
          <cell r="D73">
            <v>0</v>
          </cell>
          <cell r="E73">
            <v>0</v>
          </cell>
          <cell r="F73">
            <v>0</v>
          </cell>
          <cell r="G73">
            <v>0</v>
          </cell>
        </row>
        <row r="74">
          <cell r="A74">
            <v>135896.79999999999</v>
          </cell>
          <cell r="B74">
            <v>73</v>
          </cell>
          <cell r="C74">
            <v>1832.229</v>
          </cell>
          <cell r="D74">
            <v>0</v>
          </cell>
          <cell r="E74">
            <v>0</v>
          </cell>
          <cell r="F74">
            <v>0</v>
          </cell>
          <cell r="G74">
            <v>0</v>
          </cell>
        </row>
        <row r="75">
          <cell r="A75">
            <v>137782.73000000001</v>
          </cell>
          <cell r="B75">
            <v>74</v>
          </cell>
          <cell r="C75">
            <v>1885.9369999999999</v>
          </cell>
          <cell r="D75">
            <v>0</v>
          </cell>
          <cell r="E75">
            <v>0</v>
          </cell>
          <cell r="F75">
            <v>0</v>
          </cell>
          <cell r="G75">
            <v>0</v>
          </cell>
        </row>
        <row r="76">
          <cell r="A76">
            <v>139780.92000000001</v>
          </cell>
          <cell r="B76">
            <v>75</v>
          </cell>
          <cell r="C76">
            <v>1998.192</v>
          </cell>
          <cell r="D76">
            <v>7.555275</v>
          </cell>
          <cell r="E76">
            <v>0.95671300000000004</v>
          </cell>
          <cell r="F76">
            <v>0</v>
          </cell>
          <cell r="G76">
            <v>0</v>
          </cell>
        </row>
        <row r="77">
          <cell r="A77">
            <v>141777.63</v>
          </cell>
          <cell r="B77">
            <v>76</v>
          </cell>
          <cell r="C77">
            <v>1996.701</v>
          </cell>
          <cell r="D77">
            <v>22.473240000000001</v>
          </cell>
          <cell r="E77">
            <v>2.8457520000000001</v>
          </cell>
          <cell r="F77">
            <v>0</v>
          </cell>
          <cell r="G77">
            <v>0</v>
          </cell>
        </row>
        <row r="78">
          <cell r="A78">
            <v>143600.39000000001</v>
          </cell>
          <cell r="B78">
            <v>77</v>
          </cell>
          <cell r="C78">
            <v>1822.7729999999999</v>
          </cell>
          <cell r="D78">
            <v>0</v>
          </cell>
          <cell r="E78">
            <v>0</v>
          </cell>
          <cell r="F78">
            <v>0</v>
          </cell>
          <cell r="G78">
            <v>0</v>
          </cell>
        </row>
        <row r="79">
          <cell r="A79">
            <v>145548.41</v>
          </cell>
          <cell r="B79">
            <v>78</v>
          </cell>
          <cell r="C79">
            <v>1948.018</v>
          </cell>
          <cell r="D79">
            <v>0</v>
          </cell>
          <cell r="E79">
            <v>0</v>
          </cell>
          <cell r="F79">
            <v>0</v>
          </cell>
          <cell r="G79">
            <v>0</v>
          </cell>
        </row>
        <row r="80">
          <cell r="A80">
            <v>147507.95000000001</v>
          </cell>
          <cell r="B80">
            <v>79</v>
          </cell>
          <cell r="C80">
            <v>1959.5419999999999</v>
          </cell>
          <cell r="D80">
            <v>0</v>
          </cell>
          <cell r="E80">
            <v>0</v>
          </cell>
          <cell r="F80">
            <v>0</v>
          </cell>
          <cell r="G80">
            <v>0</v>
          </cell>
        </row>
        <row r="81">
          <cell r="A81">
            <v>149504.73000000001</v>
          </cell>
          <cell r="B81">
            <v>80</v>
          </cell>
          <cell r="C81">
            <v>1996.7860000000001</v>
          </cell>
          <cell r="D81">
            <v>0</v>
          </cell>
          <cell r="E81">
            <v>0</v>
          </cell>
          <cell r="F81">
            <v>0</v>
          </cell>
          <cell r="G81">
            <v>0</v>
          </cell>
        </row>
        <row r="82">
          <cell r="A82">
            <v>151299.81</v>
          </cell>
          <cell r="B82">
            <v>81</v>
          </cell>
          <cell r="C82">
            <v>1795.0820000000001</v>
          </cell>
          <cell r="D82">
            <v>0</v>
          </cell>
          <cell r="E82">
            <v>0</v>
          </cell>
          <cell r="F82">
            <v>0</v>
          </cell>
          <cell r="G82">
            <v>0</v>
          </cell>
        </row>
        <row r="83">
          <cell r="A83">
            <v>153277.34</v>
          </cell>
          <cell r="B83">
            <v>82</v>
          </cell>
          <cell r="C83">
            <v>1977.538</v>
          </cell>
          <cell r="D83">
            <v>0</v>
          </cell>
          <cell r="E83">
            <v>0</v>
          </cell>
          <cell r="F83">
            <v>0</v>
          </cell>
          <cell r="G83">
            <v>0</v>
          </cell>
        </row>
        <row r="84">
          <cell r="A84">
            <v>155255.16</v>
          </cell>
          <cell r="B84">
            <v>83</v>
          </cell>
          <cell r="C84">
            <v>1977.818</v>
          </cell>
          <cell r="D84">
            <v>0</v>
          </cell>
          <cell r="E84">
            <v>0</v>
          </cell>
          <cell r="F84">
            <v>0</v>
          </cell>
          <cell r="G84">
            <v>0</v>
          </cell>
        </row>
        <row r="85">
          <cell r="A85">
            <v>157251.23000000001</v>
          </cell>
          <cell r="B85">
            <v>84</v>
          </cell>
          <cell r="C85">
            <v>1996.077</v>
          </cell>
          <cell r="D85">
            <v>945.08939999999996</v>
          </cell>
          <cell r="E85">
            <v>54.098759999999999</v>
          </cell>
          <cell r="F85">
            <v>0</v>
          </cell>
          <cell r="G85">
            <v>0</v>
          </cell>
        </row>
        <row r="86">
          <cell r="A86">
            <v>158978.69</v>
          </cell>
          <cell r="B86">
            <v>85</v>
          </cell>
          <cell r="C86">
            <v>1727.453</v>
          </cell>
          <cell r="D86">
            <v>1727.453</v>
          </cell>
          <cell r="E86">
            <v>156.14580000000001</v>
          </cell>
          <cell r="F86">
            <v>0</v>
          </cell>
          <cell r="G86">
            <v>0</v>
          </cell>
        </row>
        <row r="87">
          <cell r="A87">
            <v>160973.81</v>
          </cell>
          <cell r="B87">
            <v>86</v>
          </cell>
          <cell r="C87">
            <v>1995.123</v>
          </cell>
          <cell r="D87">
            <v>1995.123</v>
          </cell>
          <cell r="E87">
            <v>118.8192</v>
          </cell>
          <cell r="F87">
            <v>0</v>
          </cell>
          <cell r="G87">
            <v>0</v>
          </cell>
        </row>
        <row r="88">
          <cell r="A88">
            <v>162967.22</v>
          </cell>
          <cell r="B88">
            <v>87</v>
          </cell>
          <cell r="C88">
            <v>1993.4010000000001</v>
          </cell>
          <cell r="D88">
            <v>1993.4010000000001</v>
          </cell>
          <cell r="E88">
            <v>181.8023</v>
          </cell>
          <cell r="F88">
            <v>0</v>
          </cell>
          <cell r="G88">
            <v>0</v>
          </cell>
        </row>
        <row r="89">
          <cell r="A89">
            <v>164966.94</v>
          </cell>
          <cell r="B89">
            <v>88</v>
          </cell>
          <cell r="C89">
            <v>1999.7260000000001</v>
          </cell>
          <cell r="D89">
            <v>1999.7260000000001</v>
          </cell>
          <cell r="E89">
            <v>170.27459999999999</v>
          </cell>
          <cell r="F89">
            <v>0</v>
          </cell>
          <cell r="G89">
            <v>0</v>
          </cell>
        </row>
        <row r="90">
          <cell r="A90">
            <v>166955.57999999999</v>
          </cell>
          <cell r="B90">
            <v>89</v>
          </cell>
          <cell r="C90">
            <v>1988.64</v>
          </cell>
          <cell r="D90">
            <v>1988.64</v>
          </cell>
          <cell r="E90">
            <v>147.17269999999999</v>
          </cell>
          <cell r="F90">
            <v>0</v>
          </cell>
          <cell r="G90">
            <v>0</v>
          </cell>
        </row>
        <row r="91">
          <cell r="A91">
            <v>168945.3</v>
          </cell>
          <cell r="B91">
            <v>90</v>
          </cell>
          <cell r="C91">
            <v>1989.712</v>
          </cell>
          <cell r="D91">
            <v>1989.712</v>
          </cell>
          <cell r="E91">
            <v>140.20330000000001</v>
          </cell>
          <cell r="F91">
            <v>0</v>
          </cell>
          <cell r="G91">
            <v>0</v>
          </cell>
        </row>
        <row r="92">
          <cell r="A92">
            <v>170941.59</v>
          </cell>
          <cell r="B92">
            <v>91</v>
          </cell>
          <cell r="C92">
            <v>1996.3019999999999</v>
          </cell>
          <cell r="D92">
            <v>1974.875</v>
          </cell>
          <cell r="E92">
            <v>197.22909999999999</v>
          </cell>
          <cell r="F92">
            <v>0</v>
          </cell>
          <cell r="G92">
            <v>0</v>
          </cell>
        </row>
        <row r="93">
          <cell r="A93">
            <v>172924.19</v>
          </cell>
          <cell r="B93">
            <v>92</v>
          </cell>
          <cell r="C93">
            <v>1982.586</v>
          </cell>
          <cell r="D93">
            <v>1280.6030000000001</v>
          </cell>
          <cell r="E93">
            <v>116.1157</v>
          </cell>
          <cell r="F93">
            <v>63.521900000000002</v>
          </cell>
          <cell r="G93">
            <v>9.5078779999999998</v>
          </cell>
        </row>
        <row r="94">
          <cell r="A94">
            <v>174602.47</v>
          </cell>
          <cell r="B94">
            <v>93</v>
          </cell>
          <cell r="C94">
            <v>1678.287</v>
          </cell>
          <cell r="D94">
            <v>1678.287</v>
          </cell>
          <cell r="E94">
            <v>172.3331</v>
          </cell>
          <cell r="F94">
            <v>0</v>
          </cell>
          <cell r="G94">
            <v>0</v>
          </cell>
        </row>
        <row r="95">
          <cell r="A95">
            <v>176527.17</v>
          </cell>
          <cell r="B95">
            <v>94</v>
          </cell>
          <cell r="C95">
            <v>1924.7059999999999</v>
          </cell>
          <cell r="D95">
            <v>1924.7059999999999</v>
          </cell>
          <cell r="E95">
            <v>191.49940000000001</v>
          </cell>
          <cell r="F95">
            <v>0</v>
          </cell>
          <cell r="G95">
            <v>0</v>
          </cell>
        </row>
        <row r="96">
          <cell r="A96">
            <v>178508.7</v>
          </cell>
          <cell r="B96">
            <v>95</v>
          </cell>
          <cell r="C96">
            <v>1981.5360000000001</v>
          </cell>
          <cell r="D96">
            <v>1981.5360000000001</v>
          </cell>
          <cell r="E96">
            <v>193.9854</v>
          </cell>
          <cell r="F96">
            <v>0</v>
          </cell>
          <cell r="G96">
            <v>0</v>
          </cell>
        </row>
        <row r="97">
          <cell r="A97">
            <v>180483.22</v>
          </cell>
          <cell r="B97">
            <v>96</v>
          </cell>
          <cell r="C97">
            <v>1974.5170000000001</v>
          </cell>
          <cell r="D97">
            <v>1677.4390000000001</v>
          </cell>
          <cell r="E97">
            <v>132.93190000000001</v>
          </cell>
          <cell r="F97">
            <v>0</v>
          </cell>
          <cell r="G97">
            <v>0</v>
          </cell>
        </row>
        <row r="98">
          <cell r="A98">
            <v>182478.67</v>
          </cell>
          <cell r="B98">
            <v>97</v>
          </cell>
          <cell r="C98">
            <v>1995.454</v>
          </cell>
          <cell r="D98">
            <v>528.20870000000002</v>
          </cell>
          <cell r="E98">
            <v>36.283670000000001</v>
          </cell>
          <cell r="F98">
            <v>304.90710000000001</v>
          </cell>
          <cell r="G98">
            <v>24.678850000000001</v>
          </cell>
        </row>
        <row r="99">
          <cell r="A99">
            <v>184476.59</v>
          </cell>
          <cell r="B99">
            <v>98</v>
          </cell>
          <cell r="C99">
            <v>1997.914</v>
          </cell>
          <cell r="D99">
            <v>1693.0070000000001</v>
          </cell>
          <cell r="E99">
            <v>108.1464</v>
          </cell>
          <cell r="F99">
            <v>304.90690000000001</v>
          </cell>
          <cell r="G99">
            <v>15.68017</v>
          </cell>
        </row>
        <row r="100">
          <cell r="A100">
            <v>186235.45</v>
          </cell>
          <cell r="B100">
            <v>99</v>
          </cell>
          <cell r="C100">
            <v>1758.855</v>
          </cell>
          <cell r="D100">
            <v>1758.855</v>
          </cell>
          <cell r="E100">
            <v>143.94589999999999</v>
          </cell>
          <cell r="F100">
            <v>0</v>
          </cell>
          <cell r="G100">
            <v>0</v>
          </cell>
        </row>
        <row r="101">
          <cell r="A101">
            <v>188196.44</v>
          </cell>
          <cell r="B101">
            <v>100</v>
          </cell>
          <cell r="C101">
            <v>1960.9839999999999</v>
          </cell>
          <cell r="D101">
            <v>1960.9839999999999</v>
          </cell>
          <cell r="E101">
            <v>243.6268</v>
          </cell>
          <cell r="F101">
            <v>0</v>
          </cell>
          <cell r="G101">
            <v>0</v>
          </cell>
        </row>
        <row r="102">
          <cell r="A102">
            <v>190194.77</v>
          </cell>
          <cell r="B102">
            <v>101</v>
          </cell>
          <cell r="C102">
            <v>1998.328</v>
          </cell>
          <cell r="D102">
            <v>1998.328</v>
          </cell>
          <cell r="E102">
            <v>147.87790000000001</v>
          </cell>
          <cell r="F102">
            <v>0</v>
          </cell>
          <cell r="G102">
            <v>0</v>
          </cell>
        </row>
        <row r="103">
          <cell r="A103">
            <v>192193.14</v>
          </cell>
          <cell r="B103">
            <v>102</v>
          </cell>
          <cell r="C103">
            <v>1998.3720000000001</v>
          </cell>
          <cell r="D103">
            <v>1299.905</v>
          </cell>
          <cell r="E103">
            <v>66.523740000000004</v>
          </cell>
          <cell r="F103">
            <v>0</v>
          </cell>
          <cell r="G103">
            <v>0</v>
          </cell>
        </row>
        <row r="104">
          <cell r="A104">
            <v>194184.66</v>
          </cell>
          <cell r="B104">
            <v>103</v>
          </cell>
          <cell r="C104">
            <v>1991.51</v>
          </cell>
          <cell r="D104">
            <v>449.14440000000002</v>
          </cell>
          <cell r="E104">
            <v>27.612179999999999</v>
          </cell>
          <cell r="F104">
            <v>885.71619999999996</v>
          </cell>
          <cell r="G104">
            <v>52.572659999999999</v>
          </cell>
        </row>
        <row r="105">
          <cell r="A105">
            <v>196180.67</v>
          </cell>
          <cell r="B105">
            <v>104</v>
          </cell>
          <cell r="C105">
            <v>1996.021</v>
          </cell>
          <cell r="D105">
            <v>1388.4960000000001</v>
          </cell>
          <cell r="E105">
            <v>76.504320000000007</v>
          </cell>
          <cell r="F105">
            <v>522.82730000000004</v>
          </cell>
          <cell r="G105">
            <v>31.724779999999999</v>
          </cell>
        </row>
        <row r="106">
          <cell r="A106">
            <v>198086.39</v>
          </cell>
          <cell r="B106">
            <v>105</v>
          </cell>
          <cell r="C106">
            <v>1905.7170000000001</v>
          </cell>
          <cell r="D106">
            <v>1842.194</v>
          </cell>
          <cell r="E106">
            <v>88.458950000000002</v>
          </cell>
          <cell r="F106">
            <v>0</v>
          </cell>
          <cell r="G106">
            <v>0</v>
          </cell>
        </row>
        <row r="107">
          <cell r="A107">
            <v>200079.84</v>
          </cell>
          <cell r="B107">
            <v>106</v>
          </cell>
          <cell r="C107">
            <v>1993.453</v>
          </cell>
          <cell r="D107">
            <v>1444.9490000000001</v>
          </cell>
          <cell r="E107">
            <v>130.90960000000001</v>
          </cell>
          <cell r="F107">
            <v>0</v>
          </cell>
          <cell r="G107">
            <v>0</v>
          </cell>
        </row>
        <row r="108">
          <cell r="A108">
            <v>202071.7</v>
          </cell>
          <cell r="B108">
            <v>107</v>
          </cell>
          <cell r="C108">
            <v>1991.867</v>
          </cell>
          <cell r="D108">
            <v>1002.449</v>
          </cell>
          <cell r="E108">
            <v>145.80510000000001</v>
          </cell>
          <cell r="F108">
            <v>0</v>
          </cell>
          <cell r="G108">
            <v>0</v>
          </cell>
        </row>
        <row r="109">
          <cell r="A109">
            <v>204067.97</v>
          </cell>
          <cell r="B109">
            <v>108</v>
          </cell>
          <cell r="C109">
            <v>1996.2639999999999</v>
          </cell>
          <cell r="D109">
            <v>1489.049</v>
          </cell>
          <cell r="E109">
            <v>57.229059999999997</v>
          </cell>
          <cell r="F109">
            <v>0</v>
          </cell>
          <cell r="G109">
            <v>0</v>
          </cell>
        </row>
        <row r="110">
          <cell r="A110">
            <v>206036.33</v>
          </cell>
          <cell r="B110">
            <v>109</v>
          </cell>
          <cell r="C110">
            <v>1968.3579999999999</v>
          </cell>
          <cell r="D110">
            <v>162.34610000000001</v>
          </cell>
          <cell r="E110">
            <v>5.5415159999999997</v>
          </cell>
          <cell r="F110">
            <v>0</v>
          </cell>
          <cell r="G110">
            <v>0</v>
          </cell>
        </row>
        <row r="111">
          <cell r="A111">
            <v>207786.64</v>
          </cell>
          <cell r="B111">
            <v>110</v>
          </cell>
          <cell r="C111">
            <v>1750.32</v>
          </cell>
          <cell r="D111">
            <v>629.84059999999999</v>
          </cell>
          <cell r="E111">
            <v>31.603739999999998</v>
          </cell>
          <cell r="F111">
            <v>655.82539999999995</v>
          </cell>
          <cell r="G111">
            <v>34.041910000000001</v>
          </cell>
        </row>
        <row r="112">
          <cell r="A112">
            <v>209580.84</v>
          </cell>
          <cell r="B112">
            <v>111</v>
          </cell>
          <cell r="C112">
            <v>1794.1969999999999</v>
          </cell>
          <cell r="D112">
            <v>753.88589999999999</v>
          </cell>
          <cell r="E112">
            <v>34.737659999999998</v>
          </cell>
          <cell r="F112">
            <v>415.12430000000001</v>
          </cell>
          <cell r="G112">
            <v>21.54785</v>
          </cell>
        </row>
        <row r="113">
          <cell r="A113">
            <v>211550.83</v>
          </cell>
          <cell r="B113">
            <v>112</v>
          </cell>
          <cell r="C113">
            <v>1969.9770000000001</v>
          </cell>
          <cell r="D113">
            <v>1934.3810000000001</v>
          </cell>
          <cell r="E113">
            <v>85.856200000000001</v>
          </cell>
          <cell r="F113">
            <v>0</v>
          </cell>
          <cell r="G113">
            <v>0</v>
          </cell>
        </row>
        <row r="114">
          <cell r="A114">
            <v>213520.05</v>
          </cell>
          <cell r="B114">
            <v>113</v>
          </cell>
          <cell r="C114">
            <v>1969.2149999999999</v>
          </cell>
          <cell r="D114">
            <v>1778.029</v>
          </cell>
          <cell r="E114">
            <v>94.077160000000006</v>
          </cell>
          <cell r="F114">
            <v>0</v>
          </cell>
          <cell r="G114">
            <v>0</v>
          </cell>
        </row>
        <row r="115">
          <cell r="A115">
            <v>215385.36</v>
          </cell>
          <cell r="B115">
            <v>114</v>
          </cell>
          <cell r="C115">
            <v>1865.3130000000001</v>
          </cell>
          <cell r="D115">
            <v>470.57089999999999</v>
          </cell>
          <cell r="E115">
            <v>70.035979999999995</v>
          </cell>
          <cell r="F115">
            <v>0</v>
          </cell>
          <cell r="G115">
            <v>0</v>
          </cell>
        </row>
        <row r="116">
          <cell r="A116">
            <v>217382.41</v>
          </cell>
          <cell r="B116">
            <v>115</v>
          </cell>
          <cell r="C116">
            <v>1997.048</v>
          </cell>
          <cell r="D116">
            <v>34.60295</v>
          </cell>
          <cell r="E116">
            <v>5.1154169999999999</v>
          </cell>
          <cell r="F116">
            <v>0</v>
          </cell>
          <cell r="G116">
            <v>0</v>
          </cell>
        </row>
        <row r="117">
          <cell r="A117">
            <v>219181.08</v>
          </cell>
          <cell r="B117">
            <v>116</v>
          </cell>
          <cell r="C117">
            <v>1798.67</v>
          </cell>
          <cell r="D117">
            <v>147.3201</v>
          </cell>
          <cell r="E117">
            <v>10.57382</v>
          </cell>
          <cell r="F117">
            <v>0</v>
          </cell>
          <cell r="G117">
            <v>0</v>
          </cell>
        </row>
        <row r="118">
          <cell r="A118">
            <v>221053.89</v>
          </cell>
          <cell r="B118">
            <v>117</v>
          </cell>
          <cell r="C118">
            <v>1872.816</v>
          </cell>
          <cell r="D118">
            <v>247.95580000000001</v>
          </cell>
          <cell r="E118">
            <v>10.34599</v>
          </cell>
          <cell r="F118">
            <v>0</v>
          </cell>
          <cell r="G118">
            <v>0</v>
          </cell>
        </row>
        <row r="119">
          <cell r="A119">
            <v>222978.72</v>
          </cell>
          <cell r="B119">
            <v>118</v>
          </cell>
          <cell r="C119">
            <v>1924.829</v>
          </cell>
          <cell r="D119">
            <v>1121.039</v>
          </cell>
          <cell r="E119">
            <v>47.330680000000001</v>
          </cell>
          <cell r="F119">
            <v>0</v>
          </cell>
          <cell r="G119">
            <v>0</v>
          </cell>
        </row>
        <row r="120">
          <cell r="A120">
            <v>223789.06</v>
          </cell>
          <cell r="B120">
            <v>119</v>
          </cell>
          <cell r="C120">
            <v>810.34749999999997</v>
          </cell>
          <cell r="D120">
            <v>810.34749999999997</v>
          </cell>
          <cell r="E120">
            <v>34.279240000000001</v>
          </cell>
          <cell r="F120">
            <v>0</v>
          </cell>
          <cell r="G120">
            <v>0</v>
          </cell>
        </row>
        <row r="121">
          <cell r="A121">
            <v>225595.83</v>
          </cell>
          <cell r="B121">
            <v>120</v>
          </cell>
          <cell r="C121">
            <v>1806.76</v>
          </cell>
          <cell r="D121">
            <v>1806.76</v>
          </cell>
          <cell r="E121">
            <v>63.170670000000001</v>
          </cell>
          <cell r="F121">
            <v>0</v>
          </cell>
          <cell r="G121">
            <v>0</v>
          </cell>
        </row>
        <row r="122">
          <cell r="A122">
            <v>227510.69</v>
          </cell>
          <cell r="B122">
            <v>121</v>
          </cell>
          <cell r="C122">
            <v>1914.864</v>
          </cell>
          <cell r="D122">
            <v>1451.047</v>
          </cell>
          <cell r="E122">
            <v>70.29374</v>
          </cell>
          <cell r="F122">
            <v>0</v>
          </cell>
          <cell r="G122">
            <v>0</v>
          </cell>
        </row>
        <row r="123">
          <cell r="A123">
            <v>228870.84</v>
          </cell>
          <cell r="B123">
            <v>122</v>
          </cell>
          <cell r="C123">
            <v>1360.16</v>
          </cell>
          <cell r="D123">
            <v>15.121420000000001</v>
          </cell>
          <cell r="E123">
            <v>0.47132499999999999</v>
          </cell>
          <cell r="F123">
            <v>0</v>
          </cell>
          <cell r="G123">
            <v>0</v>
          </cell>
        </row>
        <row r="124">
          <cell r="A124">
            <v>230869.16</v>
          </cell>
          <cell r="B124">
            <v>123</v>
          </cell>
          <cell r="C124">
            <v>1998.3050000000001</v>
          </cell>
          <cell r="D124">
            <v>0</v>
          </cell>
          <cell r="E124">
            <v>0</v>
          </cell>
          <cell r="F124">
            <v>0</v>
          </cell>
          <cell r="G124">
            <v>0</v>
          </cell>
        </row>
        <row r="125">
          <cell r="A125">
            <v>232858.78</v>
          </cell>
          <cell r="B125">
            <v>124</v>
          </cell>
          <cell r="C125">
            <v>1989.627</v>
          </cell>
          <cell r="D125">
            <v>0</v>
          </cell>
          <cell r="E125">
            <v>0</v>
          </cell>
          <cell r="F125">
            <v>96.060739999999996</v>
          </cell>
          <cell r="G125">
            <v>11.56001</v>
          </cell>
        </row>
        <row r="126">
          <cell r="A126">
            <v>234819.83</v>
          </cell>
          <cell r="B126">
            <v>125</v>
          </cell>
          <cell r="C126">
            <v>1961.047</v>
          </cell>
          <cell r="D126">
            <v>425.72899999999998</v>
          </cell>
          <cell r="E126">
            <v>32.973379999999999</v>
          </cell>
          <cell r="F126">
            <v>680.81010000000003</v>
          </cell>
          <cell r="G126">
            <v>81.673770000000005</v>
          </cell>
        </row>
        <row r="127">
          <cell r="A127">
            <v>236794.67</v>
          </cell>
          <cell r="B127">
            <v>126</v>
          </cell>
          <cell r="C127">
            <v>1974.8510000000001</v>
          </cell>
          <cell r="D127">
            <v>1272.692</v>
          </cell>
          <cell r="E127">
            <v>77.978489999999994</v>
          </cell>
          <cell r="F127">
            <v>210.59530000000001</v>
          </cell>
          <cell r="G127">
            <v>25.749780000000001</v>
          </cell>
        </row>
        <row r="128">
          <cell r="A128">
            <v>238738.84</v>
          </cell>
          <cell r="B128">
            <v>127</v>
          </cell>
          <cell r="C128">
            <v>1944.1679999999999</v>
          </cell>
          <cell r="D128">
            <v>1117.731</v>
          </cell>
          <cell r="E128">
            <v>34.124510000000001</v>
          </cell>
          <cell r="F128">
            <v>44.335850000000001</v>
          </cell>
          <cell r="G128">
            <v>5.2822659999999999</v>
          </cell>
        </row>
        <row r="129">
          <cell r="A129">
            <v>240404.89</v>
          </cell>
          <cell r="B129">
            <v>128</v>
          </cell>
          <cell r="C129">
            <v>1666.0540000000001</v>
          </cell>
          <cell r="D129">
            <v>701.07500000000005</v>
          </cell>
          <cell r="E129">
            <v>20.87358</v>
          </cell>
          <cell r="F129">
            <v>0</v>
          </cell>
          <cell r="G129">
            <v>0</v>
          </cell>
        </row>
        <row r="130">
          <cell r="A130">
            <v>242319.48</v>
          </cell>
          <cell r="B130">
            <v>129</v>
          </cell>
          <cell r="C130">
            <v>1914.596</v>
          </cell>
          <cell r="D130">
            <v>874.27829999999994</v>
          </cell>
          <cell r="E130">
            <v>26.00986</v>
          </cell>
          <cell r="F130">
            <v>0</v>
          </cell>
          <cell r="G130">
            <v>0</v>
          </cell>
        </row>
        <row r="131">
          <cell r="A131">
            <v>243091.67</v>
          </cell>
          <cell r="B131">
            <v>130</v>
          </cell>
          <cell r="C131">
            <v>772.18330000000003</v>
          </cell>
          <cell r="D131">
            <v>0</v>
          </cell>
          <cell r="E131">
            <v>0</v>
          </cell>
          <cell r="F131">
            <v>0</v>
          </cell>
          <cell r="G131">
            <v>0</v>
          </cell>
        </row>
        <row r="132">
          <cell r="A132">
            <v>245086</v>
          </cell>
          <cell r="B132">
            <v>131</v>
          </cell>
          <cell r="C132">
            <v>1994.3330000000001</v>
          </cell>
          <cell r="D132">
            <v>0</v>
          </cell>
          <cell r="E132">
            <v>0</v>
          </cell>
          <cell r="F132">
            <v>0</v>
          </cell>
          <cell r="G132">
            <v>0</v>
          </cell>
        </row>
        <row r="133">
          <cell r="A133">
            <v>247083.83</v>
          </cell>
          <cell r="B133">
            <v>132</v>
          </cell>
          <cell r="C133">
            <v>1997.8230000000001</v>
          </cell>
          <cell r="D133">
            <v>21.173970000000001</v>
          </cell>
          <cell r="E133">
            <v>1.585988</v>
          </cell>
          <cell r="F133">
            <v>414.21469999999999</v>
          </cell>
          <cell r="G133">
            <v>31.02581</v>
          </cell>
        </row>
        <row r="134">
          <cell r="A134">
            <v>249070.75</v>
          </cell>
          <cell r="B134">
            <v>133</v>
          </cell>
          <cell r="C134">
            <v>1986.9280000000001</v>
          </cell>
          <cell r="D134">
            <v>684.3152</v>
          </cell>
          <cell r="E134">
            <v>74.687280000000001</v>
          </cell>
          <cell r="F134">
            <v>1200.171</v>
          </cell>
          <cell r="G134">
            <v>128.63470000000001</v>
          </cell>
        </row>
        <row r="135">
          <cell r="A135">
            <v>251059.08</v>
          </cell>
          <cell r="B135">
            <v>134</v>
          </cell>
          <cell r="C135">
            <v>1988.327</v>
          </cell>
          <cell r="D135">
            <v>1391.2170000000001</v>
          </cell>
          <cell r="E135">
            <v>105.4247</v>
          </cell>
          <cell r="F135">
            <v>597.1096</v>
          </cell>
          <cell r="G135">
            <v>66.904039999999995</v>
          </cell>
        </row>
        <row r="136">
          <cell r="A136">
            <v>253007.55</v>
          </cell>
          <cell r="B136">
            <v>135</v>
          </cell>
          <cell r="C136">
            <v>1948.462</v>
          </cell>
          <cell r="D136">
            <v>1187.796</v>
          </cell>
          <cell r="E136">
            <v>50.333419999999997</v>
          </cell>
          <cell r="F136">
            <v>38.113399999999999</v>
          </cell>
          <cell r="G136">
            <v>3.9416720000000001</v>
          </cell>
        </row>
        <row r="137">
          <cell r="A137">
            <v>254916.64</v>
          </cell>
          <cell r="B137">
            <v>136</v>
          </cell>
          <cell r="C137">
            <v>1909.0930000000001</v>
          </cell>
          <cell r="D137">
            <v>692.5729</v>
          </cell>
          <cell r="E137">
            <v>20.292359999999999</v>
          </cell>
          <cell r="F137">
            <v>0</v>
          </cell>
          <cell r="G137">
            <v>0</v>
          </cell>
        </row>
        <row r="138">
          <cell r="A138">
            <v>256452.58</v>
          </cell>
          <cell r="B138">
            <v>137</v>
          </cell>
          <cell r="C138">
            <v>1535.933</v>
          </cell>
          <cell r="D138">
            <v>15.22138</v>
          </cell>
          <cell r="E138">
            <v>0.51041999999999998</v>
          </cell>
          <cell r="F138">
            <v>0</v>
          </cell>
          <cell r="G138">
            <v>0</v>
          </cell>
        </row>
        <row r="139">
          <cell r="A139">
            <v>257872.44</v>
          </cell>
          <cell r="B139">
            <v>138</v>
          </cell>
          <cell r="C139">
            <v>1419.86</v>
          </cell>
          <cell r="D139">
            <v>0</v>
          </cell>
          <cell r="E139">
            <v>0</v>
          </cell>
          <cell r="F139">
            <v>0</v>
          </cell>
          <cell r="G139">
            <v>0</v>
          </cell>
        </row>
        <row r="140">
          <cell r="A140">
            <v>259871.42</v>
          </cell>
          <cell r="B140">
            <v>139</v>
          </cell>
          <cell r="C140">
            <v>1998.98</v>
          </cell>
          <cell r="D140">
            <v>21.834910000000001</v>
          </cell>
          <cell r="E140">
            <v>1.121046</v>
          </cell>
          <cell r="F140">
            <v>69.937579999999997</v>
          </cell>
          <cell r="G140">
            <v>6.9219749999999998</v>
          </cell>
        </row>
        <row r="141">
          <cell r="A141">
            <v>261794.06</v>
          </cell>
          <cell r="B141">
            <v>140</v>
          </cell>
          <cell r="C141">
            <v>1922.643</v>
          </cell>
          <cell r="D141">
            <v>303.8426</v>
          </cell>
          <cell r="E141">
            <v>24.028659999999999</v>
          </cell>
          <cell r="F141">
            <v>412.78149999999999</v>
          </cell>
          <cell r="G141">
            <v>41.9589</v>
          </cell>
        </row>
        <row r="142">
          <cell r="A142">
            <v>263788.59000000003</v>
          </cell>
          <cell r="B142">
            <v>141</v>
          </cell>
          <cell r="C142">
            <v>1994.5260000000001</v>
          </cell>
          <cell r="D142">
            <v>997.23140000000001</v>
          </cell>
          <cell r="E142">
            <v>66.684399999999997</v>
          </cell>
          <cell r="F142">
            <v>522.09379999999999</v>
          </cell>
          <cell r="G142">
            <v>58.589210000000001</v>
          </cell>
        </row>
        <row r="143">
          <cell r="A143">
            <v>265303.59000000003</v>
          </cell>
          <cell r="B143">
            <v>142</v>
          </cell>
          <cell r="C143">
            <v>1514.9929999999999</v>
          </cell>
          <cell r="D143">
            <v>988.34469999999999</v>
          </cell>
          <cell r="E143">
            <v>56.786740000000002</v>
          </cell>
          <cell r="F143">
            <v>88.729709999999997</v>
          </cell>
          <cell r="G143">
            <v>9.7316640000000003</v>
          </cell>
        </row>
        <row r="144">
          <cell r="A144">
            <v>267301.53000000003</v>
          </cell>
          <cell r="B144">
            <v>143</v>
          </cell>
          <cell r="C144">
            <v>1997.9259999999999</v>
          </cell>
          <cell r="D144">
            <v>93.771190000000004</v>
          </cell>
          <cell r="E144">
            <v>3.233123</v>
          </cell>
          <cell r="F144">
            <v>0</v>
          </cell>
          <cell r="G144">
            <v>0</v>
          </cell>
        </row>
        <row r="145">
          <cell r="A145">
            <v>269275.75</v>
          </cell>
          <cell r="B145">
            <v>144</v>
          </cell>
          <cell r="C145">
            <v>1974.2239999999999</v>
          </cell>
          <cell r="D145">
            <v>0</v>
          </cell>
          <cell r="E145">
            <v>0</v>
          </cell>
          <cell r="F145">
            <v>0</v>
          </cell>
          <cell r="G145">
            <v>0</v>
          </cell>
        </row>
        <row r="146">
          <cell r="A146">
            <v>269603.94</v>
          </cell>
          <cell r="B146">
            <v>145</v>
          </cell>
          <cell r="C146">
            <v>328.19920000000002</v>
          </cell>
          <cell r="D146">
            <v>0</v>
          </cell>
          <cell r="E146">
            <v>0</v>
          </cell>
          <cell r="F146">
            <v>0</v>
          </cell>
          <cell r="G146">
            <v>0</v>
          </cell>
        </row>
        <row r="147">
          <cell r="A147">
            <v>271594.31</v>
          </cell>
          <cell r="B147">
            <v>146</v>
          </cell>
          <cell r="C147">
            <v>1990.364</v>
          </cell>
          <cell r="D147">
            <v>0</v>
          </cell>
          <cell r="E147">
            <v>0</v>
          </cell>
          <cell r="F147">
            <v>0</v>
          </cell>
          <cell r="G147">
            <v>0</v>
          </cell>
        </row>
        <row r="148">
          <cell r="A148">
            <v>273592.15999999997</v>
          </cell>
          <cell r="B148">
            <v>147</v>
          </cell>
          <cell r="C148">
            <v>1997.8420000000001</v>
          </cell>
          <cell r="D148">
            <v>0</v>
          </cell>
          <cell r="E148">
            <v>0</v>
          </cell>
          <cell r="F148">
            <v>133.0812</v>
          </cell>
          <cell r="G148">
            <v>14.06123</v>
          </cell>
        </row>
        <row r="149">
          <cell r="A149">
            <v>275535.34000000003</v>
          </cell>
          <cell r="B149">
            <v>148</v>
          </cell>
          <cell r="C149">
            <v>1943.18</v>
          </cell>
          <cell r="D149">
            <v>0</v>
          </cell>
          <cell r="E149">
            <v>0</v>
          </cell>
          <cell r="F149">
            <v>27.793759999999999</v>
          </cell>
          <cell r="G149">
            <v>3.21163</v>
          </cell>
        </row>
        <row r="150">
          <cell r="A150">
            <v>277499</v>
          </cell>
          <cell r="B150">
            <v>149</v>
          </cell>
          <cell r="C150">
            <v>1963.6669999999999</v>
          </cell>
          <cell r="D150">
            <v>114.9105</v>
          </cell>
          <cell r="E150">
            <v>4.5737629999999996</v>
          </cell>
          <cell r="F150">
            <v>0</v>
          </cell>
          <cell r="G150">
            <v>0</v>
          </cell>
        </row>
        <row r="151">
          <cell r="A151">
            <v>279308.5</v>
          </cell>
          <cell r="B151">
            <v>150</v>
          </cell>
          <cell r="C151">
            <v>1809.498</v>
          </cell>
          <cell r="D151">
            <v>0</v>
          </cell>
          <cell r="E151">
            <v>0</v>
          </cell>
          <cell r="F151">
            <v>0</v>
          </cell>
          <cell r="G151">
            <v>0</v>
          </cell>
        </row>
        <row r="152">
          <cell r="A152">
            <v>280617.13</v>
          </cell>
          <cell r="B152">
            <v>151</v>
          </cell>
          <cell r="C152">
            <v>1308.6120000000001</v>
          </cell>
          <cell r="D152">
            <v>0</v>
          </cell>
          <cell r="E152">
            <v>0</v>
          </cell>
          <cell r="F152">
            <v>0</v>
          </cell>
          <cell r="G152">
            <v>0</v>
          </cell>
        </row>
        <row r="153">
          <cell r="A153">
            <v>282565.13</v>
          </cell>
          <cell r="B153">
            <v>152</v>
          </cell>
          <cell r="C153">
            <v>1948.0150000000001</v>
          </cell>
          <cell r="D153">
            <v>0</v>
          </cell>
          <cell r="E153">
            <v>0</v>
          </cell>
          <cell r="F153">
            <v>0</v>
          </cell>
          <cell r="G153">
            <v>0</v>
          </cell>
        </row>
        <row r="154">
          <cell r="A154">
            <v>284475.69</v>
          </cell>
          <cell r="B154">
            <v>153</v>
          </cell>
          <cell r="C154">
            <v>1910.5509999999999</v>
          </cell>
          <cell r="D154">
            <v>0</v>
          </cell>
          <cell r="E154">
            <v>0</v>
          </cell>
          <cell r="F154">
            <v>0</v>
          </cell>
          <cell r="G154">
            <v>0</v>
          </cell>
        </row>
        <row r="155">
          <cell r="A155">
            <v>286466.31</v>
          </cell>
          <cell r="B155">
            <v>154</v>
          </cell>
          <cell r="C155">
            <v>1990.624</v>
          </cell>
          <cell r="D155">
            <v>0</v>
          </cell>
          <cell r="E155">
            <v>0</v>
          </cell>
          <cell r="F155">
            <v>0</v>
          </cell>
          <cell r="G155">
            <v>0</v>
          </cell>
        </row>
        <row r="156">
          <cell r="A156">
            <v>288464.56</v>
          </cell>
          <cell r="B156">
            <v>155</v>
          </cell>
          <cell r="C156">
            <v>1998.2370000000001</v>
          </cell>
          <cell r="D156">
            <v>0</v>
          </cell>
          <cell r="E156">
            <v>0</v>
          </cell>
          <cell r="F156">
            <v>0</v>
          </cell>
          <cell r="G156">
            <v>0</v>
          </cell>
        </row>
        <row r="157">
          <cell r="A157">
            <v>290125.63</v>
          </cell>
          <cell r="B157">
            <v>156</v>
          </cell>
          <cell r="C157">
            <v>1661.0550000000001</v>
          </cell>
          <cell r="D157">
            <v>0</v>
          </cell>
          <cell r="E157">
            <v>0</v>
          </cell>
          <cell r="F157">
            <v>0</v>
          </cell>
          <cell r="G157">
            <v>0</v>
          </cell>
        </row>
        <row r="158">
          <cell r="A158">
            <v>291819.56</v>
          </cell>
          <cell r="B158">
            <v>157</v>
          </cell>
          <cell r="C158">
            <v>1693.9280000000001</v>
          </cell>
          <cell r="D158">
            <v>0</v>
          </cell>
          <cell r="E158">
            <v>0</v>
          </cell>
          <cell r="F158">
            <v>0</v>
          </cell>
          <cell r="G158">
            <v>0</v>
          </cell>
        </row>
        <row r="159">
          <cell r="A159">
            <v>293767.59000000003</v>
          </cell>
          <cell r="B159">
            <v>158</v>
          </cell>
          <cell r="C159">
            <v>1948.018</v>
          </cell>
          <cell r="D159">
            <v>0</v>
          </cell>
          <cell r="E159">
            <v>0</v>
          </cell>
          <cell r="F159">
            <v>0</v>
          </cell>
          <cell r="G159">
            <v>0</v>
          </cell>
        </row>
        <row r="160">
          <cell r="A160">
            <v>295715.63</v>
          </cell>
          <cell r="B160">
            <v>159</v>
          </cell>
          <cell r="C160">
            <v>1948.0170000000001</v>
          </cell>
          <cell r="D160">
            <v>0</v>
          </cell>
          <cell r="E160">
            <v>0</v>
          </cell>
          <cell r="F160">
            <v>0</v>
          </cell>
          <cell r="G160">
            <v>0</v>
          </cell>
        </row>
        <row r="161">
          <cell r="A161">
            <v>297446.59000000003</v>
          </cell>
          <cell r="B161">
            <v>160</v>
          </cell>
          <cell r="C161">
            <v>1730.981</v>
          </cell>
          <cell r="D161">
            <v>0</v>
          </cell>
          <cell r="E161">
            <v>0</v>
          </cell>
          <cell r="F161">
            <v>0</v>
          </cell>
          <cell r="G161">
            <v>0</v>
          </cell>
        </row>
        <row r="162">
          <cell r="A162">
            <v>299140.53000000003</v>
          </cell>
          <cell r="B162">
            <v>161</v>
          </cell>
          <cell r="C162">
            <v>1693.9259999999999</v>
          </cell>
          <cell r="D162">
            <v>0</v>
          </cell>
          <cell r="E162">
            <v>0</v>
          </cell>
          <cell r="F162">
            <v>0</v>
          </cell>
          <cell r="G162">
            <v>0</v>
          </cell>
        </row>
        <row r="163">
          <cell r="A163">
            <v>300834.46999999997</v>
          </cell>
          <cell r="B163">
            <v>162</v>
          </cell>
          <cell r="C163">
            <v>1693.9259999999999</v>
          </cell>
          <cell r="D163">
            <v>0</v>
          </cell>
          <cell r="E163">
            <v>0</v>
          </cell>
          <cell r="F163">
            <v>0</v>
          </cell>
          <cell r="G163">
            <v>0</v>
          </cell>
        </row>
        <row r="164">
          <cell r="A164">
            <v>302591.90999999997</v>
          </cell>
          <cell r="B164">
            <v>163</v>
          </cell>
          <cell r="C164">
            <v>1757.4480000000001</v>
          </cell>
          <cell r="D164">
            <v>0</v>
          </cell>
          <cell r="E164">
            <v>0</v>
          </cell>
          <cell r="F164">
            <v>0</v>
          </cell>
          <cell r="G164">
            <v>0</v>
          </cell>
        </row>
        <row r="165">
          <cell r="A165">
            <v>304582.96999999997</v>
          </cell>
          <cell r="B165">
            <v>164</v>
          </cell>
          <cell r="C165">
            <v>1991.0609999999999</v>
          </cell>
          <cell r="D165">
            <v>0</v>
          </cell>
          <cell r="E165">
            <v>0</v>
          </cell>
          <cell r="F165">
            <v>0</v>
          </cell>
          <cell r="G165">
            <v>0</v>
          </cell>
        </row>
        <row r="166">
          <cell r="A166">
            <v>306575.5</v>
          </cell>
          <cell r="B166">
            <v>165</v>
          </cell>
          <cell r="C166">
            <v>1992.5160000000001</v>
          </cell>
          <cell r="D166">
            <v>0</v>
          </cell>
          <cell r="E166">
            <v>0</v>
          </cell>
          <cell r="F166">
            <v>0</v>
          </cell>
          <cell r="G166">
            <v>0</v>
          </cell>
        </row>
        <row r="167">
          <cell r="A167">
            <v>308527.63</v>
          </cell>
          <cell r="B167">
            <v>166</v>
          </cell>
          <cell r="C167">
            <v>1952.11</v>
          </cell>
          <cell r="D167">
            <v>1184.758</v>
          </cell>
          <cell r="E167">
            <v>68.139099999999999</v>
          </cell>
          <cell r="F167">
            <v>0</v>
          </cell>
          <cell r="G167">
            <v>0</v>
          </cell>
        </row>
        <row r="168">
          <cell r="A168">
            <v>310527.44</v>
          </cell>
          <cell r="B168">
            <v>167</v>
          </cell>
          <cell r="C168">
            <v>1999.8030000000001</v>
          </cell>
          <cell r="D168">
            <v>1501.691</v>
          </cell>
          <cell r="E168">
            <v>129.1155</v>
          </cell>
          <cell r="F168">
            <v>220.12029999999999</v>
          </cell>
          <cell r="G168">
            <v>29.98114</v>
          </cell>
        </row>
        <row r="169">
          <cell r="A169">
            <v>312519.69</v>
          </cell>
          <cell r="B169">
            <v>168</v>
          </cell>
          <cell r="C169">
            <v>1992.2429999999999</v>
          </cell>
          <cell r="D169">
            <v>1786.692</v>
          </cell>
          <cell r="E169">
            <v>98.348399999999998</v>
          </cell>
          <cell r="F169">
            <v>11.078469999999999</v>
          </cell>
          <cell r="G169">
            <v>1.6185579999999999</v>
          </cell>
        </row>
        <row r="170">
          <cell r="A170">
            <v>314484.38</v>
          </cell>
          <cell r="B170">
            <v>169</v>
          </cell>
          <cell r="C170">
            <v>1964.6980000000001</v>
          </cell>
          <cell r="D170">
            <v>1956.2280000000001</v>
          </cell>
          <cell r="E170">
            <v>182.64869999999999</v>
          </cell>
          <cell r="F170">
            <v>0</v>
          </cell>
          <cell r="G170">
            <v>0</v>
          </cell>
        </row>
        <row r="171">
          <cell r="A171">
            <v>316481.5</v>
          </cell>
          <cell r="B171">
            <v>170</v>
          </cell>
          <cell r="C171">
            <v>1997.1279999999999</v>
          </cell>
          <cell r="D171">
            <v>835.67380000000003</v>
          </cell>
          <cell r="E171">
            <v>36.277619999999999</v>
          </cell>
          <cell r="F171">
            <v>1103.5139999999999</v>
          </cell>
          <cell r="G171">
            <v>133.64070000000001</v>
          </cell>
        </row>
        <row r="172">
          <cell r="A172">
            <v>318464.69</v>
          </cell>
          <cell r="B172">
            <v>171</v>
          </cell>
          <cell r="C172">
            <v>1983.194</v>
          </cell>
          <cell r="D172">
            <v>1182.2349999999999</v>
          </cell>
          <cell r="E172">
            <v>78.107799999999997</v>
          </cell>
          <cell r="F172">
            <v>399.62909999999999</v>
          </cell>
          <cell r="G172">
            <v>59.023350000000001</v>
          </cell>
        </row>
        <row r="173">
          <cell r="A173">
            <v>320457.90999999997</v>
          </cell>
          <cell r="B173">
            <v>172</v>
          </cell>
          <cell r="C173">
            <v>1993.2139999999999</v>
          </cell>
          <cell r="D173">
            <v>1869.8679999999999</v>
          </cell>
          <cell r="E173">
            <v>124.34780000000001</v>
          </cell>
          <cell r="F173">
            <v>15.078469999999999</v>
          </cell>
          <cell r="G173">
            <v>0.92541799999999996</v>
          </cell>
        </row>
        <row r="174">
          <cell r="A174">
            <v>322456.03000000003</v>
          </cell>
          <cell r="B174">
            <v>173</v>
          </cell>
          <cell r="C174">
            <v>1998.117</v>
          </cell>
          <cell r="D174">
            <v>986.66359999999997</v>
          </cell>
          <cell r="E174">
            <v>107.3874</v>
          </cell>
          <cell r="F174">
            <v>0</v>
          </cell>
          <cell r="G174">
            <v>0</v>
          </cell>
        </row>
        <row r="175">
          <cell r="A175">
            <v>324144.44</v>
          </cell>
          <cell r="B175">
            <v>174</v>
          </cell>
          <cell r="C175">
            <v>1688.396</v>
          </cell>
          <cell r="D175">
            <v>80.340140000000005</v>
          </cell>
          <cell r="E175">
            <v>9.5310939999999995</v>
          </cell>
          <cell r="F175">
            <v>1270.2190000000001</v>
          </cell>
          <cell r="G175">
            <v>118.333</v>
          </cell>
        </row>
        <row r="176">
          <cell r="A176">
            <v>326039.34000000003</v>
          </cell>
          <cell r="B176">
            <v>175</v>
          </cell>
          <cell r="C176">
            <v>1894.9</v>
          </cell>
          <cell r="D176">
            <v>166.38220000000001</v>
          </cell>
          <cell r="E176">
            <v>17.25611</v>
          </cell>
          <cell r="F176">
            <v>1728.518</v>
          </cell>
          <cell r="G176">
            <v>199.86879999999999</v>
          </cell>
        </row>
        <row r="177">
          <cell r="A177">
            <v>328024.94</v>
          </cell>
          <cell r="B177">
            <v>176</v>
          </cell>
          <cell r="C177">
            <v>1985.6020000000001</v>
          </cell>
          <cell r="D177">
            <v>1493.3009999999999</v>
          </cell>
          <cell r="E177">
            <v>129.59960000000001</v>
          </cell>
          <cell r="F177">
            <v>429.34249999999997</v>
          </cell>
          <cell r="G177">
            <v>44.830489999999998</v>
          </cell>
        </row>
        <row r="178">
          <cell r="A178">
            <v>330012.15999999997</v>
          </cell>
          <cell r="B178">
            <v>177</v>
          </cell>
          <cell r="C178">
            <v>1987.2329999999999</v>
          </cell>
          <cell r="D178">
            <v>1958.6289999999999</v>
          </cell>
          <cell r="E178">
            <v>163.1354</v>
          </cell>
          <cell r="F178">
            <v>20.78576</v>
          </cell>
          <cell r="G178">
            <v>1.6820550000000001</v>
          </cell>
        </row>
        <row r="179">
          <cell r="A179">
            <v>332008.46999999997</v>
          </cell>
          <cell r="B179">
            <v>178</v>
          </cell>
          <cell r="C179">
            <v>1996.307</v>
          </cell>
          <cell r="D179">
            <v>652.41240000000005</v>
          </cell>
          <cell r="E179">
            <v>72.170720000000003</v>
          </cell>
          <cell r="F179">
            <v>0</v>
          </cell>
          <cell r="G179">
            <v>0</v>
          </cell>
        </row>
        <row r="180">
          <cell r="A180">
            <v>333744.75</v>
          </cell>
          <cell r="B180">
            <v>179</v>
          </cell>
          <cell r="C180">
            <v>1736.287</v>
          </cell>
          <cell r="D180">
            <v>0</v>
          </cell>
          <cell r="E180">
            <v>0</v>
          </cell>
          <cell r="F180">
            <v>1273.0630000000001</v>
          </cell>
          <cell r="G180">
            <v>96.758880000000005</v>
          </cell>
        </row>
        <row r="181">
          <cell r="A181">
            <v>335629.72</v>
          </cell>
          <cell r="B181">
            <v>180</v>
          </cell>
          <cell r="C181">
            <v>1884.9680000000001</v>
          </cell>
          <cell r="D181">
            <v>216.13229999999999</v>
          </cell>
          <cell r="E181">
            <v>24.4617</v>
          </cell>
          <cell r="F181">
            <v>1668.836</v>
          </cell>
          <cell r="G181">
            <v>152.9776</v>
          </cell>
        </row>
        <row r="182">
          <cell r="A182">
            <v>337601.38</v>
          </cell>
          <cell r="B182">
            <v>181</v>
          </cell>
          <cell r="C182">
            <v>1971.664</v>
          </cell>
          <cell r="D182">
            <v>842.57029999999997</v>
          </cell>
          <cell r="E182">
            <v>124.1442</v>
          </cell>
          <cell r="F182">
            <v>1129.0930000000001</v>
          </cell>
          <cell r="G182">
            <v>156.2336</v>
          </cell>
        </row>
        <row r="183">
          <cell r="A183">
            <v>339518.41</v>
          </cell>
          <cell r="B183">
            <v>182</v>
          </cell>
          <cell r="C183">
            <v>1917.037</v>
          </cell>
          <cell r="D183">
            <v>1545.7070000000001</v>
          </cell>
          <cell r="E183">
            <v>215.05420000000001</v>
          </cell>
          <cell r="F183">
            <v>371.33</v>
          </cell>
          <cell r="G183">
            <v>54.70776</v>
          </cell>
        </row>
        <row r="184">
          <cell r="A184">
            <v>341515.41</v>
          </cell>
          <cell r="B184">
            <v>183</v>
          </cell>
          <cell r="C184">
            <v>1996.9970000000001</v>
          </cell>
          <cell r="D184">
            <v>1743.1980000000001</v>
          </cell>
          <cell r="E184">
            <v>160.4102</v>
          </cell>
          <cell r="F184">
            <v>0</v>
          </cell>
          <cell r="G184">
            <v>0</v>
          </cell>
        </row>
        <row r="185">
          <cell r="A185">
            <v>343514.72</v>
          </cell>
          <cell r="B185">
            <v>184</v>
          </cell>
          <cell r="C185">
            <v>1999.3019999999999</v>
          </cell>
          <cell r="D185">
            <v>149.99780000000001</v>
          </cell>
          <cell r="E185">
            <v>19.210460000000001</v>
          </cell>
          <cell r="F185">
            <v>275.20330000000001</v>
          </cell>
          <cell r="G185">
            <v>17.274349999999998</v>
          </cell>
        </row>
        <row r="186">
          <cell r="A186">
            <v>345407.19</v>
          </cell>
          <cell r="B186">
            <v>185</v>
          </cell>
          <cell r="C186">
            <v>1892.471</v>
          </cell>
          <cell r="D186">
            <v>0</v>
          </cell>
          <cell r="E186">
            <v>0</v>
          </cell>
          <cell r="F186">
            <v>1877.8119999999999</v>
          </cell>
          <cell r="G186">
            <v>116.83329999999999</v>
          </cell>
        </row>
        <row r="187">
          <cell r="A187">
            <v>347293.09</v>
          </cell>
          <cell r="B187">
            <v>186</v>
          </cell>
          <cell r="C187">
            <v>1885.9079999999999</v>
          </cell>
          <cell r="D187">
            <v>0</v>
          </cell>
          <cell r="E187">
            <v>0</v>
          </cell>
          <cell r="F187">
            <v>956.92970000000003</v>
          </cell>
          <cell r="G187">
            <v>76.00291</v>
          </cell>
        </row>
        <row r="188">
          <cell r="A188">
            <v>349182.63</v>
          </cell>
          <cell r="B188">
            <v>187</v>
          </cell>
          <cell r="C188">
            <v>1889.518</v>
          </cell>
          <cell r="D188">
            <v>413.40559999999999</v>
          </cell>
          <cell r="E188">
            <v>31.929559999999999</v>
          </cell>
          <cell r="F188">
            <v>996.37789999999995</v>
          </cell>
          <cell r="G188">
            <v>99.578180000000003</v>
          </cell>
        </row>
        <row r="189">
          <cell r="A189">
            <v>351182.25</v>
          </cell>
          <cell r="B189">
            <v>188</v>
          </cell>
          <cell r="C189">
            <v>1999.615</v>
          </cell>
          <cell r="D189">
            <v>1099.4829999999999</v>
          </cell>
          <cell r="E189">
            <v>148.78129999999999</v>
          </cell>
          <cell r="F189">
            <v>810.84559999999999</v>
          </cell>
          <cell r="G189">
            <v>99.089020000000005</v>
          </cell>
        </row>
        <row r="190">
          <cell r="A190">
            <v>353157.44</v>
          </cell>
          <cell r="B190">
            <v>189</v>
          </cell>
          <cell r="C190">
            <v>1975.202</v>
          </cell>
          <cell r="D190">
            <v>1777.2850000000001</v>
          </cell>
          <cell r="E190">
            <v>270.29340000000002</v>
          </cell>
          <cell r="F190">
            <v>122.8096</v>
          </cell>
          <cell r="G190">
            <v>19.704370000000001</v>
          </cell>
        </row>
        <row r="191">
          <cell r="A191">
            <v>355150.59</v>
          </cell>
          <cell r="B191">
            <v>190</v>
          </cell>
          <cell r="C191">
            <v>1993.146</v>
          </cell>
          <cell r="D191">
            <v>1207.5350000000001</v>
          </cell>
          <cell r="E191">
            <v>137.1172</v>
          </cell>
          <cell r="F191">
            <v>20.115459999999999</v>
          </cell>
          <cell r="G191">
            <v>5.7962429999999996</v>
          </cell>
        </row>
        <row r="192">
          <cell r="A192">
            <v>357053.78</v>
          </cell>
          <cell r="B192">
            <v>191</v>
          </cell>
          <cell r="C192">
            <v>1903.1980000000001</v>
          </cell>
          <cell r="D192">
            <v>0</v>
          </cell>
          <cell r="E192">
            <v>0</v>
          </cell>
          <cell r="F192">
            <v>864.70609999999999</v>
          </cell>
          <cell r="G192">
            <v>137.92140000000001</v>
          </cell>
        </row>
        <row r="193">
          <cell r="A193">
            <v>358912.59</v>
          </cell>
          <cell r="B193">
            <v>192</v>
          </cell>
          <cell r="C193">
            <v>1858.8050000000001</v>
          </cell>
          <cell r="D193">
            <v>0</v>
          </cell>
          <cell r="E193">
            <v>0</v>
          </cell>
          <cell r="F193">
            <v>943.6028</v>
          </cell>
          <cell r="G193">
            <v>61.455030000000001</v>
          </cell>
        </row>
        <row r="194">
          <cell r="A194">
            <v>360896.66</v>
          </cell>
          <cell r="B194">
            <v>193</v>
          </cell>
          <cell r="C194">
            <v>1984.0640000000001</v>
          </cell>
          <cell r="D194">
            <v>82.120509999999996</v>
          </cell>
          <cell r="E194">
            <v>3.589893</v>
          </cell>
          <cell r="F194">
            <v>1367.731</v>
          </cell>
          <cell r="G194">
            <v>191.08320000000001</v>
          </cell>
        </row>
        <row r="195">
          <cell r="A195">
            <v>362850.59</v>
          </cell>
          <cell r="B195">
            <v>194</v>
          </cell>
          <cell r="C195">
            <v>1953.9269999999999</v>
          </cell>
          <cell r="D195">
            <v>589.24680000000001</v>
          </cell>
          <cell r="E195">
            <v>55.947299999999998</v>
          </cell>
          <cell r="F195">
            <v>1062.5719999999999</v>
          </cell>
          <cell r="G195">
            <v>136.56299999999999</v>
          </cell>
        </row>
        <row r="196">
          <cell r="A196">
            <v>364844.94</v>
          </cell>
          <cell r="B196">
            <v>195</v>
          </cell>
          <cell r="C196">
            <v>1994.348</v>
          </cell>
          <cell r="D196">
            <v>1234.163</v>
          </cell>
          <cell r="E196">
            <v>97.079920000000001</v>
          </cell>
          <cell r="F196">
            <v>629.24900000000002</v>
          </cell>
          <cell r="G196">
            <v>75.459770000000006</v>
          </cell>
        </row>
        <row r="197">
          <cell r="A197">
            <v>366827.69</v>
          </cell>
          <cell r="B197">
            <v>196</v>
          </cell>
          <cell r="C197">
            <v>1982.75</v>
          </cell>
          <cell r="D197">
            <v>882.31939999999997</v>
          </cell>
          <cell r="E197">
            <v>130.45519999999999</v>
          </cell>
          <cell r="F197">
            <v>0</v>
          </cell>
          <cell r="G197">
            <v>0</v>
          </cell>
        </row>
        <row r="198">
          <cell r="A198">
            <v>368826.47</v>
          </cell>
          <cell r="B198">
            <v>197</v>
          </cell>
          <cell r="C198">
            <v>1998.7660000000001</v>
          </cell>
          <cell r="D198">
            <v>521.67880000000002</v>
          </cell>
          <cell r="E198">
            <v>56.240969999999997</v>
          </cell>
          <cell r="F198">
            <v>121.3339</v>
          </cell>
          <cell r="G198">
            <v>25.307510000000001</v>
          </cell>
        </row>
        <row r="199">
          <cell r="A199">
            <v>370793.94</v>
          </cell>
          <cell r="B199">
            <v>198</v>
          </cell>
          <cell r="C199">
            <v>1967.472</v>
          </cell>
          <cell r="D199">
            <v>0</v>
          </cell>
          <cell r="E199">
            <v>0</v>
          </cell>
          <cell r="F199">
            <v>1499.19</v>
          </cell>
          <cell r="G199">
            <v>227.7397</v>
          </cell>
        </row>
        <row r="200">
          <cell r="A200">
            <v>372789.03</v>
          </cell>
          <cell r="B200">
            <v>199</v>
          </cell>
          <cell r="C200">
            <v>1995.104</v>
          </cell>
          <cell r="D200">
            <v>0</v>
          </cell>
          <cell r="E200">
            <v>0</v>
          </cell>
          <cell r="F200">
            <v>1995.104</v>
          </cell>
          <cell r="G200">
            <v>330.8732</v>
          </cell>
        </row>
        <row r="201">
          <cell r="A201">
            <v>374777.84</v>
          </cell>
          <cell r="B201">
            <v>200</v>
          </cell>
          <cell r="C201">
            <v>1988.8040000000001</v>
          </cell>
          <cell r="D201">
            <v>354.63459999999998</v>
          </cell>
          <cell r="E201">
            <v>24.389600000000002</v>
          </cell>
          <cell r="F201">
            <v>1202.2190000000001</v>
          </cell>
          <cell r="G201">
            <v>165.58920000000001</v>
          </cell>
        </row>
        <row r="202">
          <cell r="A202">
            <v>376767.56</v>
          </cell>
          <cell r="B202">
            <v>201</v>
          </cell>
          <cell r="C202">
            <v>1989.731</v>
          </cell>
          <cell r="D202">
            <v>823.79049999999995</v>
          </cell>
          <cell r="E202">
            <v>64.759649999999993</v>
          </cell>
          <cell r="F202">
            <v>857.31100000000004</v>
          </cell>
          <cell r="G202">
            <v>122.1581</v>
          </cell>
        </row>
        <row r="203">
          <cell r="A203">
            <v>378633.69</v>
          </cell>
          <cell r="B203">
            <v>202</v>
          </cell>
          <cell r="C203">
            <v>1866.13</v>
          </cell>
          <cell r="D203">
            <v>444.9658</v>
          </cell>
          <cell r="E203">
            <v>20.461069999999999</v>
          </cell>
          <cell r="F203">
            <v>45.396430000000002</v>
          </cell>
          <cell r="G203">
            <v>6.4070450000000001</v>
          </cell>
        </row>
        <row r="204">
          <cell r="A204">
            <v>380631.84</v>
          </cell>
          <cell r="B204">
            <v>203</v>
          </cell>
          <cell r="C204">
            <v>1998.1410000000001</v>
          </cell>
          <cell r="D204">
            <v>0</v>
          </cell>
          <cell r="E204">
            <v>0</v>
          </cell>
          <cell r="F204">
            <v>0</v>
          </cell>
          <cell r="G204">
            <v>0</v>
          </cell>
        </row>
        <row r="205">
          <cell r="A205">
            <v>382575.84</v>
          </cell>
          <cell r="B205">
            <v>204</v>
          </cell>
          <cell r="C205">
            <v>1944.0050000000001</v>
          </cell>
          <cell r="D205">
            <v>0</v>
          </cell>
          <cell r="E205">
            <v>0</v>
          </cell>
          <cell r="F205">
            <v>1623.229</v>
          </cell>
          <cell r="G205">
            <v>167.77799999999999</v>
          </cell>
        </row>
        <row r="206">
          <cell r="A206">
            <v>384549.06</v>
          </cell>
          <cell r="B206">
            <v>205</v>
          </cell>
          <cell r="C206">
            <v>1973.212</v>
          </cell>
          <cell r="D206">
            <v>0</v>
          </cell>
          <cell r="E206">
            <v>0</v>
          </cell>
          <cell r="F206">
            <v>1875.837</v>
          </cell>
          <cell r="G206">
            <v>245.9759</v>
          </cell>
        </row>
        <row r="207">
          <cell r="A207">
            <v>386548.22</v>
          </cell>
          <cell r="B207">
            <v>206</v>
          </cell>
          <cell r="C207">
            <v>1999.1489999999999</v>
          </cell>
          <cell r="D207">
            <v>217.554</v>
          </cell>
          <cell r="E207">
            <v>9.7174759999999996</v>
          </cell>
          <cell r="F207">
            <v>1172.348</v>
          </cell>
          <cell r="G207">
            <v>146.41239999999999</v>
          </cell>
        </row>
        <row r="208">
          <cell r="A208">
            <v>388545.06</v>
          </cell>
          <cell r="B208">
            <v>207</v>
          </cell>
          <cell r="C208">
            <v>1996.856</v>
          </cell>
          <cell r="D208">
            <v>852.83050000000003</v>
          </cell>
          <cell r="E208">
            <v>47.535879999999999</v>
          </cell>
          <cell r="F208">
            <v>583.46249999999998</v>
          </cell>
          <cell r="G208">
            <v>83.036670000000001</v>
          </cell>
        </row>
        <row r="209">
          <cell r="A209">
            <v>390544.41</v>
          </cell>
          <cell r="B209">
            <v>208</v>
          </cell>
          <cell r="C209">
            <v>1999.3309999999999</v>
          </cell>
          <cell r="D209">
            <v>709.98360000000002</v>
          </cell>
          <cell r="E209">
            <v>27.637789999999999</v>
          </cell>
          <cell r="F209">
            <v>73.760649999999998</v>
          </cell>
          <cell r="G209">
            <v>10.678610000000001</v>
          </cell>
        </row>
        <row r="210">
          <cell r="A210">
            <v>392539.56</v>
          </cell>
          <cell r="B210">
            <v>209</v>
          </cell>
          <cell r="C210">
            <v>1995.154</v>
          </cell>
          <cell r="D210">
            <v>10.960739999999999</v>
          </cell>
          <cell r="E210">
            <v>0.36389700000000003</v>
          </cell>
          <cell r="F210">
            <v>0</v>
          </cell>
          <cell r="G210">
            <v>0</v>
          </cell>
        </row>
        <row r="211">
          <cell r="A211">
            <v>394527.47</v>
          </cell>
          <cell r="B211">
            <v>210</v>
          </cell>
          <cell r="C211">
            <v>1987.9169999999999</v>
          </cell>
          <cell r="D211">
            <v>0</v>
          </cell>
          <cell r="E211">
            <v>0</v>
          </cell>
          <cell r="F211">
            <v>660.90949999999998</v>
          </cell>
          <cell r="G211">
            <v>74.251289999999997</v>
          </cell>
        </row>
        <row r="212">
          <cell r="A212">
            <v>396467.06</v>
          </cell>
          <cell r="B212">
            <v>211</v>
          </cell>
          <cell r="C212">
            <v>1939.605</v>
          </cell>
          <cell r="D212">
            <v>0</v>
          </cell>
          <cell r="E212">
            <v>0</v>
          </cell>
          <cell r="F212">
            <v>1891.3050000000001</v>
          </cell>
          <cell r="G212">
            <v>223.67410000000001</v>
          </cell>
        </row>
        <row r="213">
          <cell r="A213">
            <v>398453.06</v>
          </cell>
          <cell r="B213">
            <v>212</v>
          </cell>
          <cell r="C213">
            <v>1986</v>
          </cell>
          <cell r="D213">
            <v>0</v>
          </cell>
          <cell r="E213">
            <v>0</v>
          </cell>
          <cell r="F213">
            <v>1961.45</v>
          </cell>
          <cell r="G213">
            <v>200.7689</v>
          </cell>
        </row>
        <row r="214">
          <cell r="A214">
            <v>400415.63</v>
          </cell>
          <cell r="B214">
            <v>213</v>
          </cell>
          <cell r="C214">
            <v>1962.559</v>
          </cell>
          <cell r="D214">
            <v>314.88459999999998</v>
          </cell>
          <cell r="E214">
            <v>13.754239999999999</v>
          </cell>
          <cell r="F214">
            <v>707.55460000000005</v>
          </cell>
          <cell r="G214">
            <v>66.850909999999999</v>
          </cell>
        </row>
        <row r="215">
          <cell r="A215">
            <v>402411.63</v>
          </cell>
          <cell r="B215">
            <v>214</v>
          </cell>
          <cell r="C215">
            <v>1996.0050000000001</v>
          </cell>
          <cell r="D215">
            <v>518.84529999999995</v>
          </cell>
          <cell r="E215">
            <v>21.037559999999999</v>
          </cell>
          <cell r="F215">
            <v>0</v>
          </cell>
          <cell r="G215">
            <v>0</v>
          </cell>
        </row>
        <row r="216">
          <cell r="A216">
            <v>404238.22</v>
          </cell>
          <cell r="B216">
            <v>215</v>
          </cell>
          <cell r="C216">
            <v>1826.595</v>
          </cell>
          <cell r="D216">
            <v>251.9521</v>
          </cell>
          <cell r="E216">
            <v>9.5961069999999999</v>
          </cell>
          <cell r="F216">
            <v>0</v>
          </cell>
          <cell r="G216">
            <v>0</v>
          </cell>
        </row>
        <row r="217">
          <cell r="A217">
            <v>406236.53</v>
          </cell>
          <cell r="B217">
            <v>216</v>
          </cell>
          <cell r="C217">
            <v>1998.306</v>
          </cell>
          <cell r="D217">
            <v>0</v>
          </cell>
          <cell r="E217">
            <v>0</v>
          </cell>
          <cell r="F217">
            <v>0</v>
          </cell>
          <cell r="G217">
            <v>0</v>
          </cell>
        </row>
        <row r="218">
          <cell r="A218">
            <v>408227.31</v>
          </cell>
          <cell r="B218">
            <v>217</v>
          </cell>
          <cell r="C218">
            <v>1990.7809999999999</v>
          </cell>
          <cell r="D218">
            <v>0</v>
          </cell>
          <cell r="E218">
            <v>0</v>
          </cell>
          <cell r="F218">
            <v>696.64509999999996</v>
          </cell>
          <cell r="G218">
            <v>72.171589999999995</v>
          </cell>
        </row>
        <row r="219">
          <cell r="A219">
            <v>409998.53</v>
          </cell>
          <cell r="B219">
            <v>218</v>
          </cell>
          <cell r="C219">
            <v>1771.231</v>
          </cell>
          <cell r="D219">
            <v>0</v>
          </cell>
          <cell r="E219">
            <v>0</v>
          </cell>
          <cell r="F219">
            <v>1341.1590000000001</v>
          </cell>
          <cell r="G219">
            <v>146.12790000000001</v>
          </cell>
        </row>
        <row r="220">
          <cell r="A220">
            <v>411670.28</v>
          </cell>
          <cell r="B220">
            <v>219</v>
          </cell>
          <cell r="C220">
            <v>1671.7560000000001</v>
          </cell>
          <cell r="D220">
            <v>31.257059999999999</v>
          </cell>
          <cell r="E220">
            <v>2.6660180000000002</v>
          </cell>
          <cell r="F220">
            <v>851.75490000000002</v>
          </cell>
          <cell r="G220">
            <v>95.147419999999997</v>
          </cell>
        </row>
        <row r="221">
          <cell r="A221">
            <v>413667.81</v>
          </cell>
          <cell r="B221">
            <v>220</v>
          </cell>
          <cell r="C221">
            <v>1997.5229999999999</v>
          </cell>
          <cell r="D221">
            <v>97.678330000000003</v>
          </cell>
          <cell r="E221">
            <v>3.7696019999999999</v>
          </cell>
          <cell r="F221">
            <v>632.9556</v>
          </cell>
          <cell r="G221">
            <v>64.395610000000005</v>
          </cell>
        </row>
        <row r="222">
          <cell r="A222">
            <v>415665.31</v>
          </cell>
          <cell r="B222">
            <v>221</v>
          </cell>
          <cell r="C222">
            <v>1997.5050000000001</v>
          </cell>
          <cell r="D222">
            <v>58.606990000000003</v>
          </cell>
          <cell r="E222">
            <v>1.861132</v>
          </cell>
          <cell r="F222">
            <v>0</v>
          </cell>
          <cell r="G222">
            <v>0</v>
          </cell>
        </row>
        <row r="223">
          <cell r="A223">
            <v>416585.34</v>
          </cell>
          <cell r="B223">
            <v>222</v>
          </cell>
          <cell r="C223">
            <v>920.02530000000002</v>
          </cell>
          <cell r="D223">
            <v>0</v>
          </cell>
          <cell r="E223">
            <v>0</v>
          </cell>
          <cell r="F223">
            <v>0</v>
          </cell>
          <cell r="G223">
            <v>0</v>
          </cell>
        </row>
        <row r="224">
          <cell r="A224">
            <v>418279.28</v>
          </cell>
          <cell r="B224">
            <v>223</v>
          </cell>
          <cell r="C224">
            <v>1693.9280000000001</v>
          </cell>
          <cell r="D224">
            <v>0</v>
          </cell>
          <cell r="E224">
            <v>0</v>
          </cell>
          <cell r="F224">
            <v>0</v>
          </cell>
          <cell r="G224">
            <v>0</v>
          </cell>
        </row>
        <row r="225">
          <cell r="A225">
            <v>420277.59</v>
          </cell>
          <cell r="B225">
            <v>224</v>
          </cell>
          <cell r="C225">
            <v>1998.306</v>
          </cell>
          <cell r="D225">
            <v>0</v>
          </cell>
          <cell r="E225">
            <v>0</v>
          </cell>
          <cell r="F225">
            <v>0</v>
          </cell>
          <cell r="G225">
            <v>0</v>
          </cell>
        </row>
        <row r="226">
          <cell r="A226">
            <v>422252.72</v>
          </cell>
          <cell r="B226">
            <v>225</v>
          </cell>
          <cell r="C226">
            <v>1975.14</v>
          </cell>
          <cell r="D226">
            <v>0</v>
          </cell>
          <cell r="E226">
            <v>0</v>
          </cell>
          <cell r="F226">
            <v>421.33909999999997</v>
          </cell>
          <cell r="G226">
            <v>45.654969999999999</v>
          </cell>
        </row>
        <row r="227">
          <cell r="A227">
            <v>424246.59</v>
          </cell>
          <cell r="B227">
            <v>226</v>
          </cell>
          <cell r="C227">
            <v>1993.883</v>
          </cell>
          <cell r="D227">
            <v>0</v>
          </cell>
          <cell r="E227">
            <v>0</v>
          </cell>
          <cell r="F227">
            <v>390.69560000000001</v>
          </cell>
          <cell r="G227">
            <v>45.890590000000003</v>
          </cell>
        </row>
        <row r="228">
          <cell r="A228">
            <v>426235.25</v>
          </cell>
          <cell r="B228">
            <v>227</v>
          </cell>
          <cell r="C228">
            <v>1988.654</v>
          </cell>
          <cell r="D228">
            <v>0</v>
          </cell>
          <cell r="E228">
            <v>0</v>
          </cell>
          <cell r="F228">
            <v>0</v>
          </cell>
          <cell r="G228">
            <v>0</v>
          </cell>
        </row>
        <row r="229">
          <cell r="A229">
            <v>428180.13</v>
          </cell>
          <cell r="B229">
            <v>228</v>
          </cell>
          <cell r="C229">
            <v>1944.8869999999999</v>
          </cell>
          <cell r="D229">
            <v>0</v>
          </cell>
          <cell r="E229">
            <v>0</v>
          </cell>
          <cell r="F229">
            <v>0</v>
          </cell>
          <cell r="G229">
            <v>0</v>
          </cell>
        </row>
        <row r="230">
          <cell r="A230">
            <v>430095.75</v>
          </cell>
          <cell r="B230">
            <v>229</v>
          </cell>
          <cell r="C230">
            <v>1915.6279999999999</v>
          </cell>
          <cell r="D230">
            <v>0</v>
          </cell>
          <cell r="E230">
            <v>0</v>
          </cell>
          <cell r="F230">
            <v>0</v>
          </cell>
          <cell r="G230">
            <v>0</v>
          </cell>
        </row>
        <row r="231">
          <cell r="A231">
            <v>430447.72</v>
          </cell>
          <cell r="B231">
            <v>230</v>
          </cell>
          <cell r="C231">
            <v>351.98099999999999</v>
          </cell>
          <cell r="D231">
            <v>0</v>
          </cell>
          <cell r="E231">
            <v>0</v>
          </cell>
          <cell r="F231">
            <v>0</v>
          </cell>
          <cell r="G231">
            <v>0</v>
          </cell>
        </row>
        <row r="232">
          <cell r="A232">
            <v>432141.66</v>
          </cell>
          <cell r="B232">
            <v>231</v>
          </cell>
          <cell r="C232">
            <v>1693.9259999999999</v>
          </cell>
          <cell r="D232">
            <v>0</v>
          </cell>
          <cell r="E232">
            <v>0</v>
          </cell>
          <cell r="F232">
            <v>0</v>
          </cell>
          <cell r="G232">
            <v>0</v>
          </cell>
        </row>
        <row r="233">
          <cell r="A233">
            <v>434118.25</v>
          </cell>
          <cell r="B233">
            <v>232</v>
          </cell>
          <cell r="C233">
            <v>1976.5809999999999</v>
          </cell>
          <cell r="D233">
            <v>0</v>
          </cell>
          <cell r="E233">
            <v>0</v>
          </cell>
          <cell r="F233">
            <v>0</v>
          </cell>
          <cell r="G233">
            <v>0</v>
          </cell>
        </row>
        <row r="234">
          <cell r="A234">
            <v>436114.88</v>
          </cell>
          <cell r="B234">
            <v>233</v>
          </cell>
          <cell r="C234">
            <v>1996.6289999999999</v>
          </cell>
          <cell r="D234">
            <v>0</v>
          </cell>
          <cell r="E234">
            <v>0</v>
          </cell>
          <cell r="F234">
            <v>0</v>
          </cell>
          <cell r="G234">
            <v>0</v>
          </cell>
        </row>
        <row r="235">
          <cell r="A235">
            <v>438099.22</v>
          </cell>
          <cell r="B235">
            <v>234</v>
          </cell>
          <cell r="C235">
            <v>1984.335</v>
          </cell>
          <cell r="D235">
            <v>0</v>
          </cell>
          <cell r="E235">
            <v>0</v>
          </cell>
          <cell r="F235">
            <v>0</v>
          </cell>
          <cell r="G235">
            <v>0</v>
          </cell>
        </row>
        <row r="236">
          <cell r="A236">
            <v>440027.69</v>
          </cell>
          <cell r="B236">
            <v>235</v>
          </cell>
          <cell r="C236">
            <v>1928.4770000000001</v>
          </cell>
          <cell r="D236">
            <v>0</v>
          </cell>
          <cell r="E236">
            <v>0</v>
          </cell>
          <cell r="F236">
            <v>0</v>
          </cell>
          <cell r="G236">
            <v>0</v>
          </cell>
        </row>
        <row r="237">
          <cell r="A237">
            <v>442026.28</v>
          </cell>
          <cell r="B237">
            <v>236</v>
          </cell>
          <cell r="C237">
            <v>1998.596</v>
          </cell>
          <cell r="D237">
            <v>0</v>
          </cell>
          <cell r="E237">
            <v>0</v>
          </cell>
          <cell r="F237">
            <v>0</v>
          </cell>
          <cell r="G237">
            <v>0</v>
          </cell>
        </row>
        <row r="238">
          <cell r="A238">
            <v>443267.31</v>
          </cell>
          <cell r="B238">
            <v>237</v>
          </cell>
          <cell r="C238">
            <v>1241.0360000000001</v>
          </cell>
          <cell r="D238">
            <v>0</v>
          </cell>
          <cell r="E238">
            <v>0</v>
          </cell>
          <cell r="F238">
            <v>0</v>
          </cell>
          <cell r="G238">
            <v>0</v>
          </cell>
        </row>
        <row r="239">
          <cell r="A239">
            <v>444961.25</v>
          </cell>
          <cell r="B239">
            <v>238</v>
          </cell>
          <cell r="C239">
            <v>1693.9280000000001</v>
          </cell>
          <cell r="D239">
            <v>0</v>
          </cell>
          <cell r="E239">
            <v>0</v>
          </cell>
          <cell r="F239">
            <v>0</v>
          </cell>
          <cell r="G239">
            <v>0</v>
          </cell>
        </row>
        <row r="240">
          <cell r="A240">
            <v>446960.88</v>
          </cell>
          <cell r="B240">
            <v>239</v>
          </cell>
          <cell r="C240">
            <v>1999.63</v>
          </cell>
          <cell r="D240">
            <v>0</v>
          </cell>
          <cell r="E240">
            <v>0</v>
          </cell>
          <cell r="F240">
            <v>0</v>
          </cell>
          <cell r="G240">
            <v>0</v>
          </cell>
        </row>
        <row r="241">
          <cell r="A241">
            <v>448648.88</v>
          </cell>
          <cell r="B241">
            <v>240</v>
          </cell>
          <cell r="C241">
            <v>1688.01</v>
          </cell>
          <cell r="D241">
            <v>0</v>
          </cell>
          <cell r="E241">
            <v>0</v>
          </cell>
          <cell r="F241">
            <v>0</v>
          </cell>
          <cell r="G241">
            <v>0</v>
          </cell>
        </row>
        <row r="242">
          <cell r="A242">
            <v>450612.06</v>
          </cell>
          <cell r="B242">
            <v>241</v>
          </cell>
          <cell r="C242">
            <v>1963.194</v>
          </cell>
          <cell r="D242">
            <v>0</v>
          </cell>
          <cell r="E242">
            <v>0</v>
          </cell>
          <cell r="F242">
            <v>0</v>
          </cell>
          <cell r="G242">
            <v>0</v>
          </cell>
        </row>
        <row r="243">
          <cell r="A243">
            <v>452549.69</v>
          </cell>
          <cell r="B243">
            <v>242</v>
          </cell>
          <cell r="C243">
            <v>1937.6179999999999</v>
          </cell>
          <cell r="D243">
            <v>0</v>
          </cell>
          <cell r="E243">
            <v>0</v>
          </cell>
          <cell r="F243">
            <v>0</v>
          </cell>
          <cell r="G243">
            <v>0</v>
          </cell>
        </row>
        <row r="244">
          <cell r="A244">
            <v>454526.75</v>
          </cell>
          <cell r="B244">
            <v>243</v>
          </cell>
          <cell r="C244">
            <v>1977.047</v>
          </cell>
          <cell r="D244">
            <v>0</v>
          </cell>
          <cell r="E244">
            <v>0</v>
          </cell>
          <cell r="F244">
            <v>0</v>
          </cell>
          <cell r="G244">
            <v>0</v>
          </cell>
        </row>
        <row r="245">
          <cell r="A245">
            <v>456522.31</v>
          </cell>
          <cell r="B245">
            <v>244</v>
          </cell>
          <cell r="C245">
            <v>1995.5530000000001</v>
          </cell>
          <cell r="D245">
            <v>0</v>
          </cell>
          <cell r="E245">
            <v>0</v>
          </cell>
          <cell r="F245">
            <v>0</v>
          </cell>
          <cell r="G245">
            <v>0</v>
          </cell>
        </row>
        <row r="246">
          <cell r="A246">
            <v>458522.72</v>
          </cell>
          <cell r="B246">
            <v>245</v>
          </cell>
          <cell r="C246">
            <v>2000.421</v>
          </cell>
          <cell r="D246">
            <v>0</v>
          </cell>
          <cell r="E246">
            <v>0</v>
          </cell>
          <cell r="F246">
            <v>22.76773</v>
          </cell>
          <cell r="G246">
            <v>2.8681749999999999</v>
          </cell>
        </row>
        <row r="247">
          <cell r="A247">
            <v>460516.5</v>
          </cell>
          <cell r="B247">
            <v>246</v>
          </cell>
          <cell r="C247">
            <v>1993.7919999999999</v>
          </cell>
          <cell r="D247">
            <v>776.91470000000004</v>
          </cell>
          <cell r="E247">
            <v>86.734319999999997</v>
          </cell>
          <cell r="F247">
            <v>663.83360000000005</v>
          </cell>
          <cell r="G247">
            <v>76.905860000000004</v>
          </cell>
        </row>
        <row r="248">
          <cell r="A248">
            <v>462512.34</v>
          </cell>
          <cell r="B248">
            <v>247</v>
          </cell>
          <cell r="C248">
            <v>1995.8320000000001</v>
          </cell>
          <cell r="D248">
            <v>84.006749999999997</v>
          </cell>
          <cell r="E248">
            <v>8.2311829999999997</v>
          </cell>
          <cell r="F248">
            <v>459.62889999999999</v>
          </cell>
          <cell r="G248">
            <v>56.183199999999999</v>
          </cell>
        </row>
        <row r="249">
          <cell r="A249">
            <v>464510.66</v>
          </cell>
          <cell r="B249">
            <v>248</v>
          </cell>
          <cell r="C249">
            <v>1998.3030000000001</v>
          </cell>
          <cell r="D249">
            <v>493.96609999999998</v>
          </cell>
          <cell r="E249">
            <v>44.512909999999998</v>
          </cell>
          <cell r="F249">
            <v>822.91189999999995</v>
          </cell>
          <cell r="G249">
            <v>76.285740000000004</v>
          </cell>
        </row>
        <row r="250">
          <cell r="A250">
            <v>466335.34</v>
          </cell>
          <cell r="B250">
            <v>249</v>
          </cell>
          <cell r="C250">
            <v>1824.6990000000001</v>
          </cell>
          <cell r="D250">
            <v>1086.777</v>
          </cell>
          <cell r="E250">
            <v>89.394040000000004</v>
          </cell>
          <cell r="F250">
            <v>565.12099999999998</v>
          </cell>
          <cell r="G250">
            <v>65.348290000000006</v>
          </cell>
        </row>
        <row r="251">
          <cell r="A251">
            <v>468285.5</v>
          </cell>
          <cell r="B251">
            <v>250</v>
          </cell>
          <cell r="C251">
            <v>1950.1569999999999</v>
          </cell>
          <cell r="D251">
            <v>0</v>
          </cell>
          <cell r="E251">
            <v>0</v>
          </cell>
          <cell r="F251">
            <v>840.64790000000005</v>
          </cell>
          <cell r="G251">
            <v>141.5137</v>
          </cell>
        </row>
        <row r="252">
          <cell r="A252">
            <v>470284.59</v>
          </cell>
          <cell r="B252">
            <v>251</v>
          </cell>
          <cell r="C252">
            <v>1999.085</v>
          </cell>
          <cell r="D252">
            <v>106.1812</v>
          </cell>
          <cell r="E252">
            <v>7.9282269999999997</v>
          </cell>
          <cell r="F252">
            <v>681.66669999999999</v>
          </cell>
          <cell r="G252">
            <v>48.490459999999999</v>
          </cell>
        </row>
        <row r="253">
          <cell r="A253">
            <v>472269.31</v>
          </cell>
          <cell r="B253">
            <v>252</v>
          </cell>
          <cell r="C253">
            <v>1984.723</v>
          </cell>
          <cell r="D253">
            <v>788.42250000000001</v>
          </cell>
          <cell r="E253">
            <v>73.772369999999995</v>
          </cell>
          <cell r="F253">
            <v>531.22280000000001</v>
          </cell>
          <cell r="G253">
            <v>55.003439999999998</v>
          </cell>
        </row>
        <row r="254">
          <cell r="A254">
            <v>473373.75</v>
          </cell>
          <cell r="B254">
            <v>253</v>
          </cell>
          <cell r="C254">
            <v>1104.443</v>
          </cell>
          <cell r="D254">
            <v>495.04649999999998</v>
          </cell>
          <cell r="E254">
            <v>56.048479999999998</v>
          </cell>
          <cell r="F254">
            <v>162.24979999999999</v>
          </cell>
          <cell r="G254">
            <v>18.369700000000002</v>
          </cell>
        </row>
        <row r="255">
          <cell r="A255">
            <v>475351</v>
          </cell>
          <cell r="B255">
            <v>254</v>
          </cell>
          <cell r="C255">
            <v>1977.2639999999999</v>
          </cell>
          <cell r="D255">
            <v>0</v>
          </cell>
          <cell r="E255">
            <v>0</v>
          </cell>
          <cell r="F255">
            <v>1977.2639999999999</v>
          </cell>
          <cell r="G255">
            <v>211.58770000000001</v>
          </cell>
        </row>
        <row r="256">
          <cell r="A256">
            <v>477346.91</v>
          </cell>
          <cell r="B256">
            <v>255</v>
          </cell>
          <cell r="C256">
            <v>1995.8910000000001</v>
          </cell>
          <cell r="D256">
            <v>0</v>
          </cell>
          <cell r="E256">
            <v>0</v>
          </cell>
          <cell r="F256">
            <v>1079.787</v>
          </cell>
          <cell r="G256">
            <v>164.2595</v>
          </cell>
        </row>
        <row r="257">
          <cell r="A257">
            <v>479303.59</v>
          </cell>
          <cell r="B257">
            <v>256</v>
          </cell>
          <cell r="C257">
            <v>1956.6990000000001</v>
          </cell>
          <cell r="D257">
            <v>0</v>
          </cell>
          <cell r="E257">
            <v>0</v>
          </cell>
          <cell r="F257">
            <v>1081.626</v>
          </cell>
          <cell r="G257">
            <v>110.3081</v>
          </cell>
        </row>
        <row r="258">
          <cell r="A258">
            <v>481295.31</v>
          </cell>
          <cell r="B258">
            <v>257</v>
          </cell>
          <cell r="C258">
            <v>1991.7139999999999</v>
          </cell>
          <cell r="D258">
            <v>659.3374</v>
          </cell>
          <cell r="E258">
            <v>55.933169999999997</v>
          </cell>
          <cell r="F258">
            <v>635.30989999999997</v>
          </cell>
          <cell r="G258">
            <v>72.513180000000006</v>
          </cell>
        </row>
        <row r="259">
          <cell r="A259">
            <v>483292.19</v>
          </cell>
          <cell r="B259">
            <v>258</v>
          </cell>
          <cell r="C259">
            <v>1996.876</v>
          </cell>
          <cell r="D259">
            <v>1002.168</v>
          </cell>
          <cell r="E259">
            <v>79.191789999999997</v>
          </cell>
          <cell r="F259">
            <v>295.29500000000002</v>
          </cell>
          <cell r="G259">
            <v>34.847430000000003</v>
          </cell>
        </row>
        <row r="260">
          <cell r="A260">
            <v>484933.91</v>
          </cell>
          <cell r="B260">
            <v>259</v>
          </cell>
          <cell r="C260">
            <v>1641.7260000000001</v>
          </cell>
          <cell r="D260">
            <v>0</v>
          </cell>
          <cell r="E260">
            <v>0</v>
          </cell>
          <cell r="F260">
            <v>1050.2660000000001</v>
          </cell>
          <cell r="G260">
            <v>72.928650000000005</v>
          </cell>
        </row>
        <row r="261">
          <cell r="A261">
            <v>486924.91</v>
          </cell>
          <cell r="B261">
            <v>260</v>
          </cell>
          <cell r="C261">
            <v>1991.0050000000001</v>
          </cell>
          <cell r="D261">
            <v>0</v>
          </cell>
          <cell r="E261">
            <v>0</v>
          </cell>
          <cell r="F261">
            <v>1981.729</v>
          </cell>
          <cell r="G261">
            <v>172.03659999999999</v>
          </cell>
        </row>
        <row r="262">
          <cell r="A262">
            <v>488921.16</v>
          </cell>
          <cell r="B262">
            <v>261</v>
          </cell>
          <cell r="C262">
            <v>1996.258</v>
          </cell>
          <cell r="D262">
            <v>0</v>
          </cell>
          <cell r="E262">
            <v>0</v>
          </cell>
          <cell r="F262">
            <v>1900.63</v>
          </cell>
          <cell r="G262">
            <v>235.5813</v>
          </cell>
        </row>
        <row r="263">
          <cell r="A263">
            <v>490918.47</v>
          </cell>
          <cell r="B263">
            <v>262</v>
          </cell>
          <cell r="C263">
            <v>1997.3140000000001</v>
          </cell>
          <cell r="D263">
            <v>0.49015599999999998</v>
          </cell>
          <cell r="E263">
            <v>5.3310000000000003E-2</v>
          </cell>
          <cell r="F263">
            <v>1881.9179999999999</v>
          </cell>
          <cell r="G263">
            <v>239.43100000000001</v>
          </cell>
        </row>
        <row r="264">
          <cell r="A264">
            <v>492916.5</v>
          </cell>
          <cell r="B264">
            <v>263</v>
          </cell>
          <cell r="C264">
            <v>1998.0429999999999</v>
          </cell>
          <cell r="D264">
            <v>301.24930000000001</v>
          </cell>
          <cell r="E264">
            <v>33.121220000000001</v>
          </cell>
          <cell r="F264">
            <v>1030.56</v>
          </cell>
          <cell r="G264">
            <v>112.22199999999999</v>
          </cell>
        </row>
        <row r="265">
          <cell r="A265">
            <v>494906.72</v>
          </cell>
          <cell r="B265">
            <v>264</v>
          </cell>
          <cell r="C265">
            <v>1990.212</v>
          </cell>
          <cell r="D265">
            <v>129.82259999999999</v>
          </cell>
          <cell r="E265">
            <v>14.76</v>
          </cell>
          <cell r="F265">
            <v>114.9148</v>
          </cell>
          <cell r="G265">
            <v>13.06509</v>
          </cell>
        </row>
        <row r="266">
          <cell r="A266">
            <v>496905.59</v>
          </cell>
          <cell r="B266">
            <v>265</v>
          </cell>
          <cell r="C266">
            <v>1998.8820000000001</v>
          </cell>
          <cell r="D266">
            <v>0</v>
          </cell>
          <cell r="E266">
            <v>0</v>
          </cell>
          <cell r="F266">
            <v>1409.7180000000001</v>
          </cell>
          <cell r="G266">
            <v>99.046539999999993</v>
          </cell>
        </row>
        <row r="267">
          <cell r="A267">
            <v>498904.56</v>
          </cell>
          <cell r="B267">
            <v>266</v>
          </cell>
          <cell r="C267">
            <v>1998.953</v>
          </cell>
          <cell r="D267">
            <v>0</v>
          </cell>
          <cell r="E267">
            <v>0</v>
          </cell>
          <cell r="F267">
            <v>523.98559999999998</v>
          </cell>
          <cell r="G267">
            <v>45.44115</v>
          </cell>
        </row>
        <row r="268">
          <cell r="A268">
            <v>500734.16</v>
          </cell>
          <cell r="B268">
            <v>267</v>
          </cell>
          <cell r="C268">
            <v>1829.5920000000001</v>
          </cell>
          <cell r="D268">
            <v>0</v>
          </cell>
          <cell r="E268">
            <v>0</v>
          </cell>
          <cell r="F268">
            <v>1732.796</v>
          </cell>
          <cell r="G268">
            <v>129.83680000000001</v>
          </cell>
        </row>
        <row r="269">
          <cell r="A269">
            <v>502726.78</v>
          </cell>
          <cell r="B269">
            <v>268</v>
          </cell>
          <cell r="C269">
            <v>1992.6389999999999</v>
          </cell>
          <cell r="D269">
            <v>0</v>
          </cell>
          <cell r="E269">
            <v>0</v>
          </cell>
          <cell r="F269">
            <v>1843.268</v>
          </cell>
          <cell r="G269">
            <v>224.4195</v>
          </cell>
        </row>
        <row r="270">
          <cell r="A270">
            <v>504722.25</v>
          </cell>
          <cell r="B270">
            <v>269</v>
          </cell>
          <cell r="C270">
            <v>1995.454</v>
          </cell>
          <cell r="D270">
            <v>249.95519999999999</v>
          </cell>
          <cell r="E270">
            <v>26.503990000000002</v>
          </cell>
          <cell r="F270">
            <v>1545.433</v>
          </cell>
          <cell r="G270">
            <v>201.1165</v>
          </cell>
        </row>
        <row r="271">
          <cell r="A271">
            <v>506722.25</v>
          </cell>
          <cell r="B271">
            <v>270</v>
          </cell>
          <cell r="C271">
            <v>1999.9849999999999</v>
          </cell>
          <cell r="D271">
            <v>173.52629999999999</v>
          </cell>
          <cell r="E271">
            <v>18.39986</v>
          </cell>
          <cell r="F271">
            <v>942.81799999999998</v>
          </cell>
          <cell r="G271">
            <v>100.1947</v>
          </cell>
        </row>
        <row r="272">
          <cell r="A272">
            <v>508697.31</v>
          </cell>
          <cell r="B272">
            <v>271</v>
          </cell>
          <cell r="C272">
            <v>1975.059</v>
          </cell>
          <cell r="D272">
            <v>0</v>
          </cell>
          <cell r="E272">
            <v>0</v>
          </cell>
          <cell r="F272">
            <v>1694.999</v>
          </cell>
          <cell r="G272">
            <v>240.5222</v>
          </cell>
        </row>
        <row r="273">
          <cell r="A273">
            <v>510527.47</v>
          </cell>
          <cell r="B273">
            <v>272</v>
          </cell>
          <cell r="C273">
            <v>1830.1410000000001</v>
          </cell>
          <cell r="D273">
            <v>0</v>
          </cell>
          <cell r="E273">
            <v>0</v>
          </cell>
          <cell r="F273">
            <v>1058.21</v>
          </cell>
          <cell r="G273">
            <v>181.5522</v>
          </cell>
        </row>
        <row r="274">
          <cell r="A274">
            <v>512205.97</v>
          </cell>
          <cell r="B274">
            <v>273</v>
          </cell>
          <cell r="C274">
            <v>1678.5</v>
          </cell>
          <cell r="D274">
            <v>0</v>
          </cell>
          <cell r="E274">
            <v>0</v>
          </cell>
          <cell r="F274">
            <v>970.14009999999996</v>
          </cell>
          <cell r="G274">
            <v>121.477</v>
          </cell>
        </row>
        <row r="275">
          <cell r="A275">
            <v>514190.53</v>
          </cell>
          <cell r="B275">
            <v>274</v>
          </cell>
          <cell r="C275">
            <v>1984.549</v>
          </cell>
          <cell r="D275">
            <v>0</v>
          </cell>
          <cell r="E275">
            <v>0</v>
          </cell>
          <cell r="F275">
            <v>1984.549</v>
          </cell>
          <cell r="G275">
            <v>209.49350000000001</v>
          </cell>
        </row>
        <row r="276">
          <cell r="A276">
            <v>516015.53</v>
          </cell>
          <cell r="B276">
            <v>275</v>
          </cell>
          <cell r="C276">
            <v>1824.9870000000001</v>
          </cell>
          <cell r="D276">
            <v>38.571390000000001</v>
          </cell>
          <cell r="E276">
            <v>4.9867679999999996</v>
          </cell>
          <cell r="F276">
            <v>1587.894</v>
          </cell>
          <cell r="G276">
            <v>198.6567</v>
          </cell>
        </row>
        <row r="277">
          <cell r="A277">
            <v>518014.13</v>
          </cell>
          <cell r="B277">
            <v>276</v>
          </cell>
          <cell r="C277">
            <v>1998.5809999999999</v>
          </cell>
          <cell r="D277">
            <v>220.05170000000001</v>
          </cell>
          <cell r="E277">
            <v>16.486799999999999</v>
          </cell>
          <cell r="F277">
            <v>1336.9749999999999</v>
          </cell>
          <cell r="G277">
            <v>166.49700000000001</v>
          </cell>
        </row>
        <row r="278">
          <cell r="A278">
            <v>520011.69</v>
          </cell>
          <cell r="B278">
            <v>277</v>
          </cell>
          <cell r="C278">
            <v>1997.557</v>
          </cell>
          <cell r="D278">
            <v>164.1215</v>
          </cell>
          <cell r="E278">
            <v>11.95457</v>
          </cell>
          <cell r="F278">
            <v>502.1542</v>
          </cell>
          <cell r="G278">
            <v>61.932980000000001</v>
          </cell>
        </row>
        <row r="279">
          <cell r="A279">
            <v>521917.94</v>
          </cell>
          <cell r="B279">
            <v>278</v>
          </cell>
          <cell r="C279">
            <v>1906.24</v>
          </cell>
          <cell r="D279">
            <v>0</v>
          </cell>
          <cell r="E279">
            <v>0</v>
          </cell>
          <cell r="F279">
            <v>1838.3040000000001</v>
          </cell>
          <cell r="G279">
            <v>230.74510000000001</v>
          </cell>
        </row>
        <row r="280">
          <cell r="A280">
            <v>523867.47</v>
          </cell>
          <cell r="B280">
            <v>279</v>
          </cell>
          <cell r="C280">
            <v>1949.5429999999999</v>
          </cell>
          <cell r="D280">
            <v>0</v>
          </cell>
          <cell r="E280">
            <v>0</v>
          </cell>
          <cell r="F280">
            <v>1949.5429999999999</v>
          </cell>
          <cell r="G280">
            <v>352.8141</v>
          </cell>
        </row>
        <row r="281">
          <cell r="A281">
            <v>525181.75</v>
          </cell>
          <cell r="B281">
            <v>280</v>
          </cell>
          <cell r="C281">
            <v>1314.2850000000001</v>
          </cell>
          <cell r="D281">
            <v>0</v>
          </cell>
          <cell r="E281">
            <v>0</v>
          </cell>
          <cell r="F281">
            <v>1314.2850000000001</v>
          </cell>
          <cell r="G281">
            <v>169.6215</v>
          </cell>
        </row>
        <row r="282">
          <cell r="A282">
            <v>527178.81000000006</v>
          </cell>
          <cell r="B282">
            <v>281</v>
          </cell>
          <cell r="C282">
            <v>1997.0319999999999</v>
          </cell>
          <cell r="D282">
            <v>0</v>
          </cell>
          <cell r="E282">
            <v>0</v>
          </cell>
          <cell r="F282">
            <v>1862.596</v>
          </cell>
          <cell r="G282">
            <v>235.6173</v>
          </cell>
        </row>
        <row r="283">
          <cell r="A283">
            <v>529137</v>
          </cell>
          <cell r="B283">
            <v>282</v>
          </cell>
          <cell r="C283">
            <v>1958.1790000000001</v>
          </cell>
          <cell r="D283">
            <v>0</v>
          </cell>
          <cell r="E283">
            <v>0</v>
          </cell>
          <cell r="F283">
            <v>1447.962</v>
          </cell>
          <cell r="G283">
            <v>193.99629999999999</v>
          </cell>
        </row>
        <row r="284">
          <cell r="A284">
            <v>531134</v>
          </cell>
          <cell r="B284">
            <v>283</v>
          </cell>
          <cell r="C284">
            <v>1996.9829999999999</v>
          </cell>
          <cell r="D284">
            <v>0</v>
          </cell>
          <cell r="E284">
            <v>0</v>
          </cell>
          <cell r="F284">
            <v>119.461</v>
          </cell>
          <cell r="G284">
            <v>12.1623</v>
          </cell>
        </row>
        <row r="285">
          <cell r="A285">
            <v>533127.93999999994</v>
          </cell>
          <cell r="B285">
            <v>284</v>
          </cell>
          <cell r="C285">
            <v>1993.914</v>
          </cell>
          <cell r="D285">
            <v>0</v>
          </cell>
          <cell r="E285">
            <v>0</v>
          </cell>
          <cell r="F285">
            <v>706.41809999999998</v>
          </cell>
          <cell r="G285">
            <v>104.60169999999999</v>
          </cell>
        </row>
        <row r="286">
          <cell r="A286">
            <v>534835.56000000006</v>
          </cell>
          <cell r="B286">
            <v>285</v>
          </cell>
          <cell r="C286">
            <v>1707.6510000000001</v>
          </cell>
          <cell r="D286">
            <v>0</v>
          </cell>
          <cell r="E286">
            <v>0</v>
          </cell>
          <cell r="F286">
            <v>1565.1010000000001</v>
          </cell>
          <cell r="G286">
            <v>265.29140000000001</v>
          </cell>
        </row>
        <row r="287">
          <cell r="A287">
            <v>536828.18999999994</v>
          </cell>
          <cell r="B287">
            <v>286</v>
          </cell>
          <cell r="C287">
            <v>1992.633</v>
          </cell>
          <cell r="D287">
            <v>0</v>
          </cell>
          <cell r="E287">
            <v>0</v>
          </cell>
          <cell r="F287">
            <v>1992.633</v>
          </cell>
          <cell r="G287">
            <v>254.77279999999999</v>
          </cell>
        </row>
        <row r="288">
          <cell r="A288">
            <v>538742.31000000006</v>
          </cell>
          <cell r="B288">
            <v>287</v>
          </cell>
          <cell r="C288">
            <v>1914.1489999999999</v>
          </cell>
          <cell r="D288">
            <v>0</v>
          </cell>
          <cell r="E288">
            <v>0</v>
          </cell>
          <cell r="F288">
            <v>1914.1489999999999</v>
          </cell>
          <cell r="G288">
            <v>210.5018</v>
          </cell>
        </row>
        <row r="289">
          <cell r="A289">
            <v>540731.18999999994</v>
          </cell>
          <cell r="B289">
            <v>288</v>
          </cell>
          <cell r="C289">
            <v>1988.8810000000001</v>
          </cell>
          <cell r="D289">
            <v>0</v>
          </cell>
          <cell r="E289">
            <v>0</v>
          </cell>
          <cell r="F289">
            <v>1223.4880000000001</v>
          </cell>
          <cell r="G289">
            <v>170.75040000000001</v>
          </cell>
        </row>
        <row r="290">
          <cell r="A290">
            <v>542699.38</v>
          </cell>
          <cell r="B290">
            <v>289</v>
          </cell>
          <cell r="C290">
            <v>1968.171</v>
          </cell>
          <cell r="D290">
            <v>0</v>
          </cell>
          <cell r="E290">
            <v>0</v>
          </cell>
          <cell r="F290">
            <v>23.292850000000001</v>
          </cell>
          <cell r="G290">
            <v>3.4030580000000001</v>
          </cell>
        </row>
        <row r="291">
          <cell r="A291">
            <v>544585.93999999994</v>
          </cell>
          <cell r="B291">
            <v>290</v>
          </cell>
          <cell r="C291">
            <v>1886.5340000000001</v>
          </cell>
          <cell r="D291">
            <v>0</v>
          </cell>
          <cell r="E291">
            <v>0</v>
          </cell>
          <cell r="F291">
            <v>215.11060000000001</v>
          </cell>
          <cell r="G291">
            <v>14.84909</v>
          </cell>
        </row>
        <row r="292">
          <cell r="A292">
            <v>546574.5</v>
          </cell>
          <cell r="B292">
            <v>291</v>
          </cell>
          <cell r="C292">
            <v>1988.5329999999999</v>
          </cell>
          <cell r="D292">
            <v>0</v>
          </cell>
          <cell r="E292">
            <v>0</v>
          </cell>
          <cell r="F292">
            <v>1894.569</v>
          </cell>
          <cell r="G292">
            <v>200.44110000000001</v>
          </cell>
        </row>
        <row r="293">
          <cell r="A293">
            <v>548549.56000000006</v>
          </cell>
          <cell r="B293">
            <v>292</v>
          </cell>
          <cell r="C293">
            <v>1975.0650000000001</v>
          </cell>
          <cell r="D293">
            <v>0</v>
          </cell>
          <cell r="E293">
            <v>0</v>
          </cell>
          <cell r="F293">
            <v>1975.0650000000001</v>
          </cell>
          <cell r="G293">
            <v>242.85319999999999</v>
          </cell>
        </row>
        <row r="294">
          <cell r="A294">
            <v>550521.81000000006</v>
          </cell>
          <cell r="B294">
            <v>293</v>
          </cell>
          <cell r="C294">
            <v>1972.22</v>
          </cell>
          <cell r="D294">
            <v>0</v>
          </cell>
          <cell r="E294">
            <v>0</v>
          </cell>
          <cell r="F294">
            <v>1413.52</v>
          </cell>
          <cell r="G294">
            <v>152.23429999999999</v>
          </cell>
        </row>
        <row r="295">
          <cell r="A295">
            <v>552515.68999999994</v>
          </cell>
          <cell r="B295">
            <v>294</v>
          </cell>
          <cell r="C295">
            <v>1993.896</v>
          </cell>
          <cell r="D295">
            <v>0</v>
          </cell>
          <cell r="E295">
            <v>0</v>
          </cell>
          <cell r="F295">
            <v>1267.2149999999999</v>
          </cell>
          <cell r="G295">
            <v>103.1583</v>
          </cell>
        </row>
        <row r="296">
          <cell r="A296">
            <v>554479.31000000006</v>
          </cell>
          <cell r="B296">
            <v>295</v>
          </cell>
          <cell r="C296">
            <v>1963.6510000000001</v>
          </cell>
          <cell r="D296">
            <v>0</v>
          </cell>
          <cell r="E296">
            <v>0</v>
          </cell>
          <cell r="F296">
            <v>76.106920000000002</v>
          </cell>
          <cell r="G296">
            <v>4.9210589999999996</v>
          </cell>
        </row>
        <row r="297">
          <cell r="A297">
            <v>556476.38</v>
          </cell>
          <cell r="B297">
            <v>296</v>
          </cell>
          <cell r="C297">
            <v>1997.075</v>
          </cell>
          <cell r="D297">
            <v>0</v>
          </cell>
          <cell r="E297">
            <v>0</v>
          </cell>
          <cell r="F297">
            <v>0</v>
          </cell>
          <cell r="G297">
            <v>0</v>
          </cell>
        </row>
        <row r="298">
          <cell r="A298">
            <v>558457.06000000006</v>
          </cell>
          <cell r="B298">
            <v>297</v>
          </cell>
          <cell r="C298">
            <v>1980.684</v>
          </cell>
          <cell r="D298">
            <v>0</v>
          </cell>
          <cell r="E298">
            <v>0</v>
          </cell>
          <cell r="F298">
            <v>87.753489999999999</v>
          </cell>
          <cell r="G298">
            <v>10.833259999999999</v>
          </cell>
        </row>
        <row r="299">
          <cell r="A299">
            <v>560435.25</v>
          </cell>
          <cell r="B299">
            <v>298</v>
          </cell>
          <cell r="C299">
            <v>1978.2139999999999</v>
          </cell>
          <cell r="D299">
            <v>0</v>
          </cell>
          <cell r="E299">
            <v>0</v>
          </cell>
          <cell r="F299">
            <v>1277.819</v>
          </cell>
          <cell r="G299">
            <v>160.67670000000001</v>
          </cell>
        </row>
        <row r="300">
          <cell r="A300">
            <v>562417.18999999994</v>
          </cell>
          <cell r="B300">
            <v>299</v>
          </cell>
          <cell r="C300">
            <v>1981.9369999999999</v>
          </cell>
          <cell r="D300">
            <v>0</v>
          </cell>
          <cell r="E300">
            <v>0</v>
          </cell>
          <cell r="F300">
            <v>1011.598</v>
          </cell>
          <cell r="G300">
            <v>130.92670000000001</v>
          </cell>
        </row>
        <row r="301">
          <cell r="A301">
            <v>564134.81000000006</v>
          </cell>
          <cell r="B301">
            <v>300</v>
          </cell>
          <cell r="C301">
            <v>1717.607</v>
          </cell>
          <cell r="D301">
            <v>0</v>
          </cell>
          <cell r="E301">
            <v>0</v>
          </cell>
          <cell r="F301">
            <v>1109.626</v>
          </cell>
          <cell r="G301">
            <v>117.9601</v>
          </cell>
        </row>
        <row r="302">
          <cell r="A302">
            <v>566102.81000000006</v>
          </cell>
          <cell r="B302">
            <v>301</v>
          </cell>
          <cell r="C302">
            <v>1968.028</v>
          </cell>
          <cell r="D302">
            <v>0</v>
          </cell>
          <cell r="E302">
            <v>0</v>
          </cell>
          <cell r="F302">
            <v>23.442799999999998</v>
          </cell>
          <cell r="G302">
            <v>2.5127739999999998</v>
          </cell>
        </row>
        <row r="303">
          <cell r="A303">
            <v>568093.68999999994</v>
          </cell>
          <cell r="B303">
            <v>302</v>
          </cell>
          <cell r="C303">
            <v>1990.885</v>
          </cell>
          <cell r="D303">
            <v>0</v>
          </cell>
          <cell r="E303">
            <v>0</v>
          </cell>
          <cell r="F303">
            <v>0</v>
          </cell>
          <cell r="G303">
            <v>0</v>
          </cell>
        </row>
        <row r="304">
          <cell r="A304">
            <v>570092</v>
          </cell>
          <cell r="B304">
            <v>303</v>
          </cell>
          <cell r="C304">
            <v>1998.3030000000001</v>
          </cell>
          <cell r="D304">
            <v>0</v>
          </cell>
          <cell r="E304">
            <v>0</v>
          </cell>
          <cell r="F304">
            <v>0</v>
          </cell>
          <cell r="G304">
            <v>0</v>
          </cell>
        </row>
        <row r="305">
          <cell r="A305">
            <v>572044.31000000006</v>
          </cell>
          <cell r="B305">
            <v>304</v>
          </cell>
          <cell r="C305">
            <v>1952.3040000000001</v>
          </cell>
          <cell r="D305">
            <v>0</v>
          </cell>
          <cell r="E305">
            <v>0</v>
          </cell>
          <cell r="F305">
            <v>29.957100000000001</v>
          </cell>
          <cell r="G305">
            <v>3.482818</v>
          </cell>
        </row>
        <row r="306">
          <cell r="A306">
            <v>574016.06000000006</v>
          </cell>
          <cell r="B306">
            <v>305</v>
          </cell>
          <cell r="C306">
            <v>1971.7650000000001</v>
          </cell>
          <cell r="D306">
            <v>0</v>
          </cell>
          <cell r="E306">
            <v>0</v>
          </cell>
          <cell r="F306">
            <v>1029.0309999999999</v>
          </cell>
          <cell r="G306">
            <v>118.8498</v>
          </cell>
        </row>
        <row r="307">
          <cell r="A307">
            <v>575812.68999999994</v>
          </cell>
          <cell r="B307">
            <v>306</v>
          </cell>
          <cell r="C307">
            <v>1796.636</v>
          </cell>
          <cell r="D307">
            <v>0</v>
          </cell>
          <cell r="E307">
            <v>0</v>
          </cell>
          <cell r="F307">
            <v>306.42790000000002</v>
          </cell>
          <cell r="G307">
            <v>34.210799999999999</v>
          </cell>
        </row>
        <row r="308">
          <cell r="A308">
            <v>577232</v>
          </cell>
          <cell r="B308">
            <v>307</v>
          </cell>
          <cell r="C308">
            <v>1419.298</v>
          </cell>
          <cell r="D308">
            <v>0</v>
          </cell>
          <cell r="E308">
            <v>0</v>
          </cell>
          <cell r="F308">
            <v>0</v>
          </cell>
          <cell r="G308">
            <v>0</v>
          </cell>
        </row>
        <row r="309">
          <cell r="A309">
            <v>578692.63</v>
          </cell>
          <cell r="B309">
            <v>308</v>
          </cell>
          <cell r="C309">
            <v>1460.6410000000001</v>
          </cell>
          <cell r="D309">
            <v>0</v>
          </cell>
          <cell r="E309">
            <v>0</v>
          </cell>
          <cell r="F309">
            <v>0</v>
          </cell>
          <cell r="G309">
            <v>0</v>
          </cell>
        </row>
        <row r="310">
          <cell r="A310">
            <v>580492.43999999994</v>
          </cell>
          <cell r="B310">
            <v>309</v>
          </cell>
          <cell r="C310">
            <v>1799.797</v>
          </cell>
          <cell r="D310">
            <v>0</v>
          </cell>
          <cell r="E310">
            <v>0</v>
          </cell>
          <cell r="F310">
            <v>0</v>
          </cell>
          <cell r="G310">
            <v>0</v>
          </cell>
        </row>
        <row r="311">
          <cell r="A311">
            <v>582465.68999999994</v>
          </cell>
          <cell r="B311">
            <v>310</v>
          </cell>
          <cell r="C311">
            <v>1973.2349999999999</v>
          </cell>
          <cell r="D311">
            <v>0</v>
          </cell>
          <cell r="E311">
            <v>0</v>
          </cell>
          <cell r="F311">
            <v>0</v>
          </cell>
          <cell r="G311">
            <v>0</v>
          </cell>
        </row>
        <row r="312">
          <cell r="A312">
            <v>584454.75</v>
          </cell>
          <cell r="B312">
            <v>311</v>
          </cell>
          <cell r="C312">
            <v>1989.059</v>
          </cell>
          <cell r="D312">
            <v>0</v>
          </cell>
          <cell r="E312">
            <v>0</v>
          </cell>
          <cell r="F312">
            <v>0</v>
          </cell>
          <cell r="G312">
            <v>0</v>
          </cell>
        </row>
        <row r="313">
          <cell r="A313">
            <v>586373.25</v>
          </cell>
          <cell r="B313">
            <v>312</v>
          </cell>
          <cell r="C313">
            <v>1918.47</v>
          </cell>
          <cell r="D313">
            <v>0</v>
          </cell>
          <cell r="E313">
            <v>0</v>
          </cell>
          <cell r="F313">
            <v>292.77800000000002</v>
          </cell>
          <cell r="G313">
            <v>35.852620000000002</v>
          </cell>
        </row>
        <row r="314">
          <cell r="A314">
            <v>588234.93999999994</v>
          </cell>
          <cell r="B314">
            <v>313</v>
          </cell>
          <cell r="C314">
            <v>1861.672</v>
          </cell>
          <cell r="D314">
            <v>0</v>
          </cell>
          <cell r="E314">
            <v>0</v>
          </cell>
          <cell r="F314">
            <v>0</v>
          </cell>
          <cell r="G314">
            <v>0</v>
          </cell>
        </row>
        <row r="315">
          <cell r="A315">
            <v>589663.5</v>
          </cell>
          <cell r="B315">
            <v>314</v>
          </cell>
          <cell r="C315">
            <v>1428.5889999999999</v>
          </cell>
          <cell r="D315">
            <v>0</v>
          </cell>
          <cell r="E315">
            <v>0</v>
          </cell>
          <cell r="F315">
            <v>0</v>
          </cell>
          <cell r="G315">
            <v>0</v>
          </cell>
        </row>
        <row r="316">
          <cell r="A316">
            <v>591484.5</v>
          </cell>
          <cell r="B316">
            <v>315</v>
          </cell>
          <cell r="C316">
            <v>1820.973</v>
          </cell>
          <cell r="D316">
            <v>0</v>
          </cell>
          <cell r="E316">
            <v>0</v>
          </cell>
          <cell r="F316">
            <v>0</v>
          </cell>
          <cell r="G316">
            <v>0</v>
          </cell>
        </row>
        <row r="317">
          <cell r="A317">
            <v>593051.38</v>
          </cell>
          <cell r="B317">
            <v>316</v>
          </cell>
          <cell r="C317">
            <v>1566.884</v>
          </cell>
          <cell r="D317">
            <v>0</v>
          </cell>
          <cell r="E317">
            <v>0</v>
          </cell>
          <cell r="F317">
            <v>0</v>
          </cell>
          <cell r="G317">
            <v>0</v>
          </cell>
        </row>
        <row r="318">
          <cell r="A318">
            <v>595051</v>
          </cell>
          <cell r="B318">
            <v>317</v>
          </cell>
          <cell r="C318">
            <v>1999.63</v>
          </cell>
          <cell r="D318">
            <v>0</v>
          </cell>
          <cell r="E318">
            <v>0</v>
          </cell>
          <cell r="F318">
            <v>0</v>
          </cell>
          <cell r="G318">
            <v>0</v>
          </cell>
        </row>
        <row r="319">
          <cell r="A319">
            <v>597048</v>
          </cell>
          <cell r="B319">
            <v>318</v>
          </cell>
          <cell r="C319">
            <v>1996.9780000000001</v>
          </cell>
          <cell r="D319">
            <v>0</v>
          </cell>
          <cell r="E319">
            <v>0</v>
          </cell>
          <cell r="F319">
            <v>0</v>
          </cell>
          <cell r="G319">
            <v>0</v>
          </cell>
        </row>
        <row r="320">
          <cell r="A320">
            <v>598955.38</v>
          </cell>
          <cell r="B320">
            <v>319</v>
          </cell>
          <cell r="C320">
            <v>1907.375</v>
          </cell>
          <cell r="D320">
            <v>0</v>
          </cell>
          <cell r="E320">
            <v>0</v>
          </cell>
          <cell r="F320">
            <v>0</v>
          </cell>
          <cell r="G320">
            <v>0</v>
          </cell>
        </row>
        <row r="321">
          <cell r="A321">
            <v>599747.68999999994</v>
          </cell>
          <cell r="B321">
            <v>320</v>
          </cell>
          <cell r="C321">
            <v>792.3202</v>
          </cell>
          <cell r="D321">
            <v>0</v>
          </cell>
          <cell r="E321">
            <v>0</v>
          </cell>
          <cell r="F321">
            <v>0</v>
          </cell>
          <cell r="G321">
            <v>0</v>
          </cell>
        </row>
        <row r="322">
          <cell r="A322">
            <v>601718.5</v>
          </cell>
          <cell r="B322">
            <v>321</v>
          </cell>
          <cell r="C322">
            <v>1970.7829999999999</v>
          </cell>
          <cell r="D322">
            <v>0</v>
          </cell>
          <cell r="E322">
            <v>0</v>
          </cell>
          <cell r="F322">
            <v>0</v>
          </cell>
          <cell r="G322">
            <v>0</v>
          </cell>
        </row>
        <row r="323">
          <cell r="A323">
            <v>603715.81000000006</v>
          </cell>
          <cell r="B323">
            <v>322</v>
          </cell>
          <cell r="C323">
            <v>1997.2919999999999</v>
          </cell>
          <cell r="D323">
            <v>0</v>
          </cell>
          <cell r="E323">
            <v>0</v>
          </cell>
          <cell r="F323">
            <v>0</v>
          </cell>
          <cell r="G323">
            <v>0</v>
          </cell>
        </row>
        <row r="324">
          <cell r="A324">
            <v>605693.68999999994</v>
          </cell>
          <cell r="B324">
            <v>323</v>
          </cell>
          <cell r="C324">
            <v>1977.873</v>
          </cell>
          <cell r="D324">
            <v>0</v>
          </cell>
          <cell r="E324">
            <v>0</v>
          </cell>
          <cell r="F324">
            <v>0</v>
          </cell>
          <cell r="G324">
            <v>0</v>
          </cell>
        </row>
        <row r="325">
          <cell r="A325">
            <v>607694.06000000006</v>
          </cell>
          <cell r="B325">
            <v>324</v>
          </cell>
          <cell r="C325">
            <v>2000.4010000000001</v>
          </cell>
          <cell r="D325">
            <v>0</v>
          </cell>
          <cell r="E325">
            <v>0</v>
          </cell>
          <cell r="F325">
            <v>85.225229999999996</v>
          </cell>
          <cell r="G325">
            <v>8.9936880000000006</v>
          </cell>
        </row>
        <row r="326">
          <cell r="A326">
            <v>609687.68999999994</v>
          </cell>
          <cell r="B326">
            <v>325</v>
          </cell>
          <cell r="C326">
            <v>1993.6310000000001</v>
          </cell>
          <cell r="D326">
            <v>0</v>
          </cell>
          <cell r="E326">
            <v>0</v>
          </cell>
          <cell r="F326">
            <v>425.61380000000003</v>
          </cell>
          <cell r="G326">
            <v>44.40175</v>
          </cell>
        </row>
        <row r="327">
          <cell r="A327">
            <v>611684.56000000006</v>
          </cell>
          <cell r="B327">
            <v>326</v>
          </cell>
          <cell r="C327">
            <v>1996.902</v>
          </cell>
          <cell r="D327">
            <v>0</v>
          </cell>
          <cell r="E327">
            <v>0</v>
          </cell>
          <cell r="F327">
            <v>299.63350000000003</v>
          </cell>
          <cell r="G327">
            <v>44.045940000000002</v>
          </cell>
        </row>
        <row r="328">
          <cell r="A328">
            <v>613686.68999999994</v>
          </cell>
          <cell r="B328">
            <v>327</v>
          </cell>
          <cell r="C328">
            <v>2002.096</v>
          </cell>
          <cell r="D328">
            <v>0</v>
          </cell>
          <cell r="E328">
            <v>0</v>
          </cell>
          <cell r="F328">
            <v>965.60209999999995</v>
          </cell>
          <cell r="G328">
            <v>77.845219999999998</v>
          </cell>
        </row>
        <row r="329">
          <cell r="A329">
            <v>615681.81000000006</v>
          </cell>
          <cell r="B329">
            <v>328</v>
          </cell>
          <cell r="C329">
            <v>1995.145</v>
          </cell>
          <cell r="D329">
            <v>0</v>
          </cell>
          <cell r="E329">
            <v>0</v>
          </cell>
          <cell r="F329">
            <v>1727.308</v>
          </cell>
          <cell r="G329">
            <v>143.7329</v>
          </cell>
        </row>
        <row r="330">
          <cell r="A330">
            <v>617668.43999999994</v>
          </cell>
          <cell r="B330">
            <v>329</v>
          </cell>
          <cell r="C330">
            <v>1986.597</v>
          </cell>
          <cell r="D330">
            <v>0</v>
          </cell>
          <cell r="E330">
            <v>0</v>
          </cell>
          <cell r="F330">
            <v>1319.0530000000001</v>
          </cell>
          <cell r="G330">
            <v>112.69710000000001</v>
          </cell>
        </row>
        <row r="331">
          <cell r="A331">
            <v>619617.5</v>
          </cell>
          <cell r="B331">
            <v>330</v>
          </cell>
          <cell r="C331">
            <v>1949.0409999999999</v>
          </cell>
          <cell r="D331">
            <v>0</v>
          </cell>
          <cell r="E331">
            <v>0</v>
          </cell>
          <cell r="F331">
            <v>732.57669999999996</v>
          </cell>
          <cell r="G331">
            <v>75.113550000000004</v>
          </cell>
        </row>
        <row r="332">
          <cell r="A332">
            <v>621607.25</v>
          </cell>
          <cell r="B332">
            <v>331</v>
          </cell>
          <cell r="C332">
            <v>1989.761</v>
          </cell>
          <cell r="D332">
            <v>0</v>
          </cell>
          <cell r="E332">
            <v>0</v>
          </cell>
          <cell r="F332">
            <v>665.34010000000001</v>
          </cell>
          <cell r="G332">
            <v>60.139899999999997</v>
          </cell>
        </row>
        <row r="333">
          <cell r="A333">
            <v>623599.5</v>
          </cell>
          <cell r="B333">
            <v>332</v>
          </cell>
          <cell r="C333">
            <v>1992.2329999999999</v>
          </cell>
          <cell r="D333">
            <v>0</v>
          </cell>
          <cell r="E333">
            <v>0</v>
          </cell>
          <cell r="F333">
            <v>1417.627</v>
          </cell>
          <cell r="G333">
            <v>107.9387</v>
          </cell>
        </row>
        <row r="334">
          <cell r="A334">
            <v>625596.68999999994</v>
          </cell>
          <cell r="B334">
            <v>333</v>
          </cell>
          <cell r="C334">
            <v>1997.16</v>
          </cell>
          <cell r="D334">
            <v>0</v>
          </cell>
          <cell r="E334">
            <v>0</v>
          </cell>
          <cell r="F334">
            <v>1577.7439999999999</v>
          </cell>
          <cell r="G334">
            <v>124.3002</v>
          </cell>
        </row>
        <row r="335">
          <cell r="A335">
            <v>627268.13</v>
          </cell>
          <cell r="B335">
            <v>334</v>
          </cell>
          <cell r="C335">
            <v>1671.4590000000001</v>
          </cell>
          <cell r="D335">
            <v>0</v>
          </cell>
          <cell r="E335">
            <v>0</v>
          </cell>
          <cell r="F335">
            <v>1671.4590000000001</v>
          </cell>
          <cell r="G335">
            <v>119.5568</v>
          </cell>
        </row>
        <row r="336">
          <cell r="A336">
            <v>629245.63</v>
          </cell>
          <cell r="B336">
            <v>335</v>
          </cell>
          <cell r="C336">
            <v>1977.5039999999999</v>
          </cell>
          <cell r="D336">
            <v>0</v>
          </cell>
          <cell r="E336">
            <v>0</v>
          </cell>
          <cell r="F336">
            <v>1575.4549999999999</v>
          </cell>
          <cell r="G336">
            <v>127.2072</v>
          </cell>
        </row>
        <row r="337">
          <cell r="A337">
            <v>630978.68999999994</v>
          </cell>
          <cell r="B337">
            <v>336</v>
          </cell>
          <cell r="C337">
            <v>1733.087</v>
          </cell>
          <cell r="D337">
            <v>0</v>
          </cell>
          <cell r="E337">
            <v>0</v>
          </cell>
          <cell r="F337">
            <v>864.97720000000004</v>
          </cell>
          <cell r="G337">
            <v>63.09975</v>
          </cell>
        </row>
        <row r="338">
          <cell r="A338">
            <v>632969.75</v>
          </cell>
          <cell r="B338">
            <v>337</v>
          </cell>
          <cell r="C338">
            <v>1991.0519999999999</v>
          </cell>
          <cell r="D338">
            <v>0</v>
          </cell>
          <cell r="E338">
            <v>0</v>
          </cell>
          <cell r="F338">
            <v>577.2885</v>
          </cell>
          <cell r="G338">
            <v>49.783270000000002</v>
          </cell>
        </row>
        <row r="339">
          <cell r="A339">
            <v>634962.75</v>
          </cell>
          <cell r="B339">
            <v>338</v>
          </cell>
          <cell r="C339">
            <v>1993.0160000000001</v>
          </cell>
          <cell r="D339">
            <v>0</v>
          </cell>
          <cell r="E339">
            <v>0</v>
          </cell>
          <cell r="F339">
            <v>908.06870000000004</v>
          </cell>
          <cell r="G339">
            <v>75.262870000000007</v>
          </cell>
        </row>
        <row r="340">
          <cell r="A340">
            <v>636949.63</v>
          </cell>
          <cell r="B340">
            <v>339</v>
          </cell>
          <cell r="C340">
            <v>1986.9</v>
          </cell>
          <cell r="D340">
            <v>0</v>
          </cell>
          <cell r="E340">
            <v>0</v>
          </cell>
          <cell r="F340">
            <v>1103.8489999999999</v>
          </cell>
          <cell r="G340">
            <v>106.8822</v>
          </cell>
        </row>
        <row r="341">
          <cell r="A341">
            <v>638878.5</v>
          </cell>
          <cell r="B341">
            <v>340</v>
          </cell>
          <cell r="C341">
            <v>1928.8820000000001</v>
          </cell>
          <cell r="D341">
            <v>0</v>
          </cell>
          <cell r="E341">
            <v>0</v>
          </cell>
          <cell r="F341">
            <v>1686.807</v>
          </cell>
          <cell r="G341">
            <v>118.1665</v>
          </cell>
        </row>
        <row r="342">
          <cell r="A342">
            <v>640856.5</v>
          </cell>
          <cell r="B342">
            <v>341</v>
          </cell>
          <cell r="C342">
            <v>1977.992</v>
          </cell>
          <cell r="D342">
            <v>0</v>
          </cell>
          <cell r="E342">
            <v>0</v>
          </cell>
          <cell r="F342">
            <v>1541.797</v>
          </cell>
          <cell r="G342">
            <v>120.9331</v>
          </cell>
        </row>
        <row r="343">
          <cell r="A343">
            <v>642813.68999999994</v>
          </cell>
          <cell r="B343">
            <v>342</v>
          </cell>
          <cell r="C343">
            <v>1957.174</v>
          </cell>
          <cell r="D343">
            <v>0</v>
          </cell>
          <cell r="E343">
            <v>0</v>
          </cell>
          <cell r="F343">
            <v>1762.318</v>
          </cell>
          <cell r="G343">
            <v>155.81659999999999</v>
          </cell>
        </row>
        <row r="344">
          <cell r="A344">
            <v>644800.06000000006</v>
          </cell>
          <cell r="B344">
            <v>343</v>
          </cell>
          <cell r="C344">
            <v>1986.396</v>
          </cell>
          <cell r="D344">
            <v>0</v>
          </cell>
          <cell r="E344">
            <v>0</v>
          </cell>
          <cell r="F344">
            <v>1050.83</v>
          </cell>
          <cell r="G344">
            <v>68.354669999999999</v>
          </cell>
        </row>
        <row r="345">
          <cell r="A345">
            <v>646799.13</v>
          </cell>
          <cell r="B345">
            <v>344</v>
          </cell>
          <cell r="C345">
            <v>1999.0740000000001</v>
          </cell>
          <cell r="D345">
            <v>0</v>
          </cell>
          <cell r="E345">
            <v>0</v>
          </cell>
          <cell r="F345">
            <v>872.06759999999997</v>
          </cell>
          <cell r="G345">
            <v>140.8777</v>
          </cell>
        </row>
        <row r="346">
          <cell r="A346">
            <v>648781.13</v>
          </cell>
          <cell r="B346">
            <v>345</v>
          </cell>
          <cell r="C346">
            <v>1982.008</v>
          </cell>
          <cell r="D346">
            <v>0</v>
          </cell>
          <cell r="E346">
            <v>0</v>
          </cell>
          <cell r="F346">
            <v>1222.944</v>
          </cell>
          <cell r="G346">
            <v>159.82749999999999</v>
          </cell>
        </row>
        <row r="347">
          <cell r="A347">
            <v>650780.43999999994</v>
          </cell>
          <cell r="B347">
            <v>346</v>
          </cell>
          <cell r="C347">
            <v>1999.2950000000001</v>
          </cell>
          <cell r="D347">
            <v>0</v>
          </cell>
          <cell r="E347">
            <v>0</v>
          </cell>
          <cell r="F347">
            <v>1911.027</v>
          </cell>
          <cell r="G347">
            <v>194.13829999999999</v>
          </cell>
        </row>
        <row r="348">
          <cell r="A348">
            <v>652753.81000000006</v>
          </cell>
          <cell r="B348">
            <v>347</v>
          </cell>
          <cell r="C348">
            <v>1973.3889999999999</v>
          </cell>
          <cell r="D348">
            <v>0</v>
          </cell>
          <cell r="E348">
            <v>0</v>
          </cell>
          <cell r="F348">
            <v>1493.009</v>
          </cell>
          <cell r="G348">
            <v>135.4777</v>
          </cell>
        </row>
        <row r="349">
          <cell r="A349">
            <v>654717.18999999994</v>
          </cell>
          <cell r="B349">
            <v>348</v>
          </cell>
          <cell r="C349">
            <v>1963.3630000000001</v>
          </cell>
          <cell r="D349">
            <v>0</v>
          </cell>
          <cell r="E349">
            <v>0</v>
          </cell>
          <cell r="F349">
            <v>1906.3630000000001</v>
          </cell>
          <cell r="G349">
            <v>230.76390000000001</v>
          </cell>
        </row>
        <row r="350">
          <cell r="A350">
            <v>656706.68999999994</v>
          </cell>
          <cell r="B350">
            <v>349</v>
          </cell>
          <cell r="C350">
            <v>1989.4829999999999</v>
          </cell>
          <cell r="D350">
            <v>0</v>
          </cell>
          <cell r="E350">
            <v>0</v>
          </cell>
          <cell r="F350">
            <v>1615.049</v>
          </cell>
          <cell r="G350">
            <v>138.88669999999999</v>
          </cell>
        </row>
        <row r="351">
          <cell r="A351">
            <v>658559.63</v>
          </cell>
          <cell r="B351">
            <v>350</v>
          </cell>
          <cell r="C351">
            <v>1852.9090000000001</v>
          </cell>
          <cell r="D351">
            <v>0</v>
          </cell>
          <cell r="E351">
            <v>0</v>
          </cell>
          <cell r="F351">
            <v>1337.7670000000001</v>
          </cell>
          <cell r="G351">
            <v>180.74870000000001</v>
          </cell>
        </row>
        <row r="352">
          <cell r="A352">
            <v>660553.13</v>
          </cell>
          <cell r="B352">
            <v>351</v>
          </cell>
          <cell r="C352">
            <v>1993.492</v>
          </cell>
          <cell r="D352">
            <v>0</v>
          </cell>
          <cell r="E352">
            <v>0</v>
          </cell>
          <cell r="F352">
            <v>1984.114</v>
          </cell>
          <cell r="G352">
            <v>276.41969999999998</v>
          </cell>
        </row>
        <row r="353">
          <cell r="A353">
            <v>662515.38</v>
          </cell>
          <cell r="B353">
            <v>352</v>
          </cell>
          <cell r="C353">
            <v>1962.2550000000001</v>
          </cell>
          <cell r="D353">
            <v>0</v>
          </cell>
          <cell r="E353">
            <v>0</v>
          </cell>
          <cell r="F353">
            <v>1962.2550000000001</v>
          </cell>
          <cell r="G353">
            <v>288.00349999999997</v>
          </cell>
        </row>
        <row r="354">
          <cell r="A354">
            <v>664287.88</v>
          </cell>
          <cell r="B354">
            <v>353</v>
          </cell>
          <cell r="C354">
            <v>1772.4949999999999</v>
          </cell>
          <cell r="D354">
            <v>0</v>
          </cell>
          <cell r="E354">
            <v>0</v>
          </cell>
          <cell r="F354">
            <v>1747.931</v>
          </cell>
          <cell r="G354">
            <v>202.86750000000001</v>
          </cell>
        </row>
        <row r="355">
          <cell r="A355">
            <v>666287.63</v>
          </cell>
          <cell r="B355">
            <v>354</v>
          </cell>
          <cell r="C355">
            <v>1999.768</v>
          </cell>
          <cell r="D355">
            <v>0</v>
          </cell>
          <cell r="E355">
            <v>0</v>
          </cell>
          <cell r="F355">
            <v>1861.39</v>
          </cell>
          <cell r="G355">
            <v>187.43510000000001</v>
          </cell>
        </row>
        <row r="356">
          <cell r="A356">
            <v>668284.75</v>
          </cell>
          <cell r="B356">
            <v>355</v>
          </cell>
          <cell r="C356">
            <v>1997.1289999999999</v>
          </cell>
          <cell r="D356">
            <v>0</v>
          </cell>
          <cell r="E356">
            <v>0</v>
          </cell>
          <cell r="F356">
            <v>1061.1199999999999</v>
          </cell>
          <cell r="G356">
            <v>96.020989999999998</v>
          </cell>
        </row>
        <row r="357">
          <cell r="A357">
            <v>670276.43999999994</v>
          </cell>
          <cell r="B357">
            <v>356</v>
          </cell>
          <cell r="C357">
            <v>1991.6959999999999</v>
          </cell>
          <cell r="D357">
            <v>0</v>
          </cell>
          <cell r="E357">
            <v>0</v>
          </cell>
          <cell r="F357">
            <v>452.75790000000001</v>
          </cell>
          <cell r="G357">
            <v>58.064869999999999</v>
          </cell>
        </row>
        <row r="358">
          <cell r="A358">
            <v>672216.31</v>
          </cell>
          <cell r="B358">
            <v>357</v>
          </cell>
          <cell r="C358">
            <v>1939.903</v>
          </cell>
          <cell r="D358">
            <v>0</v>
          </cell>
          <cell r="E358">
            <v>0</v>
          </cell>
          <cell r="F358">
            <v>1702.5250000000001</v>
          </cell>
          <cell r="G358">
            <v>195.4579</v>
          </cell>
        </row>
        <row r="359">
          <cell r="A359">
            <v>674201.88</v>
          </cell>
          <cell r="B359">
            <v>358</v>
          </cell>
          <cell r="C359">
            <v>1985.567</v>
          </cell>
          <cell r="D359">
            <v>0</v>
          </cell>
          <cell r="E359">
            <v>0</v>
          </cell>
          <cell r="F359">
            <v>1985.567</v>
          </cell>
          <cell r="G359">
            <v>289.50029999999998</v>
          </cell>
        </row>
        <row r="360">
          <cell r="A360">
            <v>676193.44</v>
          </cell>
          <cell r="B360">
            <v>359</v>
          </cell>
          <cell r="C360">
            <v>1991.5419999999999</v>
          </cell>
          <cell r="D360">
            <v>0</v>
          </cell>
          <cell r="E360">
            <v>0</v>
          </cell>
          <cell r="F360">
            <v>1991.5419999999999</v>
          </cell>
          <cell r="G360">
            <v>253.05439999999999</v>
          </cell>
        </row>
        <row r="361">
          <cell r="A361">
            <v>678176.88</v>
          </cell>
          <cell r="B361">
            <v>360</v>
          </cell>
          <cell r="C361">
            <v>1983.4459999999999</v>
          </cell>
          <cell r="D361">
            <v>0</v>
          </cell>
          <cell r="E361">
            <v>0</v>
          </cell>
          <cell r="F361">
            <v>992.40679999999998</v>
          </cell>
          <cell r="G361">
            <v>116.24769999999999</v>
          </cell>
        </row>
        <row r="362">
          <cell r="A362">
            <v>680170.19</v>
          </cell>
          <cell r="B362">
            <v>361</v>
          </cell>
          <cell r="C362">
            <v>1993.3140000000001</v>
          </cell>
          <cell r="D362">
            <v>0</v>
          </cell>
          <cell r="E362">
            <v>0</v>
          </cell>
          <cell r="F362">
            <v>100.9357</v>
          </cell>
          <cell r="G362">
            <v>11.834580000000001</v>
          </cell>
        </row>
        <row r="363">
          <cell r="A363">
            <v>682150.06</v>
          </cell>
          <cell r="B363">
            <v>362</v>
          </cell>
          <cell r="C363">
            <v>1979.875</v>
          </cell>
          <cell r="D363">
            <v>0</v>
          </cell>
          <cell r="E363">
            <v>0</v>
          </cell>
          <cell r="F363">
            <v>173.48570000000001</v>
          </cell>
          <cell r="G363">
            <v>24.022690000000001</v>
          </cell>
        </row>
        <row r="364">
          <cell r="A364">
            <v>684082.69</v>
          </cell>
          <cell r="B364">
            <v>363</v>
          </cell>
          <cell r="C364">
            <v>1932.62</v>
          </cell>
          <cell r="D364">
            <v>0</v>
          </cell>
          <cell r="E364">
            <v>0</v>
          </cell>
          <cell r="F364">
            <v>866.59550000000002</v>
          </cell>
          <cell r="G364">
            <v>111.21510000000001</v>
          </cell>
        </row>
        <row r="365">
          <cell r="A365">
            <v>685984.63</v>
          </cell>
          <cell r="B365">
            <v>364</v>
          </cell>
          <cell r="C365">
            <v>1901.95</v>
          </cell>
          <cell r="D365">
            <v>0</v>
          </cell>
          <cell r="E365">
            <v>0</v>
          </cell>
          <cell r="F365">
            <v>1615.1510000000001</v>
          </cell>
          <cell r="G365">
            <v>185.44130000000001</v>
          </cell>
        </row>
        <row r="366">
          <cell r="A366">
            <v>687916.13</v>
          </cell>
          <cell r="B366">
            <v>365</v>
          </cell>
          <cell r="C366">
            <v>1931.5260000000001</v>
          </cell>
          <cell r="D366">
            <v>0</v>
          </cell>
          <cell r="E366">
            <v>0</v>
          </cell>
          <cell r="F366">
            <v>1772.941</v>
          </cell>
          <cell r="G366">
            <v>193.66900000000001</v>
          </cell>
        </row>
        <row r="367">
          <cell r="A367">
            <v>689894.63</v>
          </cell>
          <cell r="B367">
            <v>366</v>
          </cell>
          <cell r="C367">
            <v>1978.4970000000001</v>
          </cell>
          <cell r="D367">
            <v>0</v>
          </cell>
          <cell r="E367">
            <v>0</v>
          </cell>
          <cell r="F367">
            <v>499.18849999999998</v>
          </cell>
          <cell r="G367">
            <v>57.22231</v>
          </cell>
        </row>
        <row r="368">
          <cell r="A368">
            <v>691008.75</v>
          </cell>
          <cell r="B368">
            <v>367</v>
          </cell>
          <cell r="C368">
            <v>1114.1369999999999</v>
          </cell>
          <cell r="D368">
            <v>0</v>
          </cell>
          <cell r="E368">
            <v>0</v>
          </cell>
          <cell r="F368">
            <v>0</v>
          </cell>
          <cell r="G368">
            <v>0</v>
          </cell>
        </row>
        <row r="369">
          <cell r="A369">
            <v>692990.13</v>
          </cell>
          <cell r="B369">
            <v>368</v>
          </cell>
          <cell r="C369">
            <v>1981.376</v>
          </cell>
          <cell r="D369">
            <v>0</v>
          </cell>
          <cell r="E369">
            <v>0</v>
          </cell>
          <cell r="F369">
            <v>0</v>
          </cell>
          <cell r="G369">
            <v>0</v>
          </cell>
        </row>
        <row r="370">
          <cell r="A370">
            <v>694973.19</v>
          </cell>
          <cell r="B370">
            <v>369</v>
          </cell>
          <cell r="C370">
            <v>1983.075</v>
          </cell>
          <cell r="D370">
            <v>0</v>
          </cell>
          <cell r="E370">
            <v>0</v>
          </cell>
          <cell r="F370">
            <v>761.97990000000004</v>
          </cell>
          <cell r="G370">
            <v>104.1566</v>
          </cell>
        </row>
        <row r="371">
          <cell r="A371">
            <v>696951.13</v>
          </cell>
          <cell r="B371">
            <v>370</v>
          </cell>
          <cell r="C371">
            <v>1977.924</v>
          </cell>
          <cell r="D371">
            <v>0</v>
          </cell>
          <cell r="E371">
            <v>0</v>
          </cell>
          <cell r="F371">
            <v>1621.7239999999999</v>
          </cell>
          <cell r="G371">
            <v>224.71</v>
          </cell>
        </row>
        <row r="372">
          <cell r="A372">
            <v>698820.44</v>
          </cell>
          <cell r="B372">
            <v>371</v>
          </cell>
          <cell r="C372">
            <v>1869.336</v>
          </cell>
          <cell r="D372">
            <v>0</v>
          </cell>
          <cell r="E372">
            <v>0</v>
          </cell>
          <cell r="F372">
            <v>1465.383</v>
          </cell>
          <cell r="G372">
            <v>173.3289</v>
          </cell>
        </row>
        <row r="373">
          <cell r="A373">
            <v>700521.88</v>
          </cell>
          <cell r="B373">
            <v>372</v>
          </cell>
          <cell r="C373">
            <v>1701.444</v>
          </cell>
          <cell r="D373">
            <v>0</v>
          </cell>
          <cell r="E373">
            <v>0</v>
          </cell>
          <cell r="F373">
            <v>320.38490000000002</v>
          </cell>
          <cell r="G373">
            <v>39.243400000000001</v>
          </cell>
        </row>
        <row r="374">
          <cell r="A374">
            <v>701764.44</v>
          </cell>
          <cell r="B374">
            <v>373</v>
          </cell>
          <cell r="C374">
            <v>1242.5550000000001</v>
          </cell>
          <cell r="D374">
            <v>0</v>
          </cell>
          <cell r="E374">
            <v>0</v>
          </cell>
          <cell r="F374">
            <v>0</v>
          </cell>
          <cell r="G374">
            <v>0</v>
          </cell>
        </row>
        <row r="375">
          <cell r="A375">
            <v>703322.63</v>
          </cell>
          <cell r="B375">
            <v>374</v>
          </cell>
          <cell r="C375">
            <v>1558.2080000000001</v>
          </cell>
          <cell r="D375">
            <v>0</v>
          </cell>
          <cell r="E375">
            <v>0</v>
          </cell>
          <cell r="F375">
            <v>0</v>
          </cell>
          <cell r="G375">
            <v>0</v>
          </cell>
        </row>
        <row r="376">
          <cell r="A376">
            <v>705307.69</v>
          </cell>
          <cell r="B376">
            <v>375</v>
          </cell>
          <cell r="C376">
            <v>1985.0730000000001</v>
          </cell>
          <cell r="D376">
            <v>0</v>
          </cell>
          <cell r="E376">
            <v>0</v>
          </cell>
          <cell r="F376">
            <v>0</v>
          </cell>
          <cell r="G376">
            <v>0</v>
          </cell>
        </row>
        <row r="377">
          <cell r="A377">
            <v>707297.63</v>
          </cell>
          <cell r="B377">
            <v>376</v>
          </cell>
          <cell r="C377">
            <v>1989.92</v>
          </cell>
          <cell r="D377">
            <v>0</v>
          </cell>
          <cell r="E377">
            <v>0</v>
          </cell>
          <cell r="F377">
            <v>740.28049999999996</v>
          </cell>
          <cell r="G377">
            <v>94.396479999999997</v>
          </cell>
        </row>
        <row r="378">
          <cell r="A378">
            <v>709126.69</v>
          </cell>
          <cell r="B378">
            <v>377</v>
          </cell>
          <cell r="C378">
            <v>1829.0809999999999</v>
          </cell>
          <cell r="D378">
            <v>0</v>
          </cell>
          <cell r="E378">
            <v>0</v>
          </cell>
          <cell r="F378">
            <v>1628.174</v>
          </cell>
          <cell r="G378">
            <v>214.24289999999999</v>
          </cell>
        </row>
        <row r="379">
          <cell r="A379">
            <v>711112.88</v>
          </cell>
          <cell r="B379">
            <v>378</v>
          </cell>
          <cell r="C379">
            <v>1986.16</v>
          </cell>
          <cell r="D379">
            <v>0</v>
          </cell>
          <cell r="E379">
            <v>0</v>
          </cell>
          <cell r="F379">
            <v>1228.2840000000001</v>
          </cell>
          <cell r="G379">
            <v>165.3323</v>
          </cell>
        </row>
        <row r="380">
          <cell r="A380">
            <v>712394.5</v>
          </cell>
          <cell r="B380">
            <v>379</v>
          </cell>
          <cell r="C380">
            <v>1281.6189999999999</v>
          </cell>
          <cell r="D380">
            <v>0</v>
          </cell>
          <cell r="E380">
            <v>0</v>
          </cell>
          <cell r="F380">
            <v>160.87459999999999</v>
          </cell>
          <cell r="G380">
            <v>21.342469999999999</v>
          </cell>
        </row>
        <row r="381">
          <cell r="A381">
            <v>713261.25</v>
          </cell>
          <cell r="B381">
            <v>380</v>
          </cell>
          <cell r="C381">
            <v>866.73130000000003</v>
          </cell>
          <cell r="D381">
            <v>0</v>
          </cell>
          <cell r="E381">
            <v>0</v>
          </cell>
          <cell r="F381">
            <v>0</v>
          </cell>
          <cell r="G381">
            <v>0</v>
          </cell>
        </row>
        <row r="382">
          <cell r="A382">
            <v>714955.19</v>
          </cell>
          <cell r="B382">
            <v>381</v>
          </cell>
          <cell r="C382">
            <v>1693.9259999999999</v>
          </cell>
          <cell r="D382">
            <v>0</v>
          </cell>
          <cell r="E382">
            <v>0</v>
          </cell>
          <cell r="F382">
            <v>0</v>
          </cell>
          <cell r="G382">
            <v>0</v>
          </cell>
        </row>
        <row r="383">
          <cell r="A383">
            <v>716649.13</v>
          </cell>
          <cell r="B383">
            <v>382</v>
          </cell>
          <cell r="C383">
            <v>1693.9259999999999</v>
          </cell>
          <cell r="D383">
            <v>0</v>
          </cell>
          <cell r="E383">
            <v>0</v>
          </cell>
          <cell r="F383">
            <v>0</v>
          </cell>
          <cell r="G383">
            <v>0</v>
          </cell>
        </row>
        <row r="384">
          <cell r="A384">
            <v>718643.75</v>
          </cell>
          <cell r="B384">
            <v>383</v>
          </cell>
          <cell r="C384">
            <v>1994.614</v>
          </cell>
          <cell r="D384">
            <v>0</v>
          </cell>
          <cell r="E384">
            <v>0</v>
          </cell>
          <cell r="F384">
            <v>0</v>
          </cell>
          <cell r="G384">
            <v>0</v>
          </cell>
        </row>
        <row r="385">
          <cell r="A385">
            <v>720460.5</v>
          </cell>
          <cell r="B385">
            <v>384</v>
          </cell>
          <cell r="C385">
            <v>1816.72</v>
          </cell>
          <cell r="D385">
            <v>0</v>
          </cell>
          <cell r="E385">
            <v>0</v>
          </cell>
          <cell r="F385">
            <v>698.16240000000005</v>
          </cell>
          <cell r="G385">
            <v>92.036199999999994</v>
          </cell>
        </row>
        <row r="386">
          <cell r="A386">
            <v>722454.69</v>
          </cell>
          <cell r="B386">
            <v>385</v>
          </cell>
          <cell r="C386">
            <v>1994.211</v>
          </cell>
          <cell r="D386">
            <v>0</v>
          </cell>
          <cell r="E386">
            <v>0</v>
          </cell>
          <cell r="F386">
            <v>780.74130000000002</v>
          </cell>
          <cell r="G386">
            <v>105.1562</v>
          </cell>
        </row>
        <row r="387">
          <cell r="A387">
            <v>723848.31</v>
          </cell>
          <cell r="B387">
            <v>386</v>
          </cell>
          <cell r="C387">
            <v>1393.6410000000001</v>
          </cell>
          <cell r="D387">
            <v>0</v>
          </cell>
          <cell r="E387">
            <v>0</v>
          </cell>
          <cell r="F387">
            <v>67.564130000000006</v>
          </cell>
          <cell r="G387">
            <v>9.2631119999999996</v>
          </cell>
        </row>
        <row r="388">
          <cell r="A388">
            <v>725542.25</v>
          </cell>
          <cell r="B388">
            <v>387</v>
          </cell>
          <cell r="C388">
            <v>1693.9280000000001</v>
          </cell>
          <cell r="D388">
            <v>0</v>
          </cell>
          <cell r="E388">
            <v>0</v>
          </cell>
          <cell r="F388">
            <v>0</v>
          </cell>
          <cell r="G388">
            <v>0</v>
          </cell>
        </row>
        <row r="389">
          <cell r="A389">
            <v>727236.19</v>
          </cell>
          <cell r="B389">
            <v>388</v>
          </cell>
          <cell r="C389">
            <v>1693.9280000000001</v>
          </cell>
          <cell r="D389">
            <v>0</v>
          </cell>
          <cell r="E389">
            <v>0</v>
          </cell>
          <cell r="F389">
            <v>0</v>
          </cell>
          <cell r="G389">
            <v>0</v>
          </cell>
        </row>
        <row r="390">
          <cell r="A390">
            <v>729221.25</v>
          </cell>
          <cell r="B390">
            <v>389</v>
          </cell>
          <cell r="C390">
            <v>1985.0730000000001</v>
          </cell>
          <cell r="D390">
            <v>0</v>
          </cell>
          <cell r="E390">
            <v>0</v>
          </cell>
          <cell r="F390">
            <v>0</v>
          </cell>
          <cell r="G390">
            <v>0</v>
          </cell>
        </row>
        <row r="391">
          <cell r="A391">
            <v>731219.56</v>
          </cell>
          <cell r="B391">
            <v>390</v>
          </cell>
          <cell r="C391">
            <v>1998.3040000000001</v>
          </cell>
          <cell r="D391">
            <v>0</v>
          </cell>
          <cell r="E391">
            <v>0</v>
          </cell>
          <cell r="F391">
            <v>0</v>
          </cell>
          <cell r="G391">
            <v>0</v>
          </cell>
        </row>
        <row r="392">
          <cell r="A392">
            <v>733219.31</v>
          </cell>
          <cell r="B392">
            <v>391</v>
          </cell>
          <cell r="C392">
            <v>1999.778</v>
          </cell>
          <cell r="D392">
            <v>0</v>
          </cell>
          <cell r="E392">
            <v>0</v>
          </cell>
          <cell r="F392">
            <v>0</v>
          </cell>
          <cell r="G392">
            <v>0</v>
          </cell>
        </row>
        <row r="393">
          <cell r="A393">
            <v>733674.38</v>
          </cell>
          <cell r="B393">
            <v>392</v>
          </cell>
          <cell r="C393">
            <v>455.09010000000001</v>
          </cell>
          <cell r="D393">
            <v>0</v>
          </cell>
          <cell r="E393">
            <v>0</v>
          </cell>
          <cell r="F393">
            <v>0</v>
          </cell>
          <cell r="G393">
            <v>0</v>
          </cell>
        </row>
        <row r="394">
          <cell r="A394">
            <v>735368.31</v>
          </cell>
          <cell r="B394">
            <v>393</v>
          </cell>
          <cell r="C394">
            <v>1693.9259999999999</v>
          </cell>
          <cell r="D394">
            <v>0</v>
          </cell>
          <cell r="E394">
            <v>0</v>
          </cell>
          <cell r="F394">
            <v>0</v>
          </cell>
          <cell r="G394">
            <v>0</v>
          </cell>
        </row>
        <row r="395">
          <cell r="A395">
            <v>737355.13</v>
          </cell>
          <cell r="B395">
            <v>394</v>
          </cell>
          <cell r="C395">
            <v>1986.826</v>
          </cell>
          <cell r="D395">
            <v>0</v>
          </cell>
          <cell r="E395">
            <v>0</v>
          </cell>
          <cell r="F395">
            <v>0</v>
          </cell>
          <cell r="G395">
            <v>0</v>
          </cell>
        </row>
        <row r="396">
          <cell r="A396">
            <v>739344</v>
          </cell>
          <cell r="B396">
            <v>395</v>
          </cell>
          <cell r="C396">
            <v>1988.875</v>
          </cell>
          <cell r="D396">
            <v>0</v>
          </cell>
          <cell r="E396">
            <v>0</v>
          </cell>
          <cell r="F396">
            <v>0</v>
          </cell>
          <cell r="G396">
            <v>0</v>
          </cell>
        </row>
        <row r="397">
          <cell r="A397">
            <v>741342.63</v>
          </cell>
          <cell r="B397">
            <v>396</v>
          </cell>
          <cell r="C397">
            <v>1998.598</v>
          </cell>
          <cell r="D397">
            <v>0</v>
          </cell>
          <cell r="E397">
            <v>0</v>
          </cell>
          <cell r="F397">
            <v>0</v>
          </cell>
          <cell r="G397">
            <v>0</v>
          </cell>
        </row>
        <row r="398">
          <cell r="A398">
            <v>742800.31</v>
          </cell>
          <cell r="B398">
            <v>397</v>
          </cell>
          <cell r="C398">
            <v>1457.6679999999999</v>
          </cell>
          <cell r="D398">
            <v>0</v>
          </cell>
          <cell r="E398">
            <v>0</v>
          </cell>
          <cell r="F398">
            <v>691.07349999999997</v>
          </cell>
          <cell r="G398">
            <v>40.650489999999998</v>
          </cell>
        </row>
        <row r="399">
          <cell r="A399">
            <v>744800.94</v>
          </cell>
          <cell r="B399">
            <v>398</v>
          </cell>
          <cell r="C399">
            <v>2000.596</v>
          </cell>
          <cell r="D399">
            <v>0</v>
          </cell>
          <cell r="E399">
            <v>0</v>
          </cell>
          <cell r="F399">
            <v>0</v>
          </cell>
          <cell r="G399">
            <v>0</v>
          </cell>
        </row>
        <row r="400">
          <cell r="A400">
            <v>746801.31</v>
          </cell>
          <cell r="B400">
            <v>399</v>
          </cell>
          <cell r="C400">
            <v>2000.3610000000001</v>
          </cell>
          <cell r="D400">
            <v>0</v>
          </cell>
          <cell r="E400">
            <v>0</v>
          </cell>
          <cell r="F400">
            <v>256.01920000000001</v>
          </cell>
          <cell r="G400">
            <v>22.41883</v>
          </cell>
        </row>
        <row r="401">
          <cell r="A401">
            <v>748778.13</v>
          </cell>
          <cell r="B401">
            <v>400</v>
          </cell>
          <cell r="C401">
            <v>1976.8150000000001</v>
          </cell>
          <cell r="D401">
            <v>0</v>
          </cell>
          <cell r="E401">
            <v>0</v>
          </cell>
          <cell r="F401">
            <v>1401.5540000000001</v>
          </cell>
          <cell r="G401">
            <v>156.43950000000001</v>
          </cell>
        </row>
        <row r="402">
          <cell r="A402">
            <v>750734.44</v>
          </cell>
          <cell r="B402">
            <v>401</v>
          </cell>
          <cell r="C402">
            <v>1956.2950000000001</v>
          </cell>
          <cell r="D402">
            <v>0</v>
          </cell>
          <cell r="E402">
            <v>0</v>
          </cell>
          <cell r="F402">
            <v>150.89259999999999</v>
          </cell>
          <cell r="G402">
            <v>16.84441</v>
          </cell>
        </row>
        <row r="403">
          <cell r="A403">
            <v>752713.13</v>
          </cell>
          <cell r="B403">
            <v>402</v>
          </cell>
          <cell r="C403">
            <v>1978.6759999999999</v>
          </cell>
          <cell r="D403">
            <v>0</v>
          </cell>
          <cell r="E403">
            <v>0</v>
          </cell>
          <cell r="F403">
            <v>0</v>
          </cell>
          <cell r="G403">
            <v>0</v>
          </cell>
        </row>
        <row r="404">
          <cell r="A404">
            <v>754700.38</v>
          </cell>
          <cell r="B404">
            <v>403</v>
          </cell>
          <cell r="C404">
            <v>1987.221</v>
          </cell>
          <cell r="D404">
            <v>0</v>
          </cell>
          <cell r="E404">
            <v>0</v>
          </cell>
          <cell r="F404">
            <v>199.48849999999999</v>
          </cell>
          <cell r="G404">
            <v>18.749030000000001</v>
          </cell>
        </row>
        <row r="405">
          <cell r="A405">
            <v>756652.75</v>
          </cell>
          <cell r="B405">
            <v>404</v>
          </cell>
          <cell r="C405">
            <v>1952.3889999999999</v>
          </cell>
          <cell r="D405">
            <v>0</v>
          </cell>
          <cell r="E405">
            <v>0</v>
          </cell>
          <cell r="F405">
            <v>714.27179999999998</v>
          </cell>
          <cell r="G405">
            <v>60.024729999999998</v>
          </cell>
        </row>
        <row r="406">
          <cell r="A406">
            <v>758652.81</v>
          </cell>
          <cell r="B406">
            <v>405</v>
          </cell>
          <cell r="C406">
            <v>2000.077</v>
          </cell>
          <cell r="D406">
            <v>0</v>
          </cell>
          <cell r="E406">
            <v>0</v>
          </cell>
          <cell r="F406">
            <v>1750.777</v>
          </cell>
          <cell r="G406">
            <v>152.2286</v>
          </cell>
        </row>
        <row r="407">
          <cell r="A407">
            <v>760601.88</v>
          </cell>
          <cell r="B407">
            <v>406</v>
          </cell>
          <cell r="C407">
            <v>1949.0550000000001</v>
          </cell>
          <cell r="D407">
            <v>0</v>
          </cell>
          <cell r="E407">
            <v>0</v>
          </cell>
          <cell r="F407">
            <v>1604.0409999999999</v>
          </cell>
          <cell r="G407">
            <v>116.0437</v>
          </cell>
        </row>
        <row r="408">
          <cell r="A408">
            <v>762255.25</v>
          </cell>
          <cell r="B408">
            <v>407</v>
          </cell>
          <cell r="C408">
            <v>1653.3979999999999</v>
          </cell>
          <cell r="D408">
            <v>0</v>
          </cell>
          <cell r="E408">
            <v>0</v>
          </cell>
          <cell r="F408">
            <v>891.11990000000003</v>
          </cell>
          <cell r="G408">
            <v>51.446779999999997</v>
          </cell>
        </row>
        <row r="409">
          <cell r="A409">
            <v>763811.25</v>
          </cell>
          <cell r="B409">
            <v>408</v>
          </cell>
          <cell r="C409">
            <v>1555.9690000000001</v>
          </cell>
          <cell r="D409">
            <v>0</v>
          </cell>
          <cell r="E409">
            <v>0</v>
          </cell>
          <cell r="F409">
            <v>45.98563</v>
          </cell>
          <cell r="G409">
            <v>4.0796849999999996</v>
          </cell>
        </row>
        <row r="410">
          <cell r="A410">
            <v>765802.25</v>
          </cell>
          <cell r="B410">
            <v>409</v>
          </cell>
          <cell r="C410">
            <v>1991.0260000000001</v>
          </cell>
          <cell r="D410">
            <v>0</v>
          </cell>
          <cell r="E410">
            <v>0</v>
          </cell>
          <cell r="F410">
            <v>80.039150000000006</v>
          </cell>
          <cell r="G410">
            <v>6.5393309999999998</v>
          </cell>
        </row>
        <row r="411">
          <cell r="A411">
            <v>767801.69</v>
          </cell>
          <cell r="B411">
            <v>410</v>
          </cell>
          <cell r="C411">
            <v>1999.444</v>
          </cell>
          <cell r="D411">
            <v>0</v>
          </cell>
          <cell r="E411">
            <v>0</v>
          </cell>
          <cell r="F411">
            <v>382.54610000000002</v>
          </cell>
          <cell r="G411">
            <v>35.761499999999998</v>
          </cell>
        </row>
        <row r="412">
          <cell r="A412">
            <v>769796.44</v>
          </cell>
          <cell r="B412">
            <v>411</v>
          </cell>
          <cell r="C412">
            <v>1994.7660000000001</v>
          </cell>
          <cell r="D412">
            <v>0</v>
          </cell>
          <cell r="E412">
            <v>0</v>
          </cell>
          <cell r="F412">
            <v>759.66539999999998</v>
          </cell>
          <cell r="G412">
            <v>77.969570000000004</v>
          </cell>
        </row>
        <row r="413">
          <cell r="A413">
            <v>771796.44</v>
          </cell>
          <cell r="B413">
            <v>412</v>
          </cell>
          <cell r="C413">
            <v>1999.9960000000001</v>
          </cell>
          <cell r="D413">
            <v>0</v>
          </cell>
          <cell r="E413">
            <v>0</v>
          </cell>
          <cell r="F413">
            <v>510.86799999999999</v>
          </cell>
          <cell r="G413">
            <v>54.553579999999997</v>
          </cell>
        </row>
        <row r="414">
          <cell r="A414">
            <v>773783.44</v>
          </cell>
          <cell r="B414">
            <v>413</v>
          </cell>
          <cell r="C414">
            <v>1987.002</v>
          </cell>
          <cell r="D414">
            <v>0</v>
          </cell>
          <cell r="E414">
            <v>0</v>
          </cell>
          <cell r="F414">
            <v>915.74959999999999</v>
          </cell>
          <cell r="G414">
            <v>51.349220000000003</v>
          </cell>
        </row>
        <row r="415">
          <cell r="A415">
            <v>775782.69</v>
          </cell>
          <cell r="B415">
            <v>414</v>
          </cell>
          <cell r="C415">
            <v>1999.27</v>
          </cell>
          <cell r="D415">
            <v>0</v>
          </cell>
          <cell r="E415">
            <v>0</v>
          </cell>
          <cell r="F415">
            <v>1707.8910000000001</v>
          </cell>
          <cell r="G415">
            <v>95.147319999999993</v>
          </cell>
        </row>
        <row r="416">
          <cell r="A416">
            <v>777769.81</v>
          </cell>
          <cell r="B416">
            <v>415</v>
          </cell>
          <cell r="C416">
            <v>1987.098</v>
          </cell>
          <cell r="D416">
            <v>0</v>
          </cell>
          <cell r="E416">
            <v>0</v>
          </cell>
          <cell r="F416">
            <v>412.67230000000001</v>
          </cell>
          <cell r="G416">
            <v>34.004219999999997</v>
          </cell>
        </row>
        <row r="417">
          <cell r="A417">
            <v>779770.75</v>
          </cell>
          <cell r="B417">
            <v>416</v>
          </cell>
          <cell r="C417">
            <v>2000.9259999999999</v>
          </cell>
          <cell r="D417">
            <v>0</v>
          </cell>
          <cell r="E417">
            <v>0</v>
          </cell>
          <cell r="F417">
            <v>725.08500000000004</v>
          </cell>
          <cell r="G417">
            <v>99.366770000000002</v>
          </cell>
        </row>
        <row r="418">
          <cell r="A418">
            <v>781767.38</v>
          </cell>
          <cell r="B418">
            <v>417</v>
          </cell>
          <cell r="C418">
            <v>1996.6220000000001</v>
          </cell>
          <cell r="D418">
            <v>0</v>
          </cell>
          <cell r="E418">
            <v>0</v>
          </cell>
          <cell r="F418">
            <v>585.32749999999999</v>
          </cell>
          <cell r="G418">
            <v>61.15446</v>
          </cell>
        </row>
        <row r="419">
          <cell r="A419">
            <v>783743.31</v>
          </cell>
          <cell r="B419">
            <v>418</v>
          </cell>
          <cell r="C419">
            <v>1975.963</v>
          </cell>
          <cell r="D419">
            <v>0</v>
          </cell>
          <cell r="E419">
            <v>0</v>
          </cell>
          <cell r="F419">
            <v>1315.183</v>
          </cell>
          <cell r="G419">
            <v>114.1737</v>
          </cell>
        </row>
        <row r="420">
          <cell r="A420">
            <v>785669.56</v>
          </cell>
          <cell r="B420">
            <v>419</v>
          </cell>
          <cell r="C420">
            <v>1926.2760000000001</v>
          </cell>
          <cell r="D420">
            <v>0</v>
          </cell>
          <cell r="E420">
            <v>0</v>
          </cell>
          <cell r="F420">
            <v>1356.4290000000001</v>
          </cell>
          <cell r="G420">
            <v>110.3039</v>
          </cell>
        </row>
        <row r="421">
          <cell r="A421">
            <v>787668.56</v>
          </cell>
          <cell r="B421">
            <v>420</v>
          </cell>
          <cell r="C421">
            <v>1998.98</v>
          </cell>
          <cell r="D421">
            <v>0</v>
          </cell>
          <cell r="E421">
            <v>0</v>
          </cell>
          <cell r="F421">
            <v>932.27620000000002</v>
          </cell>
          <cell r="G421">
            <v>99.816559999999996</v>
          </cell>
        </row>
        <row r="422">
          <cell r="A422">
            <v>789644.81</v>
          </cell>
          <cell r="B422">
            <v>421</v>
          </cell>
          <cell r="C422">
            <v>1976.2750000000001</v>
          </cell>
          <cell r="D422">
            <v>0</v>
          </cell>
          <cell r="E422">
            <v>0</v>
          </cell>
          <cell r="F422">
            <v>932.08320000000003</v>
          </cell>
          <cell r="G422">
            <v>111.49509999999999</v>
          </cell>
        </row>
        <row r="423">
          <cell r="A423">
            <v>791644.56</v>
          </cell>
          <cell r="B423">
            <v>422</v>
          </cell>
          <cell r="C423">
            <v>1999.722</v>
          </cell>
          <cell r="D423">
            <v>0</v>
          </cell>
          <cell r="E423">
            <v>0</v>
          </cell>
          <cell r="F423">
            <v>1134.3530000000001</v>
          </cell>
          <cell r="G423">
            <v>150.87049999999999</v>
          </cell>
        </row>
        <row r="424">
          <cell r="A424">
            <v>793578.06</v>
          </cell>
          <cell r="B424">
            <v>423</v>
          </cell>
          <cell r="C424">
            <v>1933.489</v>
          </cell>
          <cell r="D424">
            <v>0</v>
          </cell>
          <cell r="E424">
            <v>0</v>
          </cell>
          <cell r="F424">
            <v>1089.9359999999999</v>
          </cell>
          <cell r="G424">
            <v>206.63679999999999</v>
          </cell>
        </row>
        <row r="425">
          <cell r="A425">
            <v>795518</v>
          </cell>
          <cell r="B425">
            <v>424</v>
          </cell>
          <cell r="C425">
            <v>1939.9280000000001</v>
          </cell>
          <cell r="D425">
            <v>0</v>
          </cell>
          <cell r="E425">
            <v>0</v>
          </cell>
          <cell r="F425">
            <v>1723.8969999999999</v>
          </cell>
          <cell r="G425">
            <v>270.83449999999999</v>
          </cell>
        </row>
        <row r="426">
          <cell r="A426">
            <v>797512.88</v>
          </cell>
          <cell r="B426">
            <v>425</v>
          </cell>
          <cell r="C426">
            <v>1994.875</v>
          </cell>
          <cell r="D426">
            <v>0</v>
          </cell>
          <cell r="E426">
            <v>0</v>
          </cell>
          <cell r="F426">
            <v>1854.6790000000001</v>
          </cell>
          <cell r="G426">
            <v>304.52640000000002</v>
          </cell>
        </row>
        <row r="427">
          <cell r="A427">
            <v>799496.56</v>
          </cell>
          <cell r="B427">
            <v>426</v>
          </cell>
          <cell r="C427">
            <v>1983.6679999999999</v>
          </cell>
          <cell r="D427">
            <v>0</v>
          </cell>
          <cell r="E427">
            <v>0</v>
          </cell>
          <cell r="F427">
            <v>1889.5930000000001</v>
          </cell>
          <cell r="G427">
            <v>214.63919999999999</v>
          </cell>
        </row>
        <row r="428">
          <cell r="A428">
            <v>801383</v>
          </cell>
          <cell r="B428">
            <v>427</v>
          </cell>
          <cell r="C428">
            <v>1886.4549999999999</v>
          </cell>
          <cell r="D428">
            <v>0</v>
          </cell>
          <cell r="E428">
            <v>0</v>
          </cell>
          <cell r="F428">
            <v>1011.867</v>
          </cell>
          <cell r="G428">
            <v>91.812240000000003</v>
          </cell>
        </row>
        <row r="429">
          <cell r="A429">
            <v>803353.06</v>
          </cell>
          <cell r="B429">
            <v>428</v>
          </cell>
          <cell r="C429">
            <v>1970.05</v>
          </cell>
          <cell r="D429">
            <v>0</v>
          </cell>
          <cell r="E429">
            <v>0</v>
          </cell>
          <cell r="F429">
            <v>551.26400000000001</v>
          </cell>
          <cell r="G429">
            <v>88.863749999999996</v>
          </cell>
        </row>
        <row r="430">
          <cell r="A430">
            <v>805311.63</v>
          </cell>
          <cell r="B430">
            <v>429</v>
          </cell>
          <cell r="C430">
            <v>1958.5309999999999</v>
          </cell>
          <cell r="D430">
            <v>0</v>
          </cell>
          <cell r="E430">
            <v>0</v>
          </cell>
          <cell r="F430">
            <v>696.01020000000005</v>
          </cell>
          <cell r="G430">
            <v>174.98689999999999</v>
          </cell>
        </row>
        <row r="431">
          <cell r="A431">
            <v>807307.81</v>
          </cell>
          <cell r="B431">
            <v>430</v>
          </cell>
          <cell r="C431">
            <v>1996.19</v>
          </cell>
          <cell r="D431">
            <v>0</v>
          </cell>
          <cell r="E431">
            <v>0</v>
          </cell>
          <cell r="F431">
            <v>1996.19</v>
          </cell>
          <cell r="G431">
            <v>527.3768</v>
          </cell>
        </row>
        <row r="432">
          <cell r="A432">
            <v>809283</v>
          </cell>
          <cell r="B432">
            <v>431</v>
          </cell>
          <cell r="C432">
            <v>1975.21</v>
          </cell>
          <cell r="D432">
            <v>0</v>
          </cell>
          <cell r="E432">
            <v>0</v>
          </cell>
          <cell r="F432">
            <v>1975.21</v>
          </cell>
          <cell r="G432">
            <v>463.23289999999997</v>
          </cell>
        </row>
        <row r="433">
          <cell r="A433">
            <v>811262.5</v>
          </cell>
          <cell r="B433">
            <v>432</v>
          </cell>
          <cell r="C433">
            <v>1979.5139999999999</v>
          </cell>
          <cell r="D433">
            <v>0</v>
          </cell>
          <cell r="E433">
            <v>0</v>
          </cell>
          <cell r="F433">
            <v>1190.8</v>
          </cell>
          <cell r="G433">
            <v>182.68029999999999</v>
          </cell>
        </row>
        <row r="434">
          <cell r="A434">
            <v>813252.31</v>
          </cell>
          <cell r="B434">
            <v>433</v>
          </cell>
          <cell r="C434">
            <v>1989.7829999999999</v>
          </cell>
          <cell r="D434">
            <v>0</v>
          </cell>
          <cell r="E434">
            <v>0</v>
          </cell>
          <cell r="F434">
            <v>267.9554</v>
          </cell>
          <cell r="G434">
            <v>19.750679999999999</v>
          </cell>
        </row>
        <row r="435">
          <cell r="A435">
            <v>815163.63</v>
          </cell>
          <cell r="B435">
            <v>434</v>
          </cell>
          <cell r="C435">
            <v>1911.3019999999999</v>
          </cell>
          <cell r="D435">
            <v>0</v>
          </cell>
          <cell r="E435">
            <v>0</v>
          </cell>
          <cell r="F435">
            <v>113.14279999999999</v>
          </cell>
          <cell r="G435">
            <v>14.748760000000001</v>
          </cell>
        </row>
        <row r="436">
          <cell r="A436">
            <v>817156.5</v>
          </cell>
          <cell r="B436">
            <v>435</v>
          </cell>
          <cell r="C436">
            <v>1992.8989999999999</v>
          </cell>
          <cell r="D436">
            <v>0</v>
          </cell>
          <cell r="E436">
            <v>0</v>
          </cell>
          <cell r="F436">
            <v>811.99590000000001</v>
          </cell>
          <cell r="G436">
            <v>133.52070000000001</v>
          </cell>
        </row>
        <row r="437">
          <cell r="A437">
            <v>819151.56</v>
          </cell>
          <cell r="B437">
            <v>436</v>
          </cell>
          <cell r="C437">
            <v>1995.0519999999999</v>
          </cell>
          <cell r="D437">
            <v>0</v>
          </cell>
          <cell r="E437">
            <v>0</v>
          </cell>
          <cell r="F437">
            <v>1478.0809999999999</v>
          </cell>
          <cell r="G437">
            <v>331.1103</v>
          </cell>
        </row>
        <row r="438">
          <cell r="A438">
            <v>820878.88</v>
          </cell>
          <cell r="B438">
            <v>437</v>
          </cell>
          <cell r="C438">
            <v>1727.2909999999999</v>
          </cell>
          <cell r="D438">
            <v>0</v>
          </cell>
          <cell r="E438">
            <v>0</v>
          </cell>
          <cell r="F438">
            <v>1493.6759999999999</v>
          </cell>
          <cell r="G438">
            <v>262.2115</v>
          </cell>
        </row>
        <row r="439">
          <cell r="A439">
            <v>822625.19</v>
          </cell>
          <cell r="B439">
            <v>438</v>
          </cell>
          <cell r="C439">
            <v>1746.3219999999999</v>
          </cell>
          <cell r="D439">
            <v>0</v>
          </cell>
          <cell r="E439">
            <v>0</v>
          </cell>
          <cell r="F439">
            <v>220.71010000000001</v>
          </cell>
          <cell r="G439">
            <v>33.34675</v>
          </cell>
        </row>
        <row r="440">
          <cell r="A440">
            <v>824621.88</v>
          </cell>
          <cell r="B440">
            <v>439</v>
          </cell>
          <cell r="C440">
            <v>1996.713</v>
          </cell>
          <cell r="D440">
            <v>0</v>
          </cell>
          <cell r="E440">
            <v>0</v>
          </cell>
          <cell r="F440">
            <v>13.76322</v>
          </cell>
          <cell r="G440">
            <v>1.956785</v>
          </cell>
        </row>
        <row r="441">
          <cell r="A441">
            <v>826607.31</v>
          </cell>
          <cell r="B441">
            <v>440</v>
          </cell>
          <cell r="C441">
            <v>1985.415</v>
          </cell>
          <cell r="D441">
            <v>0</v>
          </cell>
          <cell r="E441">
            <v>0</v>
          </cell>
          <cell r="F441">
            <v>431.18950000000001</v>
          </cell>
          <cell r="G441">
            <v>55.334739999999996</v>
          </cell>
        </row>
        <row r="442">
          <cell r="A442">
            <v>828479.81</v>
          </cell>
          <cell r="B442">
            <v>441</v>
          </cell>
          <cell r="C442">
            <v>1872.4829999999999</v>
          </cell>
          <cell r="D442">
            <v>0</v>
          </cell>
          <cell r="E442">
            <v>0</v>
          </cell>
          <cell r="F442">
            <v>1071.4459999999999</v>
          </cell>
          <cell r="G442">
            <v>135.256</v>
          </cell>
        </row>
        <row r="443">
          <cell r="A443">
            <v>830404.38</v>
          </cell>
          <cell r="B443">
            <v>442</v>
          </cell>
          <cell r="C443">
            <v>1924.587</v>
          </cell>
          <cell r="D443">
            <v>0</v>
          </cell>
          <cell r="E443">
            <v>0</v>
          </cell>
          <cell r="F443">
            <v>1278.6369999999999</v>
          </cell>
          <cell r="G443">
            <v>172.6174</v>
          </cell>
        </row>
        <row r="444">
          <cell r="A444">
            <v>832346.5</v>
          </cell>
          <cell r="B444">
            <v>443</v>
          </cell>
          <cell r="C444">
            <v>1942.14</v>
          </cell>
          <cell r="D444">
            <v>0</v>
          </cell>
          <cell r="E444">
            <v>0</v>
          </cell>
          <cell r="F444">
            <v>718.91269999999997</v>
          </cell>
          <cell r="G444">
            <v>103.1401</v>
          </cell>
        </row>
        <row r="445">
          <cell r="A445">
            <v>834288.81</v>
          </cell>
          <cell r="B445">
            <v>444</v>
          </cell>
          <cell r="C445">
            <v>1942.337</v>
          </cell>
          <cell r="D445">
            <v>0</v>
          </cell>
          <cell r="E445">
            <v>0</v>
          </cell>
          <cell r="F445">
            <v>93.771190000000004</v>
          </cell>
          <cell r="G445">
            <v>14.687620000000001</v>
          </cell>
        </row>
        <row r="446">
          <cell r="A446">
            <v>834727.31</v>
          </cell>
          <cell r="B446">
            <v>445</v>
          </cell>
          <cell r="C446">
            <v>438.50700000000001</v>
          </cell>
          <cell r="D446">
            <v>0</v>
          </cell>
          <cell r="E446">
            <v>0</v>
          </cell>
          <cell r="F446">
            <v>0</v>
          </cell>
          <cell r="G446">
            <v>0</v>
          </cell>
        </row>
        <row r="447">
          <cell r="A447">
            <v>836719</v>
          </cell>
          <cell r="B447">
            <v>446</v>
          </cell>
          <cell r="C447">
            <v>1991.69</v>
          </cell>
          <cell r="D447">
            <v>0</v>
          </cell>
          <cell r="E447">
            <v>0</v>
          </cell>
          <cell r="F447">
            <v>0</v>
          </cell>
          <cell r="G447">
            <v>0</v>
          </cell>
        </row>
        <row r="448">
          <cell r="A448">
            <v>838717.5</v>
          </cell>
          <cell r="B448">
            <v>447</v>
          </cell>
          <cell r="C448">
            <v>1998.473</v>
          </cell>
          <cell r="D448">
            <v>0</v>
          </cell>
          <cell r="E448">
            <v>0</v>
          </cell>
          <cell r="F448">
            <v>84.514179999999996</v>
          </cell>
          <cell r="G448">
            <v>12.657730000000001</v>
          </cell>
        </row>
        <row r="449">
          <cell r="A449">
            <v>840711.88</v>
          </cell>
          <cell r="B449">
            <v>448</v>
          </cell>
          <cell r="C449">
            <v>1994.3510000000001</v>
          </cell>
          <cell r="D449">
            <v>0</v>
          </cell>
          <cell r="E449">
            <v>0</v>
          </cell>
          <cell r="F449">
            <v>1580.4839999999999</v>
          </cell>
          <cell r="G449">
            <v>245.02109999999999</v>
          </cell>
        </row>
        <row r="450">
          <cell r="A450">
            <v>842657.13</v>
          </cell>
          <cell r="B450">
            <v>449</v>
          </cell>
          <cell r="C450">
            <v>1945.2539999999999</v>
          </cell>
          <cell r="D450">
            <v>0</v>
          </cell>
          <cell r="E450">
            <v>0</v>
          </cell>
          <cell r="F450">
            <v>1945.2539999999999</v>
          </cell>
          <cell r="G450">
            <v>243.93209999999999</v>
          </cell>
        </row>
        <row r="451">
          <cell r="A451">
            <v>844656.38</v>
          </cell>
          <cell r="B451">
            <v>450</v>
          </cell>
          <cell r="C451">
            <v>1999.24</v>
          </cell>
          <cell r="D451">
            <v>0</v>
          </cell>
          <cell r="E451">
            <v>0</v>
          </cell>
          <cell r="F451">
            <v>116.3857</v>
          </cell>
          <cell r="G451">
            <v>13.74672</v>
          </cell>
        </row>
        <row r="452">
          <cell r="A452">
            <v>846161.38</v>
          </cell>
          <cell r="B452">
            <v>451</v>
          </cell>
          <cell r="C452">
            <v>1504.998</v>
          </cell>
          <cell r="D452">
            <v>0</v>
          </cell>
          <cell r="E452">
            <v>0</v>
          </cell>
          <cell r="F452">
            <v>0</v>
          </cell>
          <cell r="G452">
            <v>0</v>
          </cell>
        </row>
        <row r="453">
          <cell r="A453">
            <v>847980.31</v>
          </cell>
          <cell r="B453">
            <v>452</v>
          </cell>
          <cell r="C453">
            <v>1818.9259999999999</v>
          </cell>
          <cell r="D453">
            <v>0</v>
          </cell>
          <cell r="E453">
            <v>0</v>
          </cell>
          <cell r="F453">
            <v>0</v>
          </cell>
          <cell r="G453">
            <v>0</v>
          </cell>
        </row>
        <row r="454">
          <cell r="A454">
            <v>849974.13</v>
          </cell>
          <cell r="B454">
            <v>453</v>
          </cell>
          <cell r="C454">
            <v>1993.8209999999999</v>
          </cell>
          <cell r="D454">
            <v>0</v>
          </cell>
          <cell r="E454">
            <v>0</v>
          </cell>
          <cell r="F454">
            <v>0</v>
          </cell>
          <cell r="G454">
            <v>0</v>
          </cell>
        </row>
        <row r="455">
          <cell r="A455">
            <v>851527.31</v>
          </cell>
          <cell r="B455">
            <v>454</v>
          </cell>
          <cell r="C455">
            <v>1553.172</v>
          </cell>
          <cell r="D455">
            <v>0</v>
          </cell>
          <cell r="E455">
            <v>0</v>
          </cell>
          <cell r="F455">
            <v>202.69229999999999</v>
          </cell>
          <cell r="G455">
            <v>28.494250000000001</v>
          </cell>
        </row>
        <row r="456">
          <cell r="A456">
            <v>853273.81</v>
          </cell>
          <cell r="B456">
            <v>455</v>
          </cell>
          <cell r="C456">
            <v>1746.4760000000001</v>
          </cell>
          <cell r="D456">
            <v>0</v>
          </cell>
          <cell r="E456">
            <v>0</v>
          </cell>
          <cell r="F456">
            <v>803.26279999999997</v>
          </cell>
          <cell r="G456">
            <v>120.342</v>
          </cell>
        </row>
        <row r="457">
          <cell r="A457">
            <v>855244.38</v>
          </cell>
          <cell r="B457">
            <v>456</v>
          </cell>
          <cell r="C457">
            <v>1970.5319999999999</v>
          </cell>
          <cell r="D457">
            <v>0</v>
          </cell>
          <cell r="E457">
            <v>0</v>
          </cell>
          <cell r="F457">
            <v>645.61300000000006</v>
          </cell>
          <cell r="G457">
            <v>98.75273</v>
          </cell>
        </row>
        <row r="458">
          <cell r="A458">
            <v>856556.63</v>
          </cell>
          <cell r="B458">
            <v>457</v>
          </cell>
          <cell r="C458">
            <v>1312.22</v>
          </cell>
          <cell r="D458">
            <v>0</v>
          </cell>
          <cell r="E458">
            <v>0</v>
          </cell>
          <cell r="F458">
            <v>0</v>
          </cell>
          <cell r="G458">
            <v>0</v>
          </cell>
        </row>
        <row r="459">
          <cell r="A459">
            <v>858250.56</v>
          </cell>
          <cell r="B459">
            <v>458</v>
          </cell>
          <cell r="C459">
            <v>1693.9280000000001</v>
          </cell>
          <cell r="D459">
            <v>0</v>
          </cell>
          <cell r="E459">
            <v>0</v>
          </cell>
          <cell r="F459">
            <v>0</v>
          </cell>
          <cell r="G459">
            <v>0</v>
          </cell>
        </row>
        <row r="460">
          <cell r="A460">
            <v>860248.88</v>
          </cell>
          <cell r="B460">
            <v>459</v>
          </cell>
          <cell r="C460">
            <v>1998.307</v>
          </cell>
          <cell r="D460">
            <v>0</v>
          </cell>
          <cell r="E460">
            <v>0</v>
          </cell>
          <cell r="F460">
            <v>0</v>
          </cell>
          <cell r="G460">
            <v>0</v>
          </cell>
        </row>
        <row r="461">
          <cell r="A461">
            <v>862240.56</v>
          </cell>
          <cell r="B461">
            <v>460</v>
          </cell>
          <cell r="C461">
            <v>1991.6859999999999</v>
          </cell>
          <cell r="D461">
            <v>0</v>
          </cell>
          <cell r="E461">
            <v>0</v>
          </cell>
          <cell r="F461">
            <v>0</v>
          </cell>
          <cell r="G461">
            <v>0</v>
          </cell>
        </row>
        <row r="462">
          <cell r="A462">
            <v>864226.69</v>
          </cell>
          <cell r="B462">
            <v>461</v>
          </cell>
          <cell r="C462">
            <v>1986.1279999999999</v>
          </cell>
          <cell r="D462">
            <v>0</v>
          </cell>
          <cell r="E462">
            <v>0</v>
          </cell>
          <cell r="F462">
            <v>0</v>
          </cell>
          <cell r="G462">
            <v>0</v>
          </cell>
        </row>
        <row r="463">
          <cell r="A463">
            <v>866151</v>
          </cell>
          <cell r="B463">
            <v>462</v>
          </cell>
          <cell r="C463">
            <v>1924.2829999999999</v>
          </cell>
          <cell r="D463">
            <v>0</v>
          </cell>
          <cell r="E463">
            <v>0</v>
          </cell>
          <cell r="F463">
            <v>0</v>
          </cell>
          <cell r="G463">
            <v>0</v>
          </cell>
        </row>
        <row r="464">
          <cell r="A464">
            <v>868147.5</v>
          </cell>
          <cell r="B464">
            <v>463</v>
          </cell>
          <cell r="C464">
            <v>1996.49</v>
          </cell>
          <cell r="D464">
            <v>0</v>
          </cell>
          <cell r="E464">
            <v>0</v>
          </cell>
          <cell r="F464">
            <v>0</v>
          </cell>
          <cell r="G464">
            <v>0</v>
          </cell>
        </row>
        <row r="465">
          <cell r="A465">
            <v>870141.19</v>
          </cell>
          <cell r="B465">
            <v>464</v>
          </cell>
          <cell r="C465">
            <v>1993.6790000000001</v>
          </cell>
          <cell r="D465">
            <v>0</v>
          </cell>
          <cell r="E465">
            <v>0</v>
          </cell>
          <cell r="F465">
            <v>0</v>
          </cell>
          <cell r="G465">
            <v>0</v>
          </cell>
        </row>
        <row r="466">
          <cell r="A466">
            <v>872142.06</v>
          </cell>
          <cell r="B466">
            <v>465</v>
          </cell>
          <cell r="C466">
            <v>2000.8789999999999</v>
          </cell>
          <cell r="D466">
            <v>0</v>
          </cell>
          <cell r="E466">
            <v>0</v>
          </cell>
          <cell r="F466">
            <v>1368.2159999999999</v>
          </cell>
          <cell r="G466">
            <v>126.6484</v>
          </cell>
        </row>
        <row r="467">
          <cell r="A467">
            <v>874136.38</v>
          </cell>
          <cell r="B467">
            <v>466</v>
          </cell>
          <cell r="C467">
            <v>1994.327</v>
          </cell>
          <cell r="D467">
            <v>0</v>
          </cell>
          <cell r="E467">
            <v>0</v>
          </cell>
          <cell r="F467">
            <v>1388.1389999999999</v>
          </cell>
          <cell r="G467">
            <v>122.6037</v>
          </cell>
        </row>
        <row r="468">
          <cell r="A468">
            <v>876136.31</v>
          </cell>
          <cell r="B468">
            <v>467</v>
          </cell>
          <cell r="C468">
            <v>1999.924</v>
          </cell>
          <cell r="D468">
            <v>0</v>
          </cell>
          <cell r="E468">
            <v>0</v>
          </cell>
          <cell r="F468">
            <v>310.95249999999999</v>
          </cell>
          <cell r="G468">
            <v>37.389659999999999</v>
          </cell>
        </row>
        <row r="469">
          <cell r="A469">
            <v>878078.56</v>
          </cell>
          <cell r="B469">
            <v>468</v>
          </cell>
          <cell r="C469">
            <v>1942.2729999999999</v>
          </cell>
          <cell r="D469">
            <v>0</v>
          </cell>
          <cell r="E469">
            <v>0</v>
          </cell>
          <cell r="F469">
            <v>611.26530000000002</v>
          </cell>
          <cell r="G469">
            <v>74.435109999999995</v>
          </cell>
        </row>
        <row r="470">
          <cell r="A470">
            <v>880078.56</v>
          </cell>
          <cell r="B470">
            <v>469</v>
          </cell>
          <cell r="C470">
            <v>2000.029</v>
          </cell>
          <cell r="D470">
            <v>0</v>
          </cell>
          <cell r="E470">
            <v>0</v>
          </cell>
          <cell r="F470">
            <v>291.64269999999999</v>
          </cell>
          <cell r="G470">
            <v>37.54289</v>
          </cell>
        </row>
        <row r="471">
          <cell r="A471">
            <v>882079.75</v>
          </cell>
          <cell r="B471">
            <v>470</v>
          </cell>
          <cell r="C471">
            <v>2001.182</v>
          </cell>
          <cell r="D471">
            <v>0</v>
          </cell>
          <cell r="E471">
            <v>0</v>
          </cell>
          <cell r="F471">
            <v>203.40520000000001</v>
          </cell>
          <cell r="G471">
            <v>36.352879999999999</v>
          </cell>
        </row>
        <row r="472">
          <cell r="A472">
            <v>883988.81</v>
          </cell>
          <cell r="B472">
            <v>471</v>
          </cell>
          <cell r="C472">
            <v>1909.0360000000001</v>
          </cell>
          <cell r="D472">
            <v>0</v>
          </cell>
          <cell r="E472">
            <v>0</v>
          </cell>
          <cell r="F472">
            <v>300.50869999999998</v>
          </cell>
          <cell r="G472">
            <v>40.793349999999997</v>
          </cell>
        </row>
        <row r="473">
          <cell r="A473">
            <v>885988.81</v>
          </cell>
          <cell r="B473">
            <v>472</v>
          </cell>
          <cell r="C473">
            <v>1999.972</v>
          </cell>
          <cell r="D473">
            <v>0</v>
          </cell>
          <cell r="E473">
            <v>0</v>
          </cell>
          <cell r="F473">
            <v>0</v>
          </cell>
          <cell r="G473">
            <v>0</v>
          </cell>
        </row>
        <row r="474">
          <cell r="A474">
            <v>887973.38</v>
          </cell>
          <cell r="B474">
            <v>473</v>
          </cell>
          <cell r="C474">
            <v>1984.57</v>
          </cell>
          <cell r="D474">
            <v>0</v>
          </cell>
          <cell r="E474">
            <v>0</v>
          </cell>
          <cell r="F474">
            <v>627.26279999999997</v>
          </cell>
          <cell r="G474">
            <v>94.389790000000005</v>
          </cell>
        </row>
        <row r="475">
          <cell r="A475">
            <v>889956.31</v>
          </cell>
          <cell r="B475">
            <v>474</v>
          </cell>
          <cell r="C475">
            <v>1982.954</v>
          </cell>
          <cell r="D475">
            <v>0</v>
          </cell>
          <cell r="E475">
            <v>0</v>
          </cell>
          <cell r="F475">
            <v>1486.038</v>
          </cell>
          <cell r="G475">
            <v>207.71430000000001</v>
          </cell>
        </row>
        <row r="476">
          <cell r="A476">
            <v>891948.69</v>
          </cell>
          <cell r="B476">
            <v>475</v>
          </cell>
          <cell r="C476">
            <v>1992.385</v>
          </cell>
          <cell r="D476">
            <v>0</v>
          </cell>
          <cell r="E476">
            <v>0</v>
          </cell>
          <cell r="F476">
            <v>1282.6659999999999</v>
          </cell>
          <cell r="G476">
            <v>197.25890000000001</v>
          </cell>
        </row>
        <row r="477">
          <cell r="A477">
            <v>893223.56</v>
          </cell>
          <cell r="B477">
            <v>476</v>
          </cell>
          <cell r="C477">
            <v>1274.847</v>
          </cell>
          <cell r="D477">
            <v>0</v>
          </cell>
          <cell r="E477">
            <v>0</v>
          </cell>
          <cell r="F477">
            <v>88.140540000000001</v>
          </cell>
          <cell r="G477">
            <v>14.825749999999999</v>
          </cell>
        </row>
        <row r="478">
          <cell r="A478">
            <v>895209.88</v>
          </cell>
          <cell r="B478">
            <v>477</v>
          </cell>
          <cell r="C478">
            <v>1986.3109999999999</v>
          </cell>
          <cell r="D478">
            <v>0</v>
          </cell>
          <cell r="E478">
            <v>0</v>
          </cell>
          <cell r="F478">
            <v>0</v>
          </cell>
          <cell r="G478">
            <v>0</v>
          </cell>
        </row>
        <row r="479">
          <cell r="A479">
            <v>897128.63</v>
          </cell>
          <cell r="B479">
            <v>478</v>
          </cell>
          <cell r="C479">
            <v>1918.7719999999999</v>
          </cell>
          <cell r="D479">
            <v>0</v>
          </cell>
          <cell r="E479">
            <v>0</v>
          </cell>
          <cell r="F479">
            <v>892.73829999999998</v>
          </cell>
          <cell r="G479">
            <v>113.6859</v>
          </cell>
        </row>
        <row r="480">
          <cell r="A480">
            <v>899045.69</v>
          </cell>
          <cell r="B480">
            <v>479</v>
          </cell>
          <cell r="C480">
            <v>1917.0909999999999</v>
          </cell>
          <cell r="D480">
            <v>0</v>
          </cell>
          <cell r="E480">
            <v>0</v>
          </cell>
          <cell r="F480">
            <v>1917.0909999999999</v>
          </cell>
          <cell r="G480">
            <v>560.83050000000003</v>
          </cell>
        </row>
        <row r="481">
          <cell r="A481">
            <v>901029.69</v>
          </cell>
          <cell r="B481">
            <v>480</v>
          </cell>
          <cell r="C481">
            <v>1983.9839999999999</v>
          </cell>
          <cell r="D481">
            <v>0</v>
          </cell>
          <cell r="E481">
            <v>0</v>
          </cell>
          <cell r="F481">
            <v>1983.9839999999999</v>
          </cell>
          <cell r="G481">
            <v>493.45409999999998</v>
          </cell>
        </row>
        <row r="482">
          <cell r="A482">
            <v>903025.75</v>
          </cell>
          <cell r="B482">
            <v>481</v>
          </cell>
          <cell r="C482">
            <v>1996.039</v>
          </cell>
          <cell r="D482">
            <v>0</v>
          </cell>
          <cell r="E482">
            <v>0</v>
          </cell>
          <cell r="F482">
            <v>287.96780000000001</v>
          </cell>
          <cell r="G482">
            <v>63.816249999999997</v>
          </cell>
        </row>
        <row r="483">
          <cell r="A483">
            <v>904983.06</v>
          </cell>
          <cell r="B483">
            <v>482</v>
          </cell>
          <cell r="C483">
            <v>1957.2829999999999</v>
          </cell>
          <cell r="D483">
            <v>0</v>
          </cell>
          <cell r="E483">
            <v>0</v>
          </cell>
          <cell r="F483">
            <v>143.3143</v>
          </cell>
          <cell r="G483">
            <v>24.97982</v>
          </cell>
        </row>
        <row r="484">
          <cell r="A484">
            <v>906938.19</v>
          </cell>
          <cell r="B484">
            <v>483</v>
          </cell>
          <cell r="C484">
            <v>1955.1089999999999</v>
          </cell>
          <cell r="D484">
            <v>0</v>
          </cell>
          <cell r="E484">
            <v>0</v>
          </cell>
          <cell r="F484">
            <v>155.3783</v>
          </cell>
          <cell r="G484">
            <v>35.302100000000003</v>
          </cell>
        </row>
        <row r="485">
          <cell r="A485">
            <v>908937.31</v>
          </cell>
          <cell r="B485">
            <v>484</v>
          </cell>
          <cell r="C485">
            <v>1999.105</v>
          </cell>
          <cell r="D485">
            <v>0</v>
          </cell>
          <cell r="E485">
            <v>0</v>
          </cell>
          <cell r="F485">
            <v>1393.298</v>
          </cell>
          <cell r="G485">
            <v>329.34769999999997</v>
          </cell>
        </row>
        <row r="486">
          <cell r="A486">
            <v>910917.38</v>
          </cell>
          <cell r="B486">
            <v>485</v>
          </cell>
          <cell r="C486">
            <v>1980.037</v>
          </cell>
          <cell r="D486">
            <v>0</v>
          </cell>
          <cell r="E486">
            <v>0</v>
          </cell>
          <cell r="F486">
            <v>1631.308</v>
          </cell>
          <cell r="G486">
            <v>326.31569999999999</v>
          </cell>
        </row>
        <row r="487">
          <cell r="A487">
            <v>912910.56</v>
          </cell>
          <cell r="B487">
            <v>486</v>
          </cell>
          <cell r="C487">
            <v>1993.202</v>
          </cell>
          <cell r="D487">
            <v>0</v>
          </cell>
          <cell r="E487">
            <v>0</v>
          </cell>
          <cell r="F487">
            <v>128.64269999999999</v>
          </cell>
          <cell r="G487">
            <v>23.43825</v>
          </cell>
        </row>
        <row r="488">
          <cell r="A488">
            <v>914554.63</v>
          </cell>
          <cell r="B488">
            <v>487</v>
          </cell>
          <cell r="C488">
            <v>1644.0350000000001</v>
          </cell>
          <cell r="D488">
            <v>0</v>
          </cell>
          <cell r="E488">
            <v>0</v>
          </cell>
          <cell r="F488">
            <v>30.785609999999998</v>
          </cell>
          <cell r="G488">
            <v>3.7203840000000001</v>
          </cell>
        </row>
        <row r="489">
          <cell r="A489">
            <v>916524.19</v>
          </cell>
          <cell r="B489">
            <v>488</v>
          </cell>
          <cell r="C489">
            <v>1969.558</v>
          </cell>
          <cell r="D489">
            <v>0</v>
          </cell>
          <cell r="E489">
            <v>0</v>
          </cell>
          <cell r="F489">
            <v>311.02089999999998</v>
          </cell>
          <cell r="G489">
            <v>37.102130000000002</v>
          </cell>
        </row>
        <row r="490">
          <cell r="A490">
            <v>918508.38</v>
          </cell>
          <cell r="B490">
            <v>489</v>
          </cell>
          <cell r="C490">
            <v>1984.1759999999999</v>
          </cell>
          <cell r="D490">
            <v>0</v>
          </cell>
          <cell r="E490">
            <v>0</v>
          </cell>
          <cell r="F490">
            <v>546.98680000000002</v>
          </cell>
          <cell r="G490">
            <v>65.938900000000004</v>
          </cell>
        </row>
        <row r="491">
          <cell r="A491">
            <v>920414.94</v>
          </cell>
          <cell r="B491">
            <v>490</v>
          </cell>
          <cell r="C491">
            <v>1906.5650000000001</v>
          </cell>
          <cell r="D491">
            <v>0</v>
          </cell>
          <cell r="E491">
            <v>0</v>
          </cell>
          <cell r="F491">
            <v>414.15609999999998</v>
          </cell>
          <cell r="G491">
            <v>81.551119999999997</v>
          </cell>
        </row>
        <row r="492">
          <cell r="A492">
            <v>922320.69</v>
          </cell>
          <cell r="B492">
            <v>491</v>
          </cell>
          <cell r="C492">
            <v>1905.7249999999999</v>
          </cell>
          <cell r="D492">
            <v>0</v>
          </cell>
          <cell r="E492">
            <v>0</v>
          </cell>
          <cell r="F492">
            <v>625.14139999999998</v>
          </cell>
          <cell r="G492">
            <v>135.69810000000001</v>
          </cell>
        </row>
        <row r="493">
          <cell r="A493">
            <v>924279.44</v>
          </cell>
          <cell r="B493">
            <v>492</v>
          </cell>
          <cell r="C493">
            <v>1958.7460000000001</v>
          </cell>
          <cell r="D493">
            <v>0</v>
          </cell>
          <cell r="E493">
            <v>0</v>
          </cell>
          <cell r="F493">
            <v>0</v>
          </cell>
          <cell r="G493">
            <v>0</v>
          </cell>
        </row>
        <row r="494">
          <cell r="A494">
            <v>925983.13</v>
          </cell>
          <cell r="B494">
            <v>493</v>
          </cell>
          <cell r="C494">
            <v>1703.6659999999999</v>
          </cell>
          <cell r="D494">
            <v>0</v>
          </cell>
          <cell r="E494">
            <v>0</v>
          </cell>
          <cell r="F494">
            <v>9.4464109999999994</v>
          </cell>
          <cell r="G494">
            <v>1.182496</v>
          </cell>
        </row>
        <row r="495">
          <cell r="A495">
            <v>927976.38</v>
          </cell>
          <cell r="B495">
            <v>494</v>
          </cell>
          <cell r="C495">
            <v>1993.28</v>
          </cell>
          <cell r="D495">
            <v>0</v>
          </cell>
          <cell r="E495">
            <v>0</v>
          </cell>
          <cell r="F495">
            <v>438.28519999999997</v>
          </cell>
          <cell r="G495">
            <v>54.436929999999997</v>
          </cell>
        </row>
        <row r="496">
          <cell r="A496">
            <v>929968.06</v>
          </cell>
          <cell r="B496">
            <v>495</v>
          </cell>
          <cell r="C496">
            <v>1991.7080000000001</v>
          </cell>
          <cell r="D496">
            <v>0</v>
          </cell>
          <cell r="E496">
            <v>0</v>
          </cell>
          <cell r="F496">
            <v>992.10599999999999</v>
          </cell>
          <cell r="G496">
            <v>122.5692</v>
          </cell>
        </row>
        <row r="497">
          <cell r="A497">
            <v>931787.31</v>
          </cell>
          <cell r="B497">
            <v>496</v>
          </cell>
          <cell r="C497">
            <v>1819.2650000000001</v>
          </cell>
          <cell r="D497">
            <v>0</v>
          </cell>
          <cell r="E497">
            <v>0</v>
          </cell>
          <cell r="F497">
            <v>0</v>
          </cell>
          <cell r="G497">
            <v>0</v>
          </cell>
        </row>
        <row r="498">
          <cell r="A498">
            <v>932681.88</v>
          </cell>
          <cell r="B498">
            <v>497</v>
          </cell>
          <cell r="C498">
            <v>894.57039999999995</v>
          </cell>
          <cell r="D498">
            <v>0</v>
          </cell>
          <cell r="E498">
            <v>0</v>
          </cell>
          <cell r="F498">
            <v>0</v>
          </cell>
          <cell r="G498">
            <v>0</v>
          </cell>
        </row>
        <row r="499">
          <cell r="A499">
            <v>934554.38</v>
          </cell>
          <cell r="B499">
            <v>498</v>
          </cell>
          <cell r="C499">
            <v>1872.498</v>
          </cell>
          <cell r="D499">
            <v>0</v>
          </cell>
          <cell r="E499">
            <v>0</v>
          </cell>
          <cell r="F499">
            <v>0</v>
          </cell>
          <cell r="G499">
            <v>0</v>
          </cell>
        </row>
        <row r="500">
          <cell r="A500">
            <v>936554.31</v>
          </cell>
          <cell r="B500">
            <v>499</v>
          </cell>
          <cell r="C500">
            <v>1999.953</v>
          </cell>
          <cell r="D500">
            <v>0</v>
          </cell>
          <cell r="E500">
            <v>0</v>
          </cell>
          <cell r="F500">
            <v>0</v>
          </cell>
          <cell r="G500">
            <v>0</v>
          </cell>
        </row>
        <row r="501">
          <cell r="A501">
            <v>938548.88</v>
          </cell>
          <cell r="B501">
            <v>500</v>
          </cell>
          <cell r="C501">
            <v>1994.5730000000001</v>
          </cell>
          <cell r="D501">
            <v>0</v>
          </cell>
          <cell r="E501">
            <v>0</v>
          </cell>
          <cell r="F501">
            <v>90.085530000000006</v>
          </cell>
          <cell r="G501">
            <v>14.956110000000001</v>
          </cell>
        </row>
        <row r="502">
          <cell r="A502">
            <v>940421.88</v>
          </cell>
          <cell r="B502">
            <v>501</v>
          </cell>
          <cell r="C502">
            <v>1873.029</v>
          </cell>
          <cell r="D502">
            <v>0</v>
          </cell>
          <cell r="E502">
            <v>0</v>
          </cell>
          <cell r="F502">
            <v>548.0204</v>
          </cell>
          <cell r="G502">
            <v>71.005870000000002</v>
          </cell>
        </row>
        <row r="503">
          <cell r="A503">
            <v>941899.19</v>
          </cell>
          <cell r="B503">
            <v>502</v>
          </cell>
          <cell r="C503">
            <v>1477.287</v>
          </cell>
          <cell r="D503">
            <v>0</v>
          </cell>
          <cell r="E503">
            <v>0</v>
          </cell>
          <cell r="F503">
            <v>0</v>
          </cell>
          <cell r="G503">
            <v>0</v>
          </cell>
        </row>
        <row r="504">
          <cell r="A504">
            <v>943593.13</v>
          </cell>
          <cell r="B504">
            <v>503</v>
          </cell>
          <cell r="C504">
            <v>1693.9280000000001</v>
          </cell>
          <cell r="D504">
            <v>0</v>
          </cell>
          <cell r="E504">
            <v>0</v>
          </cell>
          <cell r="F504">
            <v>0</v>
          </cell>
          <cell r="G504">
            <v>0</v>
          </cell>
        </row>
        <row r="505">
          <cell r="A505">
            <v>945591.44</v>
          </cell>
          <cell r="B505">
            <v>504</v>
          </cell>
          <cell r="C505">
            <v>1998.306</v>
          </cell>
          <cell r="D505">
            <v>0</v>
          </cell>
          <cell r="E505">
            <v>0</v>
          </cell>
          <cell r="F505">
            <v>0</v>
          </cell>
          <cell r="G505">
            <v>0</v>
          </cell>
        </row>
        <row r="506">
          <cell r="A506">
            <v>947583.13</v>
          </cell>
          <cell r="B506">
            <v>505</v>
          </cell>
          <cell r="C506">
            <v>1991.6859999999999</v>
          </cell>
          <cell r="D506">
            <v>0</v>
          </cell>
          <cell r="E506">
            <v>0</v>
          </cell>
          <cell r="F506">
            <v>0</v>
          </cell>
          <cell r="G506">
            <v>0</v>
          </cell>
        </row>
        <row r="507">
          <cell r="A507">
            <v>949376.31</v>
          </cell>
          <cell r="B507">
            <v>506</v>
          </cell>
          <cell r="C507">
            <v>1793.1780000000001</v>
          </cell>
          <cell r="D507">
            <v>0</v>
          </cell>
          <cell r="E507">
            <v>0</v>
          </cell>
          <cell r="F507">
            <v>0</v>
          </cell>
          <cell r="G507">
            <v>0</v>
          </cell>
        </row>
        <row r="508">
          <cell r="A508">
            <v>951070.25</v>
          </cell>
          <cell r="B508">
            <v>507</v>
          </cell>
          <cell r="C508">
            <v>1693.9259999999999</v>
          </cell>
          <cell r="D508">
            <v>0</v>
          </cell>
          <cell r="E508">
            <v>0</v>
          </cell>
          <cell r="F508">
            <v>0</v>
          </cell>
          <cell r="G508">
            <v>0</v>
          </cell>
        </row>
        <row r="509">
          <cell r="A509">
            <v>953043.81</v>
          </cell>
          <cell r="B509">
            <v>508</v>
          </cell>
          <cell r="C509">
            <v>1973.5930000000001</v>
          </cell>
          <cell r="D509">
            <v>0</v>
          </cell>
          <cell r="E509">
            <v>0</v>
          </cell>
          <cell r="F509">
            <v>0</v>
          </cell>
          <cell r="G509">
            <v>0</v>
          </cell>
        </row>
        <row r="510">
          <cell r="A510">
            <v>955033.75</v>
          </cell>
          <cell r="B510">
            <v>509</v>
          </cell>
          <cell r="C510">
            <v>1989.932</v>
          </cell>
          <cell r="D510">
            <v>0</v>
          </cell>
          <cell r="E510">
            <v>0</v>
          </cell>
          <cell r="F510">
            <v>0</v>
          </cell>
          <cell r="G510">
            <v>0</v>
          </cell>
        </row>
        <row r="511">
          <cell r="A511">
            <v>957034.31</v>
          </cell>
          <cell r="B511">
            <v>510</v>
          </cell>
          <cell r="C511">
            <v>2000.5429999999999</v>
          </cell>
          <cell r="D511">
            <v>0</v>
          </cell>
          <cell r="E511">
            <v>0</v>
          </cell>
          <cell r="F511">
            <v>786.91390000000001</v>
          </cell>
          <cell r="G511">
            <v>42.758249999999997</v>
          </cell>
        </row>
        <row r="512">
          <cell r="A512">
            <v>959027.81</v>
          </cell>
          <cell r="B512">
            <v>511</v>
          </cell>
          <cell r="C512">
            <v>1993.5129999999999</v>
          </cell>
          <cell r="D512">
            <v>0</v>
          </cell>
          <cell r="E512">
            <v>0</v>
          </cell>
          <cell r="F512">
            <v>385.88900000000001</v>
          </cell>
          <cell r="G512">
            <v>47.299579999999999</v>
          </cell>
        </row>
        <row r="513">
          <cell r="A513">
            <v>961005.88</v>
          </cell>
          <cell r="B513">
            <v>512</v>
          </cell>
          <cell r="C513">
            <v>1978.0830000000001</v>
          </cell>
          <cell r="D513">
            <v>0</v>
          </cell>
          <cell r="E513">
            <v>0</v>
          </cell>
          <cell r="F513">
            <v>695.79330000000004</v>
          </cell>
          <cell r="G513">
            <v>88.330600000000004</v>
          </cell>
        </row>
        <row r="514">
          <cell r="A514">
            <v>962998.13</v>
          </cell>
          <cell r="B514">
            <v>513</v>
          </cell>
          <cell r="C514">
            <v>1992.2639999999999</v>
          </cell>
          <cell r="D514">
            <v>0</v>
          </cell>
          <cell r="E514">
            <v>0</v>
          </cell>
          <cell r="F514">
            <v>313.08659999999998</v>
          </cell>
          <cell r="G514">
            <v>39.193660000000001</v>
          </cell>
        </row>
        <row r="515">
          <cell r="A515">
            <v>964995.13</v>
          </cell>
          <cell r="B515">
            <v>514</v>
          </cell>
          <cell r="C515">
            <v>1996.998</v>
          </cell>
          <cell r="D515">
            <v>0</v>
          </cell>
          <cell r="E515">
            <v>0</v>
          </cell>
          <cell r="F515">
            <v>357.64890000000003</v>
          </cell>
          <cell r="G515">
            <v>47.253270000000001</v>
          </cell>
        </row>
        <row r="516">
          <cell r="A516">
            <v>966996.38</v>
          </cell>
          <cell r="B516">
            <v>515</v>
          </cell>
          <cell r="C516">
            <v>2001.2360000000001</v>
          </cell>
          <cell r="D516">
            <v>0</v>
          </cell>
          <cell r="E516">
            <v>0</v>
          </cell>
          <cell r="F516">
            <v>0</v>
          </cell>
          <cell r="G516">
            <v>0</v>
          </cell>
        </row>
        <row r="517">
          <cell r="A517">
            <v>968975.69</v>
          </cell>
          <cell r="B517">
            <v>516</v>
          </cell>
          <cell r="C517">
            <v>1979.297</v>
          </cell>
          <cell r="D517">
            <v>0</v>
          </cell>
          <cell r="E517">
            <v>0</v>
          </cell>
          <cell r="F517">
            <v>30.371359999999999</v>
          </cell>
          <cell r="G517">
            <v>3.7396470000000002</v>
          </cell>
        </row>
        <row r="518">
          <cell r="A518">
            <v>970966.25</v>
          </cell>
          <cell r="B518">
            <v>517</v>
          </cell>
          <cell r="C518">
            <v>1990.5619999999999</v>
          </cell>
          <cell r="D518">
            <v>0</v>
          </cell>
          <cell r="E518">
            <v>0</v>
          </cell>
          <cell r="F518">
            <v>174.63579999999999</v>
          </cell>
          <cell r="G518">
            <v>21.832249999999998</v>
          </cell>
        </row>
        <row r="519">
          <cell r="A519">
            <v>972966.25</v>
          </cell>
          <cell r="B519">
            <v>518</v>
          </cell>
          <cell r="C519">
            <v>1999.9690000000001</v>
          </cell>
          <cell r="D519">
            <v>0</v>
          </cell>
          <cell r="E519">
            <v>0</v>
          </cell>
          <cell r="F519">
            <v>0</v>
          </cell>
          <cell r="G519">
            <v>0</v>
          </cell>
        </row>
        <row r="520">
          <cell r="A520">
            <v>974947.63</v>
          </cell>
          <cell r="B520">
            <v>519</v>
          </cell>
          <cell r="C520">
            <v>1981.3489999999999</v>
          </cell>
          <cell r="D520">
            <v>0</v>
          </cell>
          <cell r="E520">
            <v>0</v>
          </cell>
          <cell r="F520">
            <v>0</v>
          </cell>
          <cell r="G520">
            <v>0</v>
          </cell>
        </row>
        <row r="521">
          <cell r="A521">
            <v>976894.56</v>
          </cell>
          <cell r="B521">
            <v>520</v>
          </cell>
          <cell r="C521">
            <v>1946.921</v>
          </cell>
          <cell r="D521">
            <v>0</v>
          </cell>
          <cell r="E521">
            <v>0</v>
          </cell>
          <cell r="F521">
            <v>917.03890000000001</v>
          </cell>
          <cell r="G521">
            <v>71.389120000000005</v>
          </cell>
        </row>
        <row r="522">
          <cell r="A522">
            <v>978440.44</v>
          </cell>
          <cell r="B522">
            <v>521</v>
          </cell>
          <cell r="C522">
            <v>1545.9</v>
          </cell>
          <cell r="D522">
            <v>0</v>
          </cell>
          <cell r="E522">
            <v>0</v>
          </cell>
          <cell r="F522">
            <v>1497.528</v>
          </cell>
          <cell r="G522">
            <v>166.11660000000001</v>
          </cell>
        </row>
        <row r="523">
          <cell r="A523">
            <v>980437.31</v>
          </cell>
          <cell r="B523">
            <v>522</v>
          </cell>
          <cell r="C523">
            <v>1996.855</v>
          </cell>
          <cell r="D523">
            <v>0</v>
          </cell>
          <cell r="E523">
            <v>0</v>
          </cell>
          <cell r="F523">
            <v>237.9393</v>
          </cell>
          <cell r="G523">
            <v>34.370249999999999</v>
          </cell>
        </row>
        <row r="524">
          <cell r="A524">
            <v>982374.5</v>
          </cell>
          <cell r="B524">
            <v>523</v>
          </cell>
          <cell r="C524">
            <v>1937.1659999999999</v>
          </cell>
          <cell r="D524">
            <v>0</v>
          </cell>
          <cell r="E524">
            <v>0</v>
          </cell>
          <cell r="F524">
            <v>0</v>
          </cell>
          <cell r="G524">
            <v>0</v>
          </cell>
        </row>
        <row r="525">
          <cell r="A525">
            <v>984247.19</v>
          </cell>
          <cell r="B525">
            <v>524</v>
          </cell>
          <cell r="C525">
            <v>1872.7180000000001</v>
          </cell>
          <cell r="D525">
            <v>0</v>
          </cell>
          <cell r="E525">
            <v>0</v>
          </cell>
          <cell r="F525">
            <v>0</v>
          </cell>
          <cell r="G525">
            <v>0</v>
          </cell>
        </row>
        <row r="526">
          <cell r="A526">
            <v>986238.06</v>
          </cell>
          <cell r="B526">
            <v>525</v>
          </cell>
          <cell r="C526">
            <v>1990.885</v>
          </cell>
          <cell r="D526">
            <v>0</v>
          </cell>
          <cell r="E526">
            <v>0</v>
          </cell>
          <cell r="F526">
            <v>613.11350000000004</v>
          </cell>
          <cell r="G526">
            <v>88.214860000000002</v>
          </cell>
        </row>
        <row r="527">
          <cell r="A527">
            <v>988223.38</v>
          </cell>
          <cell r="B527">
            <v>526</v>
          </cell>
          <cell r="C527">
            <v>1985.29</v>
          </cell>
          <cell r="D527">
            <v>0</v>
          </cell>
          <cell r="E527">
            <v>0</v>
          </cell>
          <cell r="F527">
            <v>1966.633</v>
          </cell>
          <cell r="G527">
            <v>262.54820000000001</v>
          </cell>
        </row>
        <row r="528">
          <cell r="A528">
            <v>990225.13</v>
          </cell>
          <cell r="B528">
            <v>527</v>
          </cell>
          <cell r="C528">
            <v>2001.729</v>
          </cell>
          <cell r="D528">
            <v>0</v>
          </cell>
          <cell r="E528">
            <v>0</v>
          </cell>
          <cell r="F528">
            <v>770.79169999999999</v>
          </cell>
          <cell r="G528">
            <v>136.9736</v>
          </cell>
        </row>
        <row r="529">
          <cell r="A529">
            <v>992134.25</v>
          </cell>
          <cell r="B529">
            <v>528</v>
          </cell>
          <cell r="C529">
            <v>1909.1120000000001</v>
          </cell>
          <cell r="D529">
            <v>0</v>
          </cell>
          <cell r="E529">
            <v>0</v>
          </cell>
          <cell r="F529">
            <v>0</v>
          </cell>
          <cell r="G529">
            <v>0</v>
          </cell>
        </row>
        <row r="530">
          <cell r="A530">
            <v>994124.44</v>
          </cell>
          <cell r="B530">
            <v>529</v>
          </cell>
          <cell r="C530">
            <v>1990.1610000000001</v>
          </cell>
          <cell r="D530">
            <v>0</v>
          </cell>
          <cell r="E530">
            <v>0</v>
          </cell>
          <cell r="F530">
            <v>7.6964240000000004</v>
          </cell>
          <cell r="G530">
            <v>0.93692799999999998</v>
          </cell>
        </row>
        <row r="531">
          <cell r="A531">
            <v>996113.81</v>
          </cell>
          <cell r="B531">
            <v>530</v>
          </cell>
          <cell r="C531">
            <v>1989.3979999999999</v>
          </cell>
          <cell r="D531">
            <v>0</v>
          </cell>
          <cell r="E531">
            <v>0</v>
          </cell>
          <cell r="F531">
            <v>0</v>
          </cell>
          <cell r="G531">
            <v>0</v>
          </cell>
        </row>
        <row r="532">
          <cell r="A532">
            <v>998066.69</v>
          </cell>
          <cell r="B532">
            <v>531</v>
          </cell>
          <cell r="C532">
            <v>1952.85</v>
          </cell>
          <cell r="D532">
            <v>0</v>
          </cell>
          <cell r="E532">
            <v>0</v>
          </cell>
          <cell r="F532">
            <v>281.31360000000001</v>
          </cell>
          <cell r="G532">
            <v>42.222200000000001</v>
          </cell>
        </row>
        <row r="533">
          <cell r="A533">
            <v>1000062.06</v>
          </cell>
          <cell r="B533">
            <v>532</v>
          </cell>
          <cell r="C533">
            <v>1995.3789999999999</v>
          </cell>
          <cell r="D533">
            <v>0</v>
          </cell>
          <cell r="E533">
            <v>0</v>
          </cell>
          <cell r="F533">
            <v>765.79819999999995</v>
          </cell>
          <cell r="G533">
            <v>161.35929999999999</v>
          </cell>
        </row>
        <row r="534">
          <cell r="A534">
            <v>1001980.88</v>
          </cell>
          <cell r="B534">
            <v>533</v>
          </cell>
          <cell r="C534">
            <v>1918.798</v>
          </cell>
          <cell r="D534">
            <v>0</v>
          </cell>
          <cell r="E534">
            <v>0</v>
          </cell>
          <cell r="F534">
            <v>15.62853</v>
          </cell>
          <cell r="G534">
            <v>3.333361</v>
          </cell>
        </row>
        <row r="535">
          <cell r="A535">
            <v>1003874.13</v>
          </cell>
          <cell r="B535">
            <v>534</v>
          </cell>
          <cell r="C535">
            <v>1893.241</v>
          </cell>
          <cell r="D535">
            <v>0</v>
          </cell>
          <cell r="E535">
            <v>0</v>
          </cell>
          <cell r="F535">
            <v>0</v>
          </cell>
          <cell r="G535">
            <v>0</v>
          </cell>
        </row>
        <row r="536">
          <cell r="A536">
            <v>1005868.44</v>
          </cell>
          <cell r="B536">
            <v>535</v>
          </cell>
          <cell r="C536">
            <v>1994.2840000000001</v>
          </cell>
          <cell r="D536">
            <v>0</v>
          </cell>
          <cell r="E536">
            <v>0</v>
          </cell>
          <cell r="F536">
            <v>9.4464109999999994</v>
          </cell>
          <cell r="G536">
            <v>1.1451070000000001</v>
          </cell>
        </row>
        <row r="537">
          <cell r="A537">
            <v>1007469.38</v>
          </cell>
          <cell r="B537">
            <v>536</v>
          </cell>
          <cell r="C537">
            <v>1600.9549999999999</v>
          </cell>
          <cell r="D537">
            <v>0</v>
          </cell>
          <cell r="E537">
            <v>0</v>
          </cell>
          <cell r="F537">
            <v>7.4928720000000002</v>
          </cell>
          <cell r="G537">
            <v>0.90829599999999999</v>
          </cell>
        </row>
        <row r="538">
          <cell r="A538">
            <v>1009446.69</v>
          </cell>
          <cell r="B538">
            <v>537</v>
          </cell>
          <cell r="C538">
            <v>1977.297</v>
          </cell>
          <cell r="D538">
            <v>0</v>
          </cell>
          <cell r="E538">
            <v>0</v>
          </cell>
          <cell r="F538">
            <v>0</v>
          </cell>
          <cell r="G538">
            <v>0</v>
          </cell>
        </row>
        <row r="539">
          <cell r="A539">
            <v>1011372.13</v>
          </cell>
          <cell r="B539">
            <v>538</v>
          </cell>
          <cell r="C539">
            <v>1925.412</v>
          </cell>
          <cell r="D539">
            <v>0</v>
          </cell>
          <cell r="E539">
            <v>0</v>
          </cell>
          <cell r="F539">
            <v>0</v>
          </cell>
          <cell r="G539">
            <v>0</v>
          </cell>
        </row>
        <row r="540">
          <cell r="A540">
            <v>1013309.63</v>
          </cell>
          <cell r="B540">
            <v>539</v>
          </cell>
          <cell r="C540">
            <v>1937.5150000000001</v>
          </cell>
          <cell r="D540">
            <v>0</v>
          </cell>
          <cell r="E540">
            <v>0</v>
          </cell>
          <cell r="F540">
            <v>0</v>
          </cell>
          <cell r="G540">
            <v>0</v>
          </cell>
        </row>
        <row r="541">
          <cell r="A541">
            <v>1015309.75</v>
          </cell>
          <cell r="B541">
            <v>540</v>
          </cell>
          <cell r="C541">
            <v>2000.1379999999999</v>
          </cell>
          <cell r="D541">
            <v>0</v>
          </cell>
          <cell r="E541">
            <v>0</v>
          </cell>
          <cell r="F541">
            <v>0</v>
          </cell>
          <cell r="G541">
            <v>0</v>
          </cell>
        </row>
        <row r="542">
          <cell r="A542">
            <v>1017305.25</v>
          </cell>
          <cell r="B542">
            <v>541</v>
          </cell>
          <cell r="C542">
            <v>1995.5170000000001</v>
          </cell>
          <cell r="D542">
            <v>0</v>
          </cell>
          <cell r="E542">
            <v>0</v>
          </cell>
          <cell r="F542">
            <v>7.5071279999999998</v>
          </cell>
          <cell r="G542">
            <v>0.95174000000000003</v>
          </cell>
        </row>
        <row r="543">
          <cell r="A543">
            <v>1019304.19</v>
          </cell>
          <cell r="B543">
            <v>542</v>
          </cell>
          <cell r="C543">
            <v>1998.9480000000001</v>
          </cell>
          <cell r="D543">
            <v>0</v>
          </cell>
          <cell r="E543">
            <v>0</v>
          </cell>
          <cell r="F543">
            <v>0</v>
          </cell>
          <cell r="G543">
            <v>0</v>
          </cell>
        </row>
        <row r="544">
          <cell r="A544">
            <v>1020873.25</v>
          </cell>
          <cell r="B544">
            <v>543</v>
          </cell>
          <cell r="C544">
            <v>1569.075</v>
          </cell>
          <cell r="D544">
            <v>0</v>
          </cell>
          <cell r="E544">
            <v>0</v>
          </cell>
          <cell r="F544">
            <v>0</v>
          </cell>
          <cell r="G544">
            <v>0</v>
          </cell>
        </row>
        <row r="545">
          <cell r="A545">
            <v>1022871.56</v>
          </cell>
          <cell r="B545">
            <v>544</v>
          </cell>
          <cell r="C545">
            <v>1998.307</v>
          </cell>
          <cell r="D545">
            <v>0</v>
          </cell>
          <cell r="E545">
            <v>0</v>
          </cell>
          <cell r="F545">
            <v>0</v>
          </cell>
          <cell r="G545">
            <v>0</v>
          </cell>
        </row>
        <row r="546">
          <cell r="A546">
            <v>1024868.81</v>
          </cell>
          <cell r="B546">
            <v>545</v>
          </cell>
          <cell r="C546">
            <v>1997.2460000000001</v>
          </cell>
          <cell r="D546">
            <v>0</v>
          </cell>
          <cell r="E546">
            <v>0</v>
          </cell>
          <cell r="F546">
            <v>0</v>
          </cell>
          <cell r="G546">
            <v>0</v>
          </cell>
        </row>
        <row r="547">
          <cell r="A547">
            <v>1026385.13</v>
          </cell>
          <cell r="B547">
            <v>546</v>
          </cell>
          <cell r="C547">
            <v>1516.328</v>
          </cell>
          <cell r="D547">
            <v>0</v>
          </cell>
          <cell r="E547">
            <v>0</v>
          </cell>
          <cell r="F547">
            <v>0</v>
          </cell>
          <cell r="G547">
            <v>0</v>
          </cell>
        </row>
        <row r="548">
          <cell r="A548">
            <v>1028115.94</v>
          </cell>
          <cell r="B548">
            <v>547</v>
          </cell>
          <cell r="C548">
            <v>1730.84</v>
          </cell>
          <cell r="D548">
            <v>0</v>
          </cell>
          <cell r="E548">
            <v>0</v>
          </cell>
          <cell r="F548">
            <v>0</v>
          </cell>
          <cell r="G548">
            <v>0</v>
          </cell>
        </row>
        <row r="549">
          <cell r="A549">
            <v>1030110.31</v>
          </cell>
          <cell r="B549">
            <v>548</v>
          </cell>
          <cell r="C549">
            <v>1994.357</v>
          </cell>
          <cell r="D549">
            <v>0</v>
          </cell>
          <cell r="E549">
            <v>0</v>
          </cell>
          <cell r="F549">
            <v>0</v>
          </cell>
          <cell r="G549">
            <v>0</v>
          </cell>
        </row>
        <row r="550">
          <cell r="A550">
            <v>1032103.19</v>
          </cell>
          <cell r="B550">
            <v>549</v>
          </cell>
          <cell r="C550">
            <v>1992.886</v>
          </cell>
          <cell r="D550">
            <v>0</v>
          </cell>
          <cell r="E550">
            <v>0</v>
          </cell>
          <cell r="F550">
            <v>103.8113</v>
          </cell>
          <cell r="G550">
            <v>13.39662</v>
          </cell>
        </row>
        <row r="551">
          <cell r="A551">
            <v>1034098.06</v>
          </cell>
          <cell r="B551">
            <v>550</v>
          </cell>
          <cell r="C551">
            <v>1994.846</v>
          </cell>
          <cell r="D551">
            <v>0</v>
          </cell>
          <cell r="E551">
            <v>0</v>
          </cell>
          <cell r="F551">
            <v>702.39729999999997</v>
          </cell>
          <cell r="G551">
            <v>93.348269999999999</v>
          </cell>
        </row>
        <row r="552">
          <cell r="A552">
            <v>1035958.25</v>
          </cell>
          <cell r="B552">
            <v>551</v>
          </cell>
          <cell r="C552">
            <v>1860.194</v>
          </cell>
          <cell r="D552">
            <v>0</v>
          </cell>
          <cell r="E552">
            <v>0</v>
          </cell>
          <cell r="F552">
            <v>741.78989999999999</v>
          </cell>
          <cell r="G552">
            <v>96.930130000000005</v>
          </cell>
        </row>
        <row r="553">
          <cell r="A553">
            <v>1037825.56</v>
          </cell>
          <cell r="B553">
            <v>552</v>
          </cell>
          <cell r="C553">
            <v>1867.3019999999999</v>
          </cell>
          <cell r="D553">
            <v>0</v>
          </cell>
          <cell r="E553">
            <v>0</v>
          </cell>
          <cell r="F553">
            <v>573.428</v>
          </cell>
          <cell r="G553">
            <v>74.165000000000006</v>
          </cell>
        </row>
        <row r="554">
          <cell r="A554">
            <v>1039809.63</v>
          </cell>
          <cell r="B554">
            <v>553</v>
          </cell>
          <cell r="C554">
            <v>1984.0530000000001</v>
          </cell>
          <cell r="D554">
            <v>0</v>
          </cell>
          <cell r="E554">
            <v>0</v>
          </cell>
          <cell r="F554">
            <v>61.255809999999997</v>
          </cell>
          <cell r="G554">
            <v>6.827089</v>
          </cell>
        </row>
        <row r="555">
          <cell r="A555">
            <v>1041806.88</v>
          </cell>
          <cell r="B555">
            <v>554</v>
          </cell>
          <cell r="C555">
            <v>1997.2539999999999</v>
          </cell>
          <cell r="D555">
            <v>0</v>
          </cell>
          <cell r="E555">
            <v>0</v>
          </cell>
          <cell r="F555">
            <v>252.35</v>
          </cell>
          <cell r="G555">
            <v>23.854859999999999</v>
          </cell>
        </row>
        <row r="556">
          <cell r="A556">
            <v>1043794.19</v>
          </cell>
          <cell r="B556">
            <v>555</v>
          </cell>
          <cell r="C556">
            <v>1987.3389999999999</v>
          </cell>
          <cell r="D556">
            <v>0</v>
          </cell>
          <cell r="E556">
            <v>0</v>
          </cell>
          <cell r="F556">
            <v>104.0004</v>
          </cell>
          <cell r="G556">
            <v>13.057880000000001</v>
          </cell>
        </row>
        <row r="557">
          <cell r="A557">
            <v>1045672.75</v>
          </cell>
          <cell r="B557">
            <v>556</v>
          </cell>
          <cell r="C557">
            <v>1878.537</v>
          </cell>
          <cell r="D557">
            <v>0</v>
          </cell>
          <cell r="E557">
            <v>0</v>
          </cell>
          <cell r="F557">
            <v>67.757050000000007</v>
          </cell>
          <cell r="G557">
            <v>6.8392499999999998</v>
          </cell>
        </row>
        <row r="558">
          <cell r="A558">
            <v>1047668.5</v>
          </cell>
          <cell r="B558">
            <v>557</v>
          </cell>
          <cell r="C558">
            <v>1995.7650000000001</v>
          </cell>
          <cell r="D558">
            <v>0</v>
          </cell>
          <cell r="E558">
            <v>0</v>
          </cell>
          <cell r="F558">
            <v>566.38490000000002</v>
          </cell>
          <cell r="G558">
            <v>52.55301</v>
          </cell>
        </row>
        <row r="559">
          <cell r="A559">
            <v>1049627.1299999999</v>
          </cell>
          <cell r="B559">
            <v>558</v>
          </cell>
          <cell r="C559">
            <v>1958.605</v>
          </cell>
          <cell r="D559">
            <v>0</v>
          </cell>
          <cell r="E559">
            <v>0</v>
          </cell>
          <cell r="F559">
            <v>386.18880000000001</v>
          </cell>
          <cell r="G559">
            <v>52.783520000000003</v>
          </cell>
        </row>
        <row r="560">
          <cell r="A560">
            <v>1051622</v>
          </cell>
          <cell r="B560">
            <v>559</v>
          </cell>
          <cell r="C560">
            <v>1994.8889999999999</v>
          </cell>
          <cell r="D560">
            <v>0</v>
          </cell>
          <cell r="E560">
            <v>0</v>
          </cell>
          <cell r="F560">
            <v>487.69290000000001</v>
          </cell>
          <cell r="G560">
            <v>73.380579999999995</v>
          </cell>
        </row>
        <row r="561">
          <cell r="A561">
            <v>1053566.8799999999</v>
          </cell>
          <cell r="B561">
            <v>560</v>
          </cell>
          <cell r="C561">
            <v>1944.8989999999999</v>
          </cell>
          <cell r="D561">
            <v>0</v>
          </cell>
          <cell r="E561">
            <v>0</v>
          </cell>
          <cell r="F561">
            <v>68.496219999999994</v>
          </cell>
          <cell r="G561">
            <v>8.9082779999999993</v>
          </cell>
        </row>
        <row r="562">
          <cell r="A562">
            <v>1055528</v>
          </cell>
          <cell r="B562">
            <v>561</v>
          </cell>
          <cell r="C562">
            <v>1961.105</v>
          </cell>
          <cell r="D562">
            <v>0</v>
          </cell>
          <cell r="E562">
            <v>0</v>
          </cell>
          <cell r="F562">
            <v>207.20660000000001</v>
          </cell>
          <cell r="G562">
            <v>24.523720000000001</v>
          </cell>
        </row>
        <row r="563">
          <cell r="A563">
            <v>1057418.6299999999</v>
          </cell>
          <cell r="B563">
            <v>562</v>
          </cell>
          <cell r="C563">
            <v>1890.566</v>
          </cell>
          <cell r="D563">
            <v>0</v>
          </cell>
          <cell r="E563">
            <v>0</v>
          </cell>
          <cell r="F563">
            <v>534.36379999999997</v>
          </cell>
          <cell r="G563">
            <v>91.511489999999995</v>
          </cell>
        </row>
        <row r="564">
          <cell r="A564">
            <v>1059420.5</v>
          </cell>
          <cell r="B564">
            <v>563</v>
          </cell>
          <cell r="C564">
            <v>2001.8209999999999</v>
          </cell>
          <cell r="D564">
            <v>0</v>
          </cell>
          <cell r="E564">
            <v>0</v>
          </cell>
          <cell r="F564">
            <v>985.75519999999995</v>
          </cell>
          <cell r="G564">
            <v>176.13640000000001</v>
          </cell>
        </row>
        <row r="565">
          <cell r="A565">
            <v>1061401.8799999999</v>
          </cell>
          <cell r="B565">
            <v>564</v>
          </cell>
          <cell r="C565">
            <v>1981.386</v>
          </cell>
          <cell r="D565">
            <v>0</v>
          </cell>
          <cell r="E565">
            <v>0</v>
          </cell>
          <cell r="F565">
            <v>0</v>
          </cell>
          <cell r="G565">
            <v>0</v>
          </cell>
        </row>
        <row r="566">
          <cell r="A566">
            <v>1062235.6299999999</v>
          </cell>
          <cell r="B566">
            <v>565</v>
          </cell>
          <cell r="C566">
            <v>833.72889999999995</v>
          </cell>
          <cell r="D566">
            <v>0</v>
          </cell>
          <cell r="E566">
            <v>0</v>
          </cell>
          <cell r="F566">
            <v>0</v>
          </cell>
          <cell r="G566">
            <v>0</v>
          </cell>
        </row>
        <row r="567">
          <cell r="A567">
            <v>1064226.5</v>
          </cell>
          <cell r="B567">
            <v>566</v>
          </cell>
          <cell r="C567">
            <v>1990.8710000000001</v>
          </cell>
          <cell r="D567">
            <v>0</v>
          </cell>
          <cell r="E567">
            <v>0</v>
          </cell>
          <cell r="F567">
            <v>0</v>
          </cell>
          <cell r="G567">
            <v>0</v>
          </cell>
        </row>
        <row r="568">
          <cell r="A568">
            <v>1065701.6299999999</v>
          </cell>
          <cell r="B568">
            <v>567</v>
          </cell>
          <cell r="C568">
            <v>1475.126</v>
          </cell>
          <cell r="D568">
            <v>0</v>
          </cell>
          <cell r="E568">
            <v>0</v>
          </cell>
          <cell r="F568">
            <v>7.8142659999999999</v>
          </cell>
          <cell r="G568">
            <v>1.459568</v>
          </cell>
        </row>
        <row r="569">
          <cell r="A569">
            <v>1067692.5</v>
          </cell>
          <cell r="B569">
            <v>568</v>
          </cell>
          <cell r="C569">
            <v>1990.8679999999999</v>
          </cell>
          <cell r="D569">
            <v>0</v>
          </cell>
          <cell r="E569">
            <v>0</v>
          </cell>
          <cell r="F569">
            <v>375.08479999999997</v>
          </cell>
          <cell r="G569">
            <v>73.303439999999995</v>
          </cell>
        </row>
        <row r="570">
          <cell r="A570">
            <v>1069654.75</v>
          </cell>
          <cell r="B570">
            <v>569</v>
          </cell>
          <cell r="C570">
            <v>1962.2629999999999</v>
          </cell>
          <cell r="D570">
            <v>0</v>
          </cell>
          <cell r="E570">
            <v>0</v>
          </cell>
          <cell r="F570">
            <v>406.34190000000001</v>
          </cell>
          <cell r="G570">
            <v>109.354</v>
          </cell>
        </row>
        <row r="571">
          <cell r="A571">
            <v>1071651.5</v>
          </cell>
          <cell r="B571">
            <v>570</v>
          </cell>
          <cell r="C571">
            <v>1996.7190000000001</v>
          </cell>
          <cell r="D571">
            <v>0</v>
          </cell>
          <cell r="E571">
            <v>0</v>
          </cell>
          <cell r="F571">
            <v>0</v>
          </cell>
          <cell r="G571">
            <v>0</v>
          </cell>
        </row>
        <row r="572">
          <cell r="A572">
            <v>1073464.5</v>
          </cell>
          <cell r="B572">
            <v>571</v>
          </cell>
          <cell r="C572">
            <v>1813.03</v>
          </cell>
          <cell r="D572">
            <v>0</v>
          </cell>
          <cell r="E572">
            <v>0</v>
          </cell>
          <cell r="F572">
            <v>0</v>
          </cell>
          <cell r="G572">
            <v>0</v>
          </cell>
        </row>
        <row r="573">
          <cell r="A573">
            <v>1075255.8799999999</v>
          </cell>
          <cell r="B573">
            <v>572</v>
          </cell>
          <cell r="C573">
            <v>1791.3910000000001</v>
          </cell>
          <cell r="D573">
            <v>0</v>
          </cell>
          <cell r="E573">
            <v>0</v>
          </cell>
          <cell r="F573">
            <v>0</v>
          </cell>
          <cell r="G573">
            <v>0</v>
          </cell>
        </row>
        <row r="574">
          <cell r="A574">
            <v>1077236.6299999999</v>
          </cell>
          <cell r="B574">
            <v>573</v>
          </cell>
          <cell r="C574">
            <v>1980.7550000000001</v>
          </cell>
          <cell r="D574">
            <v>0</v>
          </cell>
          <cell r="E574">
            <v>0</v>
          </cell>
          <cell r="F574">
            <v>0</v>
          </cell>
          <cell r="G574">
            <v>0</v>
          </cell>
        </row>
        <row r="575">
          <cell r="A575">
            <v>1079232</v>
          </cell>
          <cell r="B575">
            <v>574</v>
          </cell>
          <cell r="C575">
            <v>1995.383</v>
          </cell>
          <cell r="D575">
            <v>0</v>
          </cell>
          <cell r="E575">
            <v>0</v>
          </cell>
          <cell r="F575">
            <v>0</v>
          </cell>
          <cell r="G575">
            <v>0</v>
          </cell>
        </row>
        <row r="576">
          <cell r="A576">
            <v>1081224</v>
          </cell>
          <cell r="B576">
            <v>575</v>
          </cell>
          <cell r="C576">
            <v>1991.98</v>
          </cell>
          <cell r="D576">
            <v>0</v>
          </cell>
          <cell r="E576">
            <v>0</v>
          </cell>
          <cell r="F576">
            <v>0</v>
          </cell>
          <cell r="G576">
            <v>0</v>
          </cell>
        </row>
        <row r="577">
          <cell r="A577">
            <v>1083217.75</v>
          </cell>
          <cell r="B577">
            <v>576</v>
          </cell>
          <cell r="C577">
            <v>1993.8040000000001</v>
          </cell>
          <cell r="D577">
            <v>0</v>
          </cell>
          <cell r="E577">
            <v>0</v>
          </cell>
          <cell r="F577">
            <v>0</v>
          </cell>
          <cell r="G577">
            <v>0</v>
          </cell>
        </row>
        <row r="578">
          <cell r="A578">
            <v>1084025</v>
          </cell>
          <cell r="B578">
            <v>577</v>
          </cell>
          <cell r="C578">
            <v>807.26009999999997</v>
          </cell>
          <cell r="D578">
            <v>0</v>
          </cell>
          <cell r="E578">
            <v>0</v>
          </cell>
          <cell r="F578">
            <v>0</v>
          </cell>
          <cell r="G578">
            <v>0</v>
          </cell>
        </row>
        <row r="579">
          <cell r="A579">
            <v>1085979.25</v>
          </cell>
          <cell r="B579">
            <v>578</v>
          </cell>
          <cell r="C579">
            <v>1954.268</v>
          </cell>
          <cell r="D579">
            <v>0</v>
          </cell>
          <cell r="E579">
            <v>0</v>
          </cell>
          <cell r="F579">
            <v>0</v>
          </cell>
          <cell r="G579">
            <v>0</v>
          </cell>
        </row>
        <row r="580">
          <cell r="A580">
            <v>1087967.6299999999</v>
          </cell>
          <cell r="B580">
            <v>579</v>
          </cell>
          <cell r="C580">
            <v>1988.347</v>
          </cell>
          <cell r="D580">
            <v>0</v>
          </cell>
          <cell r="E580">
            <v>0</v>
          </cell>
          <cell r="F580">
            <v>0</v>
          </cell>
          <cell r="G580">
            <v>0</v>
          </cell>
        </row>
        <row r="581">
          <cell r="A581">
            <v>1089106.75</v>
          </cell>
          <cell r="B581">
            <v>580</v>
          </cell>
          <cell r="C581">
            <v>1139.1669999999999</v>
          </cell>
          <cell r="D581">
            <v>0</v>
          </cell>
          <cell r="E581">
            <v>0</v>
          </cell>
          <cell r="F581">
            <v>0</v>
          </cell>
          <cell r="G581">
            <v>0</v>
          </cell>
        </row>
        <row r="582">
          <cell r="A582">
            <v>1091105</v>
          </cell>
          <cell r="B582">
            <v>581</v>
          </cell>
          <cell r="C582">
            <v>1998.306</v>
          </cell>
          <cell r="D582">
            <v>0</v>
          </cell>
          <cell r="E582">
            <v>0</v>
          </cell>
          <cell r="F582">
            <v>0</v>
          </cell>
          <cell r="G582">
            <v>0</v>
          </cell>
        </row>
        <row r="583">
          <cell r="A583">
            <v>1093096.6299999999</v>
          </cell>
          <cell r="B583">
            <v>582</v>
          </cell>
          <cell r="C583">
            <v>1991.6859999999999</v>
          </cell>
          <cell r="D583">
            <v>0</v>
          </cell>
          <cell r="E583">
            <v>0</v>
          </cell>
          <cell r="F583">
            <v>0</v>
          </cell>
          <cell r="G583">
            <v>0</v>
          </cell>
        </row>
        <row r="584">
          <cell r="A584">
            <v>1095083.75</v>
          </cell>
          <cell r="B584">
            <v>583</v>
          </cell>
          <cell r="C584">
            <v>1987.1790000000001</v>
          </cell>
          <cell r="D584">
            <v>0</v>
          </cell>
          <cell r="E584">
            <v>0</v>
          </cell>
          <cell r="F584">
            <v>0</v>
          </cell>
          <cell r="G584">
            <v>0</v>
          </cell>
        </row>
        <row r="585">
          <cell r="A585">
            <v>1097076.1299999999</v>
          </cell>
          <cell r="B585">
            <v>584</v>
          </cell>
          <cell r="C585">
            <v>1992.4359999999999</v>
          </cell>
          <cell r="D585">
            <v>0</v>
          </cell>
          <cell r="E585">
            <v>0</v>
          </cell>
          <cell r="F585">
            <v>0</v>
          </cell>
          <cell r="G585">
            <v>0</v>
          </cell>
        </row>
        <row r="586">
          <cell r="A586">
            <v>1099071.6299999999</v>
          </cell>
          <cell r="B586">
            <v>585</v>
          </cell>
          <cell r="C586">
            <v>1995.45</v>
          </cell>
          <cell r="D586">
            <v>0</v>
          </cell>
          <cell r="E586">
            <v>0</v>
          </cell>
          <cell r="F586">
            <v>0</v>
          </cell>
          <cell r="G586">
            <v>0</v>
          </cell>
        </row>
        <row r="587">
          <cell r="A587">
            <v>1101059.25</v>
          </cell>
          <cell r="B587">
            <v>586</v>
          </cell>
          <cell r="C587">
            <v>1987.5650000000001</v>
          </cell>
          <cell r="D587">
            <v>0</v>
          </cell>
          <cell r="E587">
            <v>0</v>
          </cell>
          <cell r="F587">
            <v>519.02800000000002</v>
          </cell>
          <cell r="G587">
            <v>63.754959999999997</v>
          </cell>
        </row>
        <row r="588">
          <cell r="A588">
            <v>1102910.25</v>
          </cell>
          <cell r="B588">
            <v>587</v>
          </cell>
          <cell r="C588">
            <v>1850.9469999999999</v>
          </cell>
          <cell r="D588">
            <v>0</v>
          </cell>
          <cell r="E588">
            <v>0</v>
          </cell>
          <cell r="F588">
            <v>541.68460000000005</v>
          </cell>
          <cell r="G588">
            <v>65.864069999999998</v>
          </cell>
        </row>
        <row r="589">
          <cell r="A589">
            <v>1104788.6299999999</v>
          </cell>
          <cell r="B589">
            <v>588</v>
          </cell>
          <cell r="C589">
            <v>1878.328</v>
          </cell>
          <cell r="D589">
            <v>0</v>
          </cell>
          <cell r="E589">
            <v>0</v>
          </cell>
          <cell r="F589">
            <v>707.14269999999999</v>
          </cell>
          <cell r="G589">
            <v>79.818989999999999</v>
          </cell>
        </row>
        <row r="590">
          <cell r="A590">
            <v>1106777.5</v>
          </cell>
          <cell r="B590">
            <v>589</v>
          </cell>
          <cell r="C590">
            <v>1988.9269999999999</v>
          </cell>
          <cell r="D590">
            <v>0</v>
          </cell>
          <cell r="E590">
            <v>0</v>
          </cell>
          <cell r="F590">
            <v>128.8638</v>
          </cell>
          <cell r="G590">
            <v>8.7749100000000002</v>
          </cell>
        </row>
        <row r="591">
          <cell r="A591">
            <v>1108553.75</v>
          </cell>
          <cell r="B591">
            <v>590</v>
          </cell>
          <cell r="C591">
            <v>1776.2560000000001</v>
          </cell>
          <cell r="D591">
            <v>0</v>
          </cell>
          <cell r="E591">
            <v>0</v>
          </cell>
          <cell r="F591">
            <v>364.67070000000001</v>
          </cell>
          <cell r="G591">
            <v>27.986450000000001</v>
          </cell>
        </row>
        <row r="592">
          <cell r="A592">
            <v>1110545.5</v>
          </cell>
          <cell r="B592">
            <v>591</v>
          </cell>
          <cell r="C592">
            <v>1991.69</v>
          </cell>
          <cell r="D592">
            <v>0</v>
          </cell>
          <cell r="E592">
            <v>0</v>
          </cell>
          <cell r="F592">
            <v>387.23480000000001</v>
          </cell>
          <cell r="G592">
            <v>32.502899999999997</v>
          </cell>
        </row>
        <row r="593">
          <cell r="A593">
            <v>1112398.25</v>
          </cell>
          <cell r="B593">
            <v>592</v>
          </cell>
          <cell r="C593">
            <v>1852.7329999999999</v>
          </cell>
          <cell r="D593">
            <v>0</v>
          </cell>
          <cell r="E593">
            <v>0</v>
          </cell>
          <cell r="F593">
            <v>338.78519999999997</v>
          </cell>
          <cell r="G593">
            <v>23.376999999999999</v>
          </cell>
        </row>
        <row r="594">
          <cell r="A594">
            <v>1114030.3799999999</v>
          </cell>
          <cell r="B594">
            <v>593</v>
          </cell>
          <cell r="C594">
            <v>1632.0920000000001</v>
          </cell>
          <cell r="D594">
            <v>0</v>
          </cell>
          <cell r="E594">
            <v>0</v>
          </cell>
          <cell r="F594">
            <v>232.48249999999999</v>
          </cell>
          <cell r="G594">
            <v>17.11561</v>
          </cell>
        </row>
        <row r="595">
          <cell r="A595">
            <v>1116002.3799999999</v>
          </cell>
          <cell r="B595">
            <v>594</v>
          </cell>
          <cell r="C595">
            <v>1971.9960000000001</v>
          </cell>
          <cell r="D595">
            <v>0</v>
          </cell>
          <cell r="E595">
            <v>0</v>
          </cell>
          <cell r="F595">
            <v>824.23440000000005</v>
          </cell>
          <cell r="G595">
            <v>66.231979999999993</v>
          </cell>
        </row>
        <row r="596">
          <cell r="A596">
            <v>1117367.6299999999</v>
          </cell>
          <cell r="B596">
            <v>595</v>
          </cell>
          <cell r="C596">
            <v>1365.2049999999999</v>
          </cell>
          <cell r="D596">
            <v>0</v>
          </cell>
          <cell r="E596">
            <v>0</v>
          </cell>
          <cell r="F596">
            <v>606.39970000000005</v>
          </cell>
          <cell r="G596">
            <v>56.075650000000003</v>
          </cell>
        </row>
        <row r="597">
          <cell r="A597">
            <v>1119340.75</v>
          </cell>
          <cell r="B597">
            <v>596</v>
          </cell>
          <cell r="C597">
            <v>1973.067</v>
          </cell>
          <cell r="D597">
            <v>0</v>
          </cell>
          <cell r="E597">
            <v>0</v>
          </cell>
          <cell r="F597">
            <v>22.832080000000001</v>
          </cell>
          <cell r="G597">
            <v>2.0333000000000001</v>
          </cell>
        </row>
        <row r="598">
          <cell r="A598">
            <v>1121007.6299999999</v>
          </cell>
          <cell r="B598">
            <v>597</v>
          </cell>
          <cell r="C598">
            <v>1666.8520000000001</v>
          </cell>
          <cell r="D598">
            <v>0</v>
          </cell>
          <cell r="E598">
            <v>0</v>
          </cell>
          <cell r="F598">
            <v>129.3818</v>
          </cell>
          <cell r="G598">
            <v>11.522040000000001</v>
          </cell>
        </row>
        <row r="599">
          <cell r="A599">
            <v>1122875.6299999999</v>
          </cell>
          <cell r="B599">
            <v>598</v>
          </cell>
          <cell r="C599">
            <v>1867.998</v>
          </cell>
          <cell r="D599">
            <v>0</v>
          </cell>
          <cell r="E599">
            <v>0</v>
          </cell>
          <cell r="F599">
            <v>522.18110000000001</v>
          </cell>
          <cell r="G599">
            <v>51.572389999999999</v>
          </cell>
        </row>
        <row r="600">
          <cell r="A600">
            <v>1124869.75</v>
          </cell>
          <cell r="B600">
            <v>599</v>
          </cell>
          <cell r="C600">
            <v>1994.163</v>
          </cell>
          <cell r="D600">
            <v>0</v>
          </cell>
          <cell r="E600">
            <v>0</v>
          </cell>
          <cell r="F600">
            <v>498.37029999999999</v>
          </cell>
          <cell r="G600">
            <v>52.639400000000002</v>
          </cell>
        </row>
        <row r="601">
          <cell r="A601">
            <v>1126591.6299999999</v>
          </cell>
          <cell r="B601">
            <v>600</v>
          </cell>
          <cell r="C601">
            <v>1721.88</v>
          </cell>
          <cell r="D601">
            <v>0</v>
          </cell>
          <cell r="E601">
            <v>0</v>
          </cell>
          <cell r="F601">
            <v>0</v>
          </cell>
          <cell r="G601">
            <v>0</v>
          </cell>
        </row>
        <row r="602">
          <cell r="A602">
            <v>1128379.3799999999</v>
          </cell>
          <cell r="B602">
            <v>601</v>
          </cell>
          <cell r="C602">
            <v>1787.7</v>
          </cell>
          <cell r="D602">
            <v>0</v>
          </cell>
          <cell r="E602">
            <v>0</v>
          </cell>
          <cell r="F602">
            <v>0</v>
          </cell>
          <cell r="G602">
            <v>0</v>
          </cell>
        </row>
        <row r="603">
          <cell r="A603">
            <v>1130346.5</v>
          </cell>
          <cell r="B603">
            <v>602</v>
          </cell>
          <cell r="C603">
            <v>1967.1579999999999</v>
          </cell>
          <cell r="D603">
            <v>0</v>
          </cell>
          <cell r="E603">
            <v>0</v>
          </cell>
          <cell r="F603">
            <v>0</v>
          </cell>
          <cell r="G603">
            <v>0</v>
          </cell>
        </row>
        <row r="604">
          <cell r="A604">
            <v>1132345.25</v>
          </cell>
          <cell r="B604">
            <v>603</v>
          </cell>
          <cell r="C604">
            <v>1998.7139999999999</v>
          </cell>
          <cell r="D604">
            <v>0</v>
          </cell>
          <cell r="E604">
            <v>0</v>
          </cell>
          <cell r="F604">
            <v>656.39840000000004</v>
          </cell>
          <cell r="G604">
            <v>52.20722</v>
          </cell>
        </row>
        <row r="605">
          <cell r="A605">
            <v>1134278.6299999999</v>
          </cell>
          <cell r="B605">
            <v>604</v>
          </cell>
          <cell r="C605">
            <v>1933.3979999999999</v>
          </cell>
          <cell r="D605">
            <v>0</v>
          </cell>
          <cell r="E605">
            <v>0</v>
          </cell>
          <cell r="F605">
            <v>125.0283</v>
          </cell>
          <cell r="G605">
            <v>7.6962770000000003</v>
          </cell>
        </row>
        <row r="606">
          <cell r="A606">
            <v>1136166.25</v>
          </cell>
          <cell r="B606">
            <v>605</v>
          </cell>
          <cell r="C606">
            <v>1887.683</v>
          </cell>
          <cell r="D606">
            <v>0</v>
          </cell>
          <cell r="E606">
            <v>0</v>
          </cell>
          <cell r="F606">
            <v>0</v>
          </cell>
          <cell r="G606">
            <v>0</v>
          </cell>
        </row>
        <row r="607">
          <cell r="A607">
            <v>1137860.1299999999</v>
          </cell>
          <cell r="B607">
            <v>606</v>
          </cell>
          <cell r="C607">
            <v>1693.9259999999999</v>
          </cell>
          <cell r="D607">
            <v>0</v>
          </cell>
          <cell r="E607">
            <v>0</v>
          </cell>
          <cell r="F607">
            <v>0</v>
          </cell>
          <cell r="G607">
            <v>0</v>
          </cell>
        </row>
        <row r="608">
          <cell r="A608">
            <v>1139845.75</v>
          </cell>
          <cell r="B608">
            <v>607</v>
          </cell>
          <cell r="C608">
            <v>1985.654</v>
          </cell>
          <cell r="D608">
            <v>0</v>
          </cell>
          <cell r="E608">
            <v>0</v>
          </cell>
          <cell r="F608">
            <v>0</v>
          </cell>
          <cell r="G608">
            <v>0</v>
          </cell>
        </row>
        <row r="609">
          <cell r="A609">
            <v>1141845.6299999999</v>
          </cell>
          <cell r="B609">
            <v>608</v>
          </cell>
          <cell r="C609">
            <v>1999.8150000000001</v>
          </cell>
          <cell r="D609">
            <v>0</v>
          </cell>
          <cell r="E609">
            <v>0</v>
          </cell>
          <cell r="F609">
            <v>0</v>
          </cell>
          <cell r="G609">
            <v>0</v>
          </cell>
        </row>
        <row r="610">
          <cell r="A610">
            <v>1143778.3799999999</v>
          </cell>
          <cell r="B610">
            <v>609</v>
          </cell>
          <cell r="C610">
            <v>1932.808</v>
          </cell>
          <cell r="D610">
            <v>0</v>
          </cell>
          <cell r="E610">
            <v>0</v>
          </cell>
          <cell r="F610">
            <v>0</v>
          </cell>
          <cell r="G610">
            <v>0</v>
          </cell>
        </row>
        <row r="611">
          <cell r="A611">
            <v>1145767.25</v>
          </cell>
          <cell r="B611">
            <v>610</v>
          </cell>
          <cell r="C611">
            <v>1988.9179999999999</v>
          </cell>
          <cell r="D611">
            <v>0</v>
          </cell>
          <cell r="E611">
            <v>0</v>
          </cell>
          <cell r="F611">
            <v>0</v>
          </cell>
          <cell r="G611">
            <v>0</v>
          </cell>
        </row>
        <row r="612">
          <cell r="A612">
            <v>1147753.6299999999</v>
          </cell>
          <cell r="B612">
            <v>611</v>
          </cell>
          <cell r="C612">
            <v>1986.3309999999999</v>
          </cell>
          <cell r="D612">
            <v>0</v>
          </cell>
          <cell r="E612">
            <v>0</v>
          </cell>
          <cell r="F612">
            <v>0</v>
          </cell>
          <cell r="G612">
            <v>0</v>
          </cell>
        </row>
        <row r="613">
          <cell r="A613">
            <v>1149540.25</v>
          </cell>
          <cell r="B613">
            <v>612</v>
          </cell>
          <cell r="C613">
            <v>1786.633</v>
          </cell>
          <cell r="D613">
            <v>0</v>
          </cell>
          <cell r="E613">
            <v>0</v>
          </cell>
          <cell r="F613">
            <v>0</v>
          </cell>
          <cell r="G613">
            <v>0</v>
          </cell>
        </row>
        <row r="614">
          <cell r="A614">
            <v>1151517.8799999999</v>
          </cell>
          <cell r="B614">
            <v>613</v>
          </cell>
          <cell r="C614">
            <v>1977.652</v>
          </cell>
          <cell r="D614">
            <v>0</v>
          </cell>
          <cell r="E614">
            <v>0</v>
          </cell>
          <cell r="F614">
            <v>0</v>
          </cell>
          <cell r="G614">
            <v>0</v>
          </cell>
        </row>
        <row r="615">
          <cell r="A615">
            <v>1153509</v>
          </cell>
          <cell r="B615">
            <v>614</v>
          </cell>
          <cell r="C615">
            <v>1991.1590000000001</v>
          </cell>
          <cell r="D615">
            <v>0</v>
          </cell>
          <cell r="E615">
            <v>0</v>
          </cell>
          <cell r="F615">
            <v>0</v>
          </cell>
          <cell r="G615">
            <v>0</v>
          </cell>
        </row>
        <row r="616">
          <cell r="A616">
            <v>1155500.6299999999</v>
          </cell>
          <cell r="B616">
            <v>615</v>
          </cell>
          <cell r="C616">
            <v>1991.6849999999999</v>
          </cell>
          <cell r="D616">
            <v>0</v>
          </cell>
          <cell r="E616">
            <v>0</v>
          </cell>
          <cell r="F616">
            <v>0</v>
          </cell>
          <cell r="G616">
            <v>0</v>
          </cell>
        </row>
        <row r="617">
          <cell r="A617">
            <v>1157496.25</v>
          </cell>
          <cell r="B617">
            <v>616</v>
          </cell>
          <cell r="C617">
            <v>1995.5640000000001</v>
          </cell>
          <cell r="D617">
            <v>0</v>
          </cell>
          <cell r="E617">
            <v>0</v>
          </cell>
          <cell r="F617">
            <v>0</v>
          </cell>
          <cell r="G617">
            <v>0</v>
          </cell>
        </row>
        <row r="618">
          <cell r="A618">
            <v>1159493.6299999999</v>
          </cell>
          <cell r="B618">
            <v>617</v>
          </cell>
          <cell r="C618">
            <v>1997.396</v>
          </cell>
          <cell r="D618">
            <v>0</v>
          </cell>
          <cell r="E618">
            <v>0</v>
          </cell>
          <cell r="F618">
            <v>0</v>
          </cell>
          <cell r="G618">
            <v>0</v>
          </cell>
        </row>
        <row r="619">
          <cell r="A619">
            <v>1161485.75</v>
          </cell>
          <cell r="B619">
            <v>618</v>
          </cell>
          <cell r="C619">
            <v>1992.163</v>
          </cell>
          <cell r="D619">
            <v>0</v>
          </cell>
          <cell r="E619">
            <v>0</v>
          </cell>
          <cell r="F619">
            <v>0</v>
          </cell>
          <cell r="G619">
            <v>0</v>
          </cell>
        </row>
        <row r="620">
          <cell r="A620">
            <v>1163479.8799999999</v>
          </cell>
          <cell r="B620">
            <v>619</v>
          </cell>
          <cell r="C620">
            <v>1994.078</v>
          </cell>
          <cell r="D620">
            <v>0</v>
          </cell>
          <cell r="E620">
            <v>0</v>
          </cell>
          <cell r="F620">
            <v>0</v>
          </cell>
          <cell r="G620">
            <v>0</v>
          </cell>
        </row>
        <row r="621">
          <cell r="A621">
            <v>1165479</v>
          </cell>
          <cell r="B621">
            <v>620</v>
          </cell>
          <cell r="C621">
            <v>1999.0940000000001</v>
          </cell>
          <cell r="D621">
            <v>0</v>
          </cell>
          <cell r="E621">
            <v>0</v>
          </cell>
          <cell r="F621">
            <v>0</v>
          </cell>
          <cell r="G621">
            <v>0</v>
          </cell>
        </row>
        <row r="622">
          <cell r="A622">
            <v>1167356.5</v>
          </cell>
          <cell r="B622">
            <v>621</v>
          </cell>
          <cell r="C622">
            <v>1877.5530000000001</v>
          </cell>
          <cell r="D622">
            <v>0</v>
          </cell>
          <cell r="E622">
            <v>0</v>
          </cell>
          <cell r="F622">
            <v>0</v>
          </cell>
          <cell r="G622">
            <v>0</v>
          </cell>
        </row>
        <row r="623">
          <cell r="A623">
            <v>1169356.3799999999</v>
          </cell>
          <cell r="B623">
            <v>622</v>
          </cell>
          <cell r="C623">
            <v>1999.88</v>
          </cell>
          <cell r="D623">
            <v>0</v>
          </cell>
          <cell r="E623">
            <v>0</v>
          </cell>
          <cell r="F623">
            <v>0</v>
          </cell>
          <cell r="G623">
            <v>0</v>
          </cell>
        </row>
        <row r="624">
          <cell r="A624">
            <v>1170848</v>
          </cell>
          <cell r="B624">
            <v>623</v>
          </cell>
          <cell r="C624">
            <v>1491.63</v>
          </cell>
          <cell r="D624">
            <v>0</v>
          </cell>
          <cell r="E624">
            <v>0</v>
          </cell>
          <cell r="F624">
            <v>0</v>
          </cell>
          <cell r="G624">
            <v>0</v>
          </cell>
        </row>
        <row r="625">
          <cell r="A625">
            <v>1172846.25</v>
          </cell>
          <cell r="B625">
            <v>624</v>
          </cell>
          <cell r="C625">
            <v>1998.239</v>
          </cell>
          <cell r="D625">
            <v>0</v>
          </cell>
          <cell r="E625">
            <v>0</v>
          </cell>
          <cell r="F625">
            <v>0</v>
          </cell>
          <cell r="G625">
            <v>0</v>
          </cell>
        </row>
        <row r="626">
          <cell r="A626">
            <v>1174530.8799999999</v>
          </cell>
          <cell r="B626">
            <v>625</v>
          </cell>
          <cell r="C626">
            <v>1684.6189999999999</v>
          </cell>
          <cell r="D626">
            <v>0</v>
          </cell>
          <cell r="E626">
            <v>0</v>
          </cell>
          <cell r="F626">
            <v>0</v>
          </cell>
          <cell r="G626">
            <v>0</v>
          </cell>
        </row>
        <row r="627">
          <cell r="A627">
            <v>1176224.75</v>
          </cell>
          <cell r="B627">
            <v>626</v>
          </cell>
          <cell r="C627">
            <v>1693.9280000000001</v>
          </cell>
          <cell r="D627">
            <v>0</v>
          </cell>
          <cell r="E627">
            <v>0</v>
          </cell>
          <cell r="F627">
            <v>0</v>
          </cell>
          <cell r="G627">
            <v>0</v>
          </cell>
        </row>
        <row r="628">
          <cell r="A628">
            <v>1178200</v>
          </cell>
          <cell r="B628">
            <v>627</v>
          </cell>
          <cell r="C628">
            <v>1975.242</v>
          </cell>
          <cell r="D628">
            <v>0</v>
          </cell>
          <cell r="E628">
            <v>0</v>
          </cell>
          <cell r="F628">
            <v>0</v>
          </cell>
          <cell r="G628">
            <v>0</v>
          </cell>
        </row>
        <row r="629">
          <cell r="A629">
            <v>1179612.6299999999</v>
          </cell>
          <cell r="B629">
            <v>628</v>
          </cell>
          <cell r="C629">
            <v>1412.6130000000001</v>
          </cell>
          <cell r="D629">
            <v>0</v>
          </cell>
          <cell r="E629">
            <v>0</v>
          </cell>
          <cell r="F629">
            <v>0</v>
          </cell>
          <cell r="G629">
            <v>0</v>
          </cell>
        </row>
        <row r="630">
          <cell r="A630">
            <v>1181608.75</v>
          </cell>
          <cell r="B630">
            <v>629</v>
          </cell>
          <cell r="C630">
            <v>1996.0940000000001</v>
          </cell>
          <cell r="D630">
            <v>0</v>
          </cell>
          <cell r="E630">
            <v>0</v>
          </cell>
          <cell r="F630">
            <v>0</v>
          </cell>
          <cell r="G630">
            <v>0</v>
          </cell>
        </row>
        <row r="631">
          <cell r="A631">
            <v>1183596</v>
          </cell>
          <cell r="B631">
            <v>630</v>
          </cell>
          <cell r="C631">
            <v>1987.279</v>
          </cell>
          <cell r="D631">
            <v>0</v>
          </cell>
          <cell r="E631">
            <v>0</v>
          </cell>
          <cell r="F631">
            <v>0</v>
          </cell>
          <cell r="G631">
            <v>0</v>
          </cell>
        </row>
        <row r="632">
          <cell r="A632">
            <v>1185289.8799999999</v>
          </cell>
          <cell r="B632">
            <v>631</v>
          </cell>
          <cell r="C632">
            <v>1693.9259999999999</v>
          </cell>
          <cell r="D632">
            <v>0</v>
          </cell>
          <cell r="E632">
            <v>0</v>
          </cell>
          <cell r="F632">
            <v>0</v>
          </cell>
          <cell r="G632">
            <v>0</v>
          </cell>
        </row>
        <row r="633">
          <cell r="A633">
            <v>1186983.75</v>
          </cell>
          <cell r="B633">
            <v>632</v>
          </cell>
          <cell r="C633">
            <v>1693.9259999999999</v>
          </cell>
          <cell r="D633">
            <v>0</v>
          </cell>
          <cell r="E633">
            <v>0</v>
          </cell>
          <cell r="F633">
            <v>0</v>
          </cell>
          <cell r="G633">
            <v>0</v>
          </cell>
        </row>
        <row r="634">
          <cell r="A634">
            <v>1188934.1299999999</v>
          </cell>
          <cell r="B634">
            <v>633</v>
          </cell>
          <cell r="C634">
            <v>1950.433</v>
          </cell>
          <cell r="D634">
            <v>0</v>
          </cell>
          <cell r="E634">
            <v>0</v>
          </cell>
          <cell r="F634">
            <v>0</v>
          </cell>
          <cell r="G634">
            <v>0</v>
          </cell>
        </row>
        <row r="635">
          <cell r="A635">
            <v>1190896.8799999999</v>
          </cell>
          <cell r="B635">
            <v>634</v>
          </cell>
          <cell r="C635">
            <v>1962.75</v>
          </cell>
          <cell r="D635">
            <v>0</v>
          </cell>
          <cell r="E635">
            <v>0</v>
          </cell>
          <cell r="F635">
            <v>0</v>
          </cell>
          <cell r="G635">
            <v>0</v>
          </cell>
        </row>
        <row r="636">
          <cell r="A636">
            <v>1192892.6299999999</v>
          </cell>
          <cell r="B636">
            <v>635</v>
          </cell>
          <cell r="C636">
            <v>1995.7080000000001</v>
          </cell>
          <cell r="D636">
            <v>0</v>
          </cell>
          <cell r="E636">
            <v>0</v>
          </cell>
          <cell r="F636">
            <v>0</v>
          </cell>
          <cell r="G636">
            <v>0</v>
          </cell>
        </row>
        <row r="637">
          <cell r="A637">
            <v>1194887.8799999999</v>
          </cell>
          <cell r="B637">
            <v>636</v>
          </cell>
          <cell r="C637">
            <v>1995.24</v>
          </cell>
          <cell r="D637">
            <v>0</v>
          </cell>
          <cell r="E637">
            <v>0</v>
          </cell>
          <cell r="F637">
            <v>0</v>
          </cell>
          <cell r="G637">
            <v>0</v>
          </cell>
        </row>
        <row r="638">
          <cell r="A638">
            <v>1196873.25</v>
          </cell>
          <cell r="B638">
            <v>637</v>
          </cell>
          <cell r="C638">
            <v>1985.4159999999999</v>
          </cell>
          <cell r="D638">
            <v>0</v>
          </cell>
          <cell r="E638">
            <v>0</v>
          </cell>
          <cell r="F638">
            <v>0</v>
          </cell>
          <cell r="G638">
            <v>0</v>
          </cell>
        </row>
        <row r="639">
          <cell r="A639">
            <v>1198871.1299999999</v>
          </cell>
          <cell r="B639">
            <v>638</v>
          </cell>
          <cell r="C639">
            <v>1997.8209999999999</v>
          </cell>
          <cell r="D639">
            <v>0</v>
          </cell>
          <cell r="E639">
            <v>0</v>
          </cell>
          <cell r="F639">
            <v>0</v>
          </cell>
          <cell r="G639">
            <v>0</v>
          </cell>
        </row>
        <row r="640">
          <cell r="A640">
            <v>1200863.5</v>
          </cell>
          <cell r="B640">
            <v>639</v>
          </cell>
          <cell r="C640">
            <v>1992.357</v>
          </cell>
          <cell r="D640">
            <v>0</v>
          </cell>
          <cell r="E640">
            <v>0</v>
          </cell>
          <cell r="F640">
            <v>0</v>
          </cell>
          <cell r="G640">
            <v>0</v>
          </cell>
        </row>
        <row r="641">
          <cell r="A641">
            <v>1202851.1299999999</v>
          </cell>
          <cell r="B641">
            <v>640</v>
          </cell>
          <cell r="C641">
            <v>1987.6020000000001</v>
          </cell>
          <cell r="D641">
            <v>0</v>
          </cell>
          <cell r="E641">
            <v>0</v>
          </cell>
          <cell r="F641">
            <v>0</v>
          </cell>
          <cell r="G641">
            <v>0</v>
          </cell>
        </row>
        <row r="642">
          <cell r="A642">
            <v>1204842.8799999999</v>
          </cell>
          <cell r="B642">
            <v>641</v>
          </cell>
          <cell r="C642">
            <v>1991.6890000000001</v>
          </cell>
          <cell r="D642">
            <v>0</v>
          </cell>
          <cell r="E642">
            <v>0</v>
          </cell>
          <cell r="F642">
            <v>0</v>
          </cell>
          <cell r="G642">
            <v>0</v>
          </cell>
        </row>
        <row r="643">
          <cell r="A643">
            <v>1206843</v>
          </cell>
          <cell r="B643">
            <v>642</v>
          </cell>
          <cell r="C643">
            <v>2000.1869999999999</v>
          </cell>
          <cell r="D643">
            <v>0</v>
          </cell>
          <cell r="E643">
            <v>0</v>
          </cell>
          <cell r="F643">
            <v>0</v>
          </cell>
          <cell r="G643">
            <v>0</v>
          </cell>
        </row>
        <row r="644">
          <cell r="A644">
            <v>1207569</v>
          </cell>
          <cell r="B644">
            <v>643</v>
          </cell>
          <cell r="C644">
            <v>725.97860000000003</v>
          </cell>
          <cell r="D644">
            <v>0</v>
          </cell>
          <cell r="E644">
            <v>0</v>
          </cell>
          <cell r="F644">
            <v>0</v>
          </cell>
          <cell r="G644">
            <v>0</v>
          </cell>
        </row>
        <row r="645">
          <cell r="A645">
            <v>1209262.8799999999</v>
          </cell>
          <cell r="B645">
            <v>644</v>
          </cell>
          <cell r="C645">
            <v>1693.9280000000001</v>
          </cell>
          <cell r="D645">
            <v>0</v>
          </cell>
          <cell r="E645">
            <v>0</v>
          </cell>
          <cell r="F645">
            <v>0</v>
          </cell>
          <cell r="G645">
            <v>0</v>
          </cell>
        </row>
        <row r="646">
          <cell r="A646">
            <v>1210956.75</v>
          </cell>
          <cell r="B646">
            <v>645</v>
          </cell>
          <cell r="C646">
            <v>1693.9280000000001</v>
          </cell>
          <cell r="D646">
            <v>0</v>
          </cell>
          <cell r="E646">
            <v>0</v>
          </cell>
          <cell r="F646">
            <v>0</v>
          </cell>
          <cell r="G646">
            <v>0</v>
          </cell>
        </row>
        <row r="647">
          <cell r="A647">
            <v>1212898.8799999999</v>
          </cell>
          <cell r="B647">
            <v>646</v>
          </cell>
          <cell r="C647">
            <v>1942.0709999999999</v>
          </cell>
          <cell r="D647">
            <v>0</v>
          </cell>
          <cell r="E647">
            <v>0</v>
          </cell>
          <cell r="F647">
            <v>0</v>
          </cell>
          <cell r="G647">
            <v>0</v>
          </cell>
        </row>
        <row r="648">
          <cell r="A648">
            <v>1214895</v>
          </cell>
          <cell r="B648">
            <v>647</v>
          </cell>
          <cell r="C648">
            <v>1996.123</v>
          </cell>
          <cell r="D648">
            <v>0</v>
          </cell>
          <cell r="E648">
            <v>0</v>
          </cell>
          <cell r="F648">
            <v>0</v>
          </cell>
          <cell r="G648">
            <v>0</v>
          </cell>
        </row>
        <row r="649">
          <cell r="A649">
            <v>1216257</v>
          </cell>
          <cell r="B649">
            <v>648</v>
          </cell>
          <cell r="C649">
            <v>1361.944</v>
          </cell>
          <cell r="D649">
            <v>0</v>
          </cell>
          <cell r="E649">
            <v>0</v>
          </cell>
          <cell r="F649">
            <v>0</v>
          </cell>
          <cell r="G649">
            <v>0</v>
          </cell>
        </row>
        <row r="650">
          <cell r="A650">
            <v>1217950.8799999999</v>
          </cell>
          <cell r="B650">
            <v>649</v>
          </cell>
          <cell r="C650">
            <v>1693.9280000000001</v>
          </cell>
          <cell r="D650">
            <v>0</v>
          </cell>
          <cell r="E650">
            <v>0</v>
          </cell>
          <cell r="F650">
            <v>0</v>
          </cell>
          <cell r="G650">
            <v>0</v>
          </cell>
        </row>
        <row r="651">
          <cell r="A651">
            <v>1219644.75</v>
          </cell>
          <cell r="B651">
            <v>650</v>
          </cell>
          <cell r="C651">
            <v>1693.9280000000001</v>
          </cell>
          <cell r="D651">
            <v>0</v>
          </cell>
          <cell r="E651">
            <v>0</v>
          </cell>
          <cell r="F651">
            <v>0</v>
          </cell>
          <cell r="G651">
            <v>0</v>
          </cell>
        </row>
        <row r="652">
          <cell r="A652">
            <v>1221635.6299999999</v>
          </cell>
          <cell r="B652">
            <v>651</v>
          </cell>
          <cell r="C652">
            <v>1990.87</v>
          </cell>
          <cell r="D652">
            <v>0</v>
          </cell>
          <cell r="E652">
            <v>0</v>
          </cell>
          <cell r="F652">
            <v>0</v>
          </cell>
          <cell r="G652">
            <v>0</v>
          </cell>
        </row>
        <row r="653">
          <cell r="A653">
            <v>1223598.5</v>
          </cell>
          <cell r="B653">
            <v>652</v>
          </cell>
          <cell r="C653">
            <v>1962.9190000000001</v>
          </cell>
          <cell r="D653">
            <v>0</v>
          </cell>
          <cell r="E653">
            <v>0</v>
          </cell>
          <cell r="F653">
            <v>0</v>
          </cell>
          <cell r="G653">
            <v>0</v>
          </cell>
        </row>
        <row r="654">
          <cell r="A654">
            <v>1225136.75</v>
          </cell>
          <cell r="B654">
            <v>653</v>
          </cell>
          <cell r="C654">
            <v>1538.24</v>
          </cell>
          <cell r="D654">
            <v>0</v>
          </cell>
          <cell r="E654">
            <v>0</v>
          </cell>
          <cell r="F654">
            <v>0</v>
          </cell>
          <cell r="G654">
            <v>0</v>
          </cell>
        </row>
        <row r="655">
          <cell r="A655">
            <v>1226830.6299999999</v>
          </cell>
          <cell r="B655">
            <v>654</v>
          </cell>
          <cell r="C655">
            <v>1693.9259999999999</v>
          </cell>
          <cell r="D655">
            <v>0</v>
          </cell>
          <cell r="E655">
            <v>0</v>
          </cell>
          <cell r="F655">
            <v>0</v>
          </cell>
          <cell r="G655">
            <v>0</v>
          </cell>
        </row>
        <row r="656">
          <cell r="A656">
            <v>1228524.5</v>
          </cell>
          <cell r="B656">
            <v>655</v>
          </cell>
          <cell r="C656">
            <v>1693.9259999999999</v>
          </cell>
          <cell r="D656">
            <v>0</v>
          </cell>
          <cell r="E656">
            <v>0</v>
          </cell>
          <cell r="F656">
            <v>0</v>
          </cell>
          <cell r="G656">
            <v>0</v>
          </cell>
        </row>
        <row r="657">
          <cell r="A657">
            <v>1230522.75</v>
          </cell>
          <cell r="B657">
            <v>656</v>
          </cell>
          <cell r="C657">
            <v>1998.3050000000001</v>
          </cell>
          <cell r="D657">
            <v>0</v>
          </cell>
          <cell r="E657">
            <v>0</v>
          </cell>
          <cell r="F657">
            <v>0</v>
          </cell>
          <cell r="G657">
            <v>0</v>
          </cell>
        </row>
        <row r="658">
          <cell r="A658">
            <v>1232520.75</v>
          </cell>
          <cell r="B658">
            <v>657</v>
          </cell>
          <cell r="C658">
            <v>1997.999</v>
          </cell>
          <cell r="D658">
            <v>0</v>
          </cell>
          <cell r="E658">
            <v>0</v>
          </cell>
          <cell r="F658">
            <v>0</v>
          </cell>
          <cell r="G658">
            <v>0</v>
          </cell>
        </row>
        <row r="659">
          <cell r="A659">
            <v>1234518.5</v>
          </cell>
          <cell r="B659">
            <v>658</v>
          </cell>
          <cell r="C659">
            <v>1997.7249999999999</v>
          </cell>
          <cell r="D659">
            <v>0</v>
          </cell>
          <cell r="E659">
            <v>0</v>
          </cell>
          <cell r="F659">
            <v>0</v>
          </cell>
          <cell r="G659">
            <v>0</v>
          </cell>
        </row>
        <row r="660">
          <cell r="A660">
            <v>1236518</v>
          </cell>
          <cell r="B660">
            <v>659</v>
          </cell>
          <cell r="C660">
            <v>1999.4839999999999</v>
          </cell>
          <cell r="D660">
            <v>0</v>
          </cell>
          <cell r="E660">
            <v>0</v>
          </cell>
          <cell r="F660">
            <v>0</v>
          </cell>
          <cell r="G660">
            <v>0</v>
          </cell>
        </row>
        <row r="661">
          <cell r="A661">
            <v>1238515.25</v>
          </cell>
          <cell r="B661">
            <v>660</v>
          </cell>
          <cell r="C661">
            <v>1997.212</v>
          </cell>
          <cell r="D661">
            <v>0</v>
          </cell>
          <cell r="E661">
            <v>0</v>
          </cell>
          <cell r="F661">
            <v>0</v>
          </cell>
          <cell r="G661">
            <v>0</v>
          </cell>
        </row>
        <row r="662">
          <cell r="A662">
            <v>1240513.1299999999</v>
          </cell>
          <cell r="B662">
            <v>661</v>
          </cell>
          <cell r="C662">
            <v>1997.9110000000001</v>
          </cell>
          <cell r="D662">
            <v>0</v>
          </cell>
          <cell r="E662">
            <v>0</v>
          </cell>
          <cell r="F662">
            <v>0</v>
          </cell>
          <cell r="G662">
            <v>0</v>
          </cell>
        </row>
        <row r="663">
          <cell r="A663">
            <v>1242490.1299999999</v>
          </cell>
          <cell r="B663">
            <v>662</v>
          </cell>
          <cell r="C663">
            <v>1976.973</v>
          </cell>
          <cell r="D663">
            <v>0</v>
          </cell>
          <cell r="E663">
            <v>0</v>
          </cell>
          <cell r="F663">
            <v>0</v>
          </cell>
          <cell r="G663">
            <v>0</v>
          </cell>
        </row>
        <row r="664">
          <cell r="A664">
            <v>1243617.6299999999</v>
          </cell>
          <cell r="B664">
            <v>663</v>
          </cell>
          <cell r="C664">
            <v>1127.5429999999999</v>
          </cell>
          <cell r="D664">
            <v>0</v>
          </cell>
          <cell r="E664">
            <v>0</v>
          </cell>
          <cell r="F664">
            <v>0</v>
          </cell>
          <cell r="G664">
            <v>0</v>
          </cell>
        </row>
        <row r="665">
          <cell r="A665">
            <v>1245409.6299999999</v>
          </cell>
          <cell r="B665">
            <v>664</v>
          </cell>
          <cell r="C665">
            <v>1791.9849999999999</v>
          </cell>
          <cell r="D665">
            <v>0</v>
          </cell>
          <cell r="E665">
            <v>0</v>
          </cell>
          <cell r="F665">
            <v>98.057119999999998</v>
          </cell>
          <cell r="G665">
            <v>7.9544379999999997</v>
          </cell>
        </row>
        <row r="666">
          <cell r="A666">
            <v>1247005.5</v>
          </cell>
          <cell r="B666">
            <v>665</v>
          </cell>
          <cell r="C666">
            <v>1595.8689999999999</v>
          </cell>
          <cell r="D666">
            <v>0</v>
          </cell>
          <cell r="E666">
            <v>0</v>
          </cell>
          <cell r="F666">
            <v>0</v>
          </cell>
          <cell r="G666">
            <v>0</v>
          </cell>
        </row>
        <row r="667">
          <cell r="A667">
            <v>1248985.3799999999</v>
          </cell>
          <cell r="B667">
            <v>666</v>
          </cell>
          <cell r="C667">
            <v>1979.913</v>
          </cell>
          <cell r="D667">
            <v>0</v>
          </cell>
          <cell r="E667">
            <v>0</v>
          </cell>
          <cell r="F667">
            <v>0</v>
          </cell>
          <cell r="G667">
            <v>0</v>
          </cell>
        </row>
        <row r="668">
          <cell r="A668">
            <v>1250980.75</v>
          </cell>
          <cell r="B668">
            <v>667</v>
          </cell>
          <cell r="C668">
            <v>1995.354</v>
          </cell>
          <cell r="D668">
            <v>0</v>
          </cell>
          <cell r="E668">
            <v>0</v>
          </cell>
          <cell r="F668">
            <v>0</v>
          </cell>
          <cell r="G668">
            <v>0</v>
          </cell>
        </row>
        <row r="669">
          <cell r="A669">
            <v>1251941.75</v>
          </cell>
          <cell r="B669">
            <v>668</v>
          </cell>
          <cell r="C669">
            <v>960.9425</v>
          </cell>
          <cell r="D669">
            <v>0</v>
          </cell>
          <cell r="E669">
            <v>0</v>
          </cell>
          <cell r="F669">
            <v>0</v>
          </cell>
          <cell r="G669">
            <v>0</v>
          </cell>
        </row>
        <row r="670">
          <cell r="A670">
            <v>1253855.8799999999</v>
          </cell>
          <cell r="B670">
            <v>669</v>
          </cell>
          <cell r="C670">
            <v>1914.1389999999999</v>
          </cell>
          <cell r="D670">
            <v>0</v>
          </cell>
          <cell r="E670">
            <v>0</v>
          </cell>
          <cell r="F670">
            <v>220.2107</v>
          </cell>
          <cell r="G670">
            <v>17.908619999999999</v>
          </cell>
        </row>
        <row r="671">
          <cell r="A671">
            <v>1255329.6299999999</v>
          </cell>
          <cell r="B671">
            <v>670</v>
          </cell>
          <cell r="C671">
            <v>1473.7170000000001</v>
          </cell>
          <cell r="D671">
            <v>0</v>
          </cell>
          <cell r="E671">
            <v>0</v>
          </cell>
          <cell r="F671">
            <v>0</v>
          </cell>
          <cell r="G671">
            <v>0</v>
          </cell>
        </row>
        <row r="672">
          <cell r="A672">
            <v>1257273.6299999999</v>
          </cell>
          <cell r="B672">
            <v>671</v>
          </cell>
          <cell r="C672">
            <v>1943.9849999999999</v>
          </cell>
          <cell r="D672">
            <v>0</v>
          </cell>
          <cell r="E672">
            <v>0</v>
          </cell>
          <cell r="F672">
            <v>0</v>
          </cell>
          <cell r="G672">
            <v>0</v>
          </cell>
        </row>
        <row r="673">
          <cell r="A673">
            <v>1259265.8799999999</v>
          </cell>
          <cell r="B673">
            <v>672</v>
          </cell>
          <cell r="C673">
            <v>1992.296</v>
          </cell>
          <cell r="D673">
            <v>0</v>
          </cell>
          <cell r="E673">
            <v>0</v>
          </cell>
          <cell r="F673">
            <v>0</v>
          </cell>
          <cell r="G673">
            <v>0</v>
          </cell>
        </row>
        <row r="674">
          <cell r="A674">
            <v>1261258.3799999999</v>
          </cell>
          <cell r="B674">
            <v>673</v>
          </cell>
          <cell r="C674">
            <v>1992.461</v>
          </cell>
          <cell r="D674">
            <v>0</v>
          </cell>
          <cell r="E674">
            <v>0</v>
          </cell>
          <cell r="F674">
            <v>0</v>
          </cell>
          <cell r="G674">
            <v>0</v>
          </cell>
        </row>
        <row r="675">
          <cell r="A675">
            <v>1263198.8799999999</v>
          </cell>
          <cell r="B675">
            <v>674</v>
          </cell>
          <cell r="C675">
            <v>1940.521</v>
          </cell>
          <cell r="D675">
            <v>0</v>
          </cell>
          <cell r="E675">
            <v>0</v>
          </cell>
          <cell r="F675">
            <v>99.589070000000007</v>
          </cell>
          <cell r="G675">
            <v>8.0818549999999991</v>
          </cell>
        </row>
        <row r="676">
          <cell r="A676">
            <v>1265188.75</v>
          </cell>
          <cell r="B676">
            <v>675</v>
          </cell>
          <cell r="C676">
            <v>1989.9169999999999</v>
          </cell>
          <cell r="D676">
            <v>0</v>
          </cell>
          <cell r="E676">
            <v>0</v>
          </cell>
          <cell r="F676">
            <v>0</v>
          </cell>
          <cell r="G676">
            <v>0</v>
          </cell>
        </row>
        <row r="677">
          <cell r="A677">
            <v>1267180.5</v>
          </cell>
          <cell r="B677">
            <v>676</v>
          </cell>
          <cell r="C677">
            <v>1991.6890000000001</v>
          </cell>
          <cell r="D677">
            <v>0</v>
          </cell>
          <cell r="E677">
            <v>0</v>
          </cell>
          <cell r="F677">
            <v>0</v>
          </cell>
          <cell r="G677">
            <v>0</v>
          </cell>
        </row>
        <row r="678">
          <cell r="A678">
            <v>1269175.25</v>
          </cell>
          <cell r="B678">
            <v>677</v>
          </cell>
          <cell r="C678">
            <v>1994.8050000000001</v>
          </cell>
          <cell r="D678">
            <v>0</v>
          </cell>
          <cell r="E678">
            <v>0</v>
          </cell>
          <cell r="F678">
            <v>0</v>
          </cell>
          <cell r="G678">
            <v>0</v>
          </cell>
        </row>
        <row r="679">
          <cell r="A679">
            <v>1271171.75</v>
          </cell>
          <cell r="B679">
            <v>678</v>
          </cell>
          <cell r="C679">
            <v>1996.4960000000001</v>
          </cell>
          <cell r="D679">
            <v>0</v>
          </cell>
          <cell r="E679">
            <v>0</v>
          </cell>
          <cell r="F679">
            <v>0</v>
          </cell>
          <cell r="G679">
            <v>0</v>
          </cell>
        </row>
        <row r="680">
          <cell r="A680">
            <v>1273157</v>
          </cell>
          <cell r="B680">
            <v>679</v>
          </cell>
          <cell r="C680">
            <v>1985.297</v>
          </cell>
          <cell r="D680">
            <v>0</v>
          </cell>
          <cell r="E680">
            <v>0</v>
          </cell>
          <cell r="F680">
            <v>0</v>
          </cell>
          <cell r="G680">
            <v>0</v>
          </cell>
        </row>
        <row r="681">
          <cell r="A681">
            <v>1274905.1299999999</v>
          </cell>
          <cell r="B681">
            <v>680</v>
          </cell>
          <cell r="C681">
            <v>1748.0709999999999</v>
          </cell>
          <cell r="D681">
            <v>0</v>
          </cell>
          <cell r="E681">
            <v>0</v>
          </cell>
          <cell r="F681">
            <v>0</v>
          </cell>
          <cell r="G681">
            <v>0</v>
          </cell>
        </row>
        <row r="682">
          <cell r="A682">
            <v>1276866.8799999999</v>
          </cell>
          <cell r="B682">
            <v>681</v>
          </cell>
          <cell r="C682">
            <v>1961.7809999999999</v>
          </cell>
          <cell r="D682">
            <v>0</v>
          </cell>
          <cell r="E682">
            <v>0</v>
          </cell>
          <cell r="F682">
            <v>241.37139999999999</v>
          </cell>
          <cell r="G682">
            <v>47.909199999999998</v>
          </cell>
        </row>
        <row r="683">
          <cell r="A683">
            <v>1278861.1299999999</v>
          </cell>
          <cell r="B683">
            <v>682</v>
          </cell>
          <cell r="C683">
            <v>1994.2470000000001</v>
          </cell>
          <cell r="D683">
            <v>0</v>
          </cell>
          <cell r="E683">
            <v>0</v>
          </cell>
          <cell r="F683">
            <v>150.8569</v>
          </cell>
          <cell r="G683">
            <v>29.900369999999999</v>
          </cell>
        </row>
        <row r="684">
          <cell r="A684">
            <v>1280598.1299999999</v>
          </cell>
          <cell r="B684">
            <v>683</v>
          </cell>
          <cell r="C684">
            <v>1737.0219999999999</v>
          </cell>
          <cell r="D684">
            <v>0</v>
          </cell>
          <cell r="E684">
            <v>0</v>
          </cell>
          <cell r="F684">
            <v>0</v>
          </cell>
          <cell r="G684">
            <v>0</v>
          </cell>
        </row>
        <row r="685">
          <cell r="A685">
            <v>1282576.1299999999</v>
          </cell>
          <cell r="B685">
            <v>684</v>
          </cell>
          <cell r="C685">
            <v>1977.9970000000001</v>
          </cell>
          <cell r="D685">
            <v>0</v>
          </cell>
          <cell r="E685">
            <v>0</v>
          </cell>
          <cell r="F685">
            <v>312.72109999999998</v>
          </cell>
          <cell r="G685">
            <v>92.465249999999997</v>
          </cell>
        </row>
        <row r="686">
          <cell r="A686">
            <v>1284574.6299999999</v>
          </cell>
          <cell r="B686">
            <v>685</v>
          </cell>
          <cell r="C686">
            <v>1998.4590000000001</v>
          </cell>
          <cell r="D686">
            <v>0</v>
          </cell>
          <cell r="E686">
            <v>0</v>
          </cell>
          <cell r="F686">
            <v>568.12130000000002</v>
          </cell>
          <cell r="G686">
            <v>154.7919</v>
          </cell>
        </row>
        <row r="687">
          <cell r="A687">
            <v>1285595.25</v>
          </cell>
          <cell r="B687">
            <v>686</v>
          </cell>
          <cell r="C687">
            <v>1020.662</v>
          </cell>
          <cell r="D687">
            <v>0</v>
          </cell>
          <cell r="E687">
            <v>0</v>
          </cell>
          <cell r="F687">
            <v>0</v>
          </cell>
          <cell r="G687">
            <v>0</v>
          </cell>
        </row>
        <row r="688">
          <cell r="A688">
            <v>1287592.8799999999</v>
          </cell>
          <cell r="B688">
            <v>687</v>
          </cell>
          <cell r="C688">
            <v>1997.636</v>
          </cell>
          <cell r="D688">
            <v>0</v>
          </cell>
          <cell r="E688">
            <v>0</v>
          </cell>
          <cell r="F688">
            <v>0</v>
          </cell>
          <cell r="G688">
            <v>0</v>
          </cell>
        </row>
        <row r="689">
          <cell r="A689">
            <v>1289530.5</v>
          </cell>
          <cell r="B689">
            <v>688</v>
          </cell>
          <cell r="C689">
            <v>1937.6510000000001</v>
          </cell>
          <cell r="D689">
            <v>0</v>
          </cell>
          <cell r="E689">
            <v>0</v>
          </cell>
          <cell r="F689">
            <v>229.82089999999999</v>
          </cell>
          <cell r="G689">
            <v>19.221499999999999</v>
          </cell>
        </row>
        <row r="690">
          <cell r="A690">
            <v>1291528.3799999999</v>
          </cell>
          <cell r="B690">
            <v>689</v>
          </cell>
          <cell r="C690">
            <v>1997.826</v>
          </cell>
          <cell r="D690">
            <v>0</v>
          </cell>
          <cell r="E690">
            <v>0</v>
          </cell>
          <cell r="F690">
            <v>168.53530000000001</v>
          </cell>
          <cell r="G690">
            <v>21.09357</v>
          </cell>
        </row>
        <row r="691">
          <cell r="A691">
            <v>1293522.25</v>
          </cell>
          <cell r="B691">
            <v>690</v>
          </cell>
          <cell r="C691">
            <v>1993.9359999999999</v>
          </cell>
          <cell r="D691">
            <v>0</v>
          </cell>
          <cell r="E691">
            <v>0</v>
          </cell>
          <cell r="F691">
            <v>0</v>
          </cell>
          <cell r="G691">
            <v>0</v>
          </cell>
        </row>
        <row r="692">
          <cell r="A692">
            <v>1295497.6299999999</v>
          </cell>
          <cell r="B692">
            <v>691</v>
          </cell>
          <cell r="C692">
            <v>1975.3320000000001</v>
          </cell>
          <cell r="D692">
            <v>0</v>
          </cell>
          <cell r="E692">
            <v>0</v>
          </cell>
          <cell r="F692">
            <v>0</v>
          </cell>
          <cell r="G692">
            <v>0</v>
          </cell>
        </row>
        <row r="693">
          <cell r="A693">
            <v>1297485.8799999999</v>
          </cell>
          <cell r="B693">
            <v>692</v>
          </cell>
          <cell r="C693">
            <v>1988.1890000000001</v>
          </cell>
          <cell r="D693">
            <v>0</v>
          </cell>
          <cell r="E693">
            <v>0</v>
          </cell>
          <cell r="F693">
            <v>0</v>
          </cell>
          <cell r="G693">
            <v>0</v>
          </cell>
        </row>
        <row r="694">
          <cell r="A694">
            <v>1299490</v>
          </cell>
          <cell r="B694">
            <v>693</v>
          </cell>
          <cell r="C694">
            <v>2004.1420000000001</v>
          </cell>
          <cell r="D694">
            <v>0</v>
          </cell>
          <cell r="E694">
            <v>0</v>
          </cell>
          <cell r="F694">
            <v>0</v>
          </cell>
          <cell r="G694">
            <v>0</v>
          </cell>
        </row>
        <row r="695">
          <cell r="A695">
            <v>1301487.3799999999</v>
          </cell>
          <cell r="B695">
            <v>694</v>
          </cell>
          <cell r="C695">
            <v>1997.337</v>
          </cell>
          <cell r="D695">
            <v>0</v>
          </cell>
          <cell r="E695">
            <v>0</v>
          </cell>
          <cell r="F695">
            <v>266.0829</v>
          </cell>
          <cell r="G695">
            <v>89.139089999999996</v>
          </cell>
        </row>
        <row r="696">
          <cell r="A696">
            <v>1303488.5</v>
          </cell>
          <cell r="B696">
            <v>695</v>
          </cell>
          <cell r="C696">
            <v>2001.105</v>
          </cell>
          <cell r="D696">
            <v>0</v>
          </cell>
          <cell r="E696">
            <v>0</v>
          </cell>
          <cell r="F696">
            <v>352.42939999999999</v>
          </cell>
          <cell r="G696">
            <v>82.816490000000002</v>
          </cell>
        </row>
        <row r="697">
          <cell r="A697">
            <v>1305473.8799999999</v>
          </cell>
          <cell r="B697">
            <v>696</v>
          </cell>
          <cell r="C697">
            <v>1985.374</v>
          </cell>
          <cell r="D697">
            <v>0</v>
          </cell>
          <cell r="E697">
            <v>0</v>
          </cell>
          <cell r="F697">
            <v>0</v>
          </cell>
          <cell r="G697">
            <v>0</v>
          </cell>
        </row>
        <row r="698">
          <cell r="A698">
            <v>1307453.25</v>
          </cell>
          <cell r="B698">
            <v>697</v>
          </cell>
          <cell r="C698">
            <v>1979.4269999999999</v>
          </cell>
          <cell r="D698">
            <v>0</v>
          </cell>
          <cell r="E698">
            <v>0</v>
          </cell>
          <cell r="F698">
            <v>1084.5840000000001</v>
          </cell>
          <cell r="G698">
            <v>390.69850000000002</v>
          </cell>
        </row>
        <row r="699">
          <cell r="A699">
            <v>1309449.25</v>
          </cell>
          <cell r="B699">
            <v>698</v>
          </cell>
          <cell r="C699">
            <v>1996.01</v>
          </cell>
          <cell r="D699">
            <v>0</v>
          </cell>
          <cell r="E699">
            <v>0</v>
          </cell>
          <cell r="F699">
            <v>304.43549999999999</v>
          </cell>
          <cell r="G699">
            <v>101.10590000000001</v>
          </cell>
        </row>
        <row r="700">
          <cell r="A700">
            <v>1311437.3799999999</v>
          </cell>
          <cell r="B700">
            <v>699</v>
          </cell>
          <cell r="C700">
            <v>1988.0740000000001</v>
          </cell>
          <cell r="D700">
            <v>0</v>
          </cell>
          <cell r="E700">
            <v>0</v>
          </cell>
          <cell r="F700">
            <v>0</v>
          </cell>
          <cell r="G700">
            <v>0</v>
          </cell>
        </row>
        <row r="701">
          <cell r="A701">
            <v>1313087</v>
          </cell>
          <cell r="B701">
            <v>700</v>
          </cell>
          <cell r="C701">
            <v>1649.6859999999999</v>
          </cell>
          <cell r="D701">
            <v>0</v>
          </cell>
          <cell r="E701">
            <v>0</v>
          </cell>
          <cell r="F701">
            <v>398.35629999999998</v>
          </cell>
          <cell r="G701">
            <v>134.39109999999999</v>
          </cell>
        </row>
        <row r="702">
          <cell r="A702">
            <v>1314616.8799999999</v>
          </cell>
          <cell r="B702">
            <v>701</v>
          </cell>
          <cell r="C702">
            <v>1529.913</v>
          </cell>
          <cell r="D702">
            <v>0</v>
          </cell>
          <cell r="E702">
            <v>0</v>
          </cell>
          <cell r="F702">
            <v>199.1781</v>
          </cell>
          <cell r="G702">
            <v>35.752670000000002</v>
          </cell>
        </row>
        <row r="703">
          <cell r="A703">
            <v>1316616.1299999999</v>
          </cell>
          <cell r="B703">
            <v>702</v>
          </cell>
          <cell r="C703">
            <v>1999.2339999999999</v>
          </cell>
          <cell r="D703">
            <v>0</v>
          </cell>
          <cell r="E703">
            <v>0</v>
          </cell>
          <cell r="F703">
            <v>30.642790000000002</v>
          </cell>
          <cell r="G703">
            <v>5.5004109999999997</v>
          </cell>
        </row>
        <row r="704">
          <cell r="A704">
            <v>1318611.3799999999</v>
          </cell>
          <cell r="B704">
            <v>703</v>
          </cell>
          <cell r="C704">
            <v>1995.2539999999999</v>
          </cell>
          <cell r="D704">
            <v>0</v>
          </cell>
          <cell r="E704">
            <v>0</v>
          </cell>
          <cell r="F704">
            <v>0</v>
          </cell>
          <cell r="G704">
            <v>0</v>
          </cell>
        </row>
        <row r="705">
          <cell r="A705">
            <v>1320603.6299999999</v>
          </cell>
          <cell r="B705">
            <v>704</v>
          </cell>
          <cell r="C705">
            <v>1992.269</v>
          </cell>
          <cell r="D705">
            <v>0</v>
          </cell>
          <cell r="E705">
            <v>0</v>
          </cell>
          <cell r="F705">
            <v>162.53819999999999</v>
          </cell>
          <cell r="G705">
            <v>55.666679999999999</v>
          </cell>
        </row>
        <row r="706">
          <cell r="A706">
            <v>1322603.75</v>
          </cell>
          <cell r="B706">
            <v>705</v>
          </cell>
          <cell r="C706">
            <v>2000.0840000000001</v>
          </cell>
          <cell r="D706">
            <v>0</v>
          </cell>
          <cell r="E706">
            <v>0</v>
          </cell>
          <cell r="F706">
            <v>418.26</v>
          </cell>
          <cell r="G706">
            <v>146.3526</v>
          </cell>
        </row>
        <row r="707">
          <cell r="A707">
            <v>1324586</v>
          </cell>
          <cell r="B707">
            <v>706</v>
          </cell>
          <cell r="C707">
            <v>1982.229</v>
          </cell>
          <cell r="D707">
            <v>0</v>
          </cell>
          <cell r="E707">
            <v>0</v>
          </cell>
          <cell r="F707">
            <v>341.4067</v>
          </cell>
          <cell r="G707">
            <v>92.291200000000003</v>
          </cell>
        </row>
        <row r="708">
          <cell r="A708">
            <v>1326575.75</v>
          </cell>
          <cell r="B708">
            <v>707</v>
          </cell>
          <cell r="C708">
            <v>1989.8109999999999</v>
          </cell>
          <cell r="D708">
            <v>0</v>
          </cell>
          <cell r="E708">
            <v>0</v>
          </cell>
          <cell r="F708">
            <v>787.55939999999998</v>
          </cell>
          <cell r="G708">
            <v>251.22630000000001</v>
          </cell>
        </row>
        <row r="709">
          <cell r="A709">
            <v>1328572.75</v>
          </cell>
          <cell r="B709">
            <v>708</v>
          </cell>
          <cell r="C709">
            <v>1996.953</v>
          </cell>
          <cell r="D709">
            <v>0</v>
          </cell>
          <cell r="E709">
            <v>0</v>
          </cell>
          <cell r="F709">
            <v>175.357</v>
          </cell>
          <cell r="G709">
            <v>60.349989999999998</v>
          </cell>
        </row>
        <row r="710">
          <cell r="A710">
            <v>1330570.3799999999</v>
          </cell>
          <cell r="B710">
            <v>709</v>
          </cell>
          <cell r="C710">
            <v>1997.576</v>
          </cell>
          <cell r="D710">
            <v>0</v>
          </cell>
          <cell r="E710">
            <v>0</v>
          </cell>
          <cell r="F710">
            <v>0</v>
          </cell>
          <cell r="G710">
            <v>0</v>
          </cell>
        </row>
        <row r="711">
          <cell r="A711">
            <v>1332560.6299999999</v>
          </cell>
          <cell r="B711">
            <v>710</v>
          </cell>
          <cell r="C711">
            <v>1990.288</v>
          </cell>
          <cell r="D711">
            <v>0</v>
          </cell>
          <cell r="E711">
            <v>0</v>
          </cell>
          <cell r="F711">
            <v>314.08859999999999</v>
          </cell>
          <cell r="G711">
            <v>107.5583</v>
          </cell>
        </row>
        <row r="712">
          <cell r="A712">
            <v>1334560.3799999999</v>
          </cell>
          <cell r="B712">
            <v>711</v>
          </cell>
          <cell r="C712">
            <v>1999.703</v>
          </cell>
          <cell r="D712">
            <v>0</v>
          </cell>
          <cell r="E712">
            <v>0</v>
          </cell>
          <cell r="F712">
            <v>275.7851</v>
          </cell>
          <cell r="G712">
            <v>97.001429999999999</v>
          </cell>
        </row>
        <row r="713">
          <cell r="A713">
            <v>1336540.3799999999</v>
          </cell>
          <cell r="B713">
            <v>712</v>
          </cell>
          <cell r="C713">
            <v>1980.0229999999999</v>
          </cell>
          <cell r="D713">
            <v>0</v>
          </cell>
          <cell r="E713">
            <v>0</v>
          </cell>
          <cell r="F713">
            <v>0</v>
          </cell>
          <cell r="G713">
            <v>0</v>
          </cell>
        </row>
        <row r="714">
          <cell r="A714">
            <v>1338535.3799999999</v>
          </cell>
          <cell r="B714">
            <v>713</v>
          </cell>
          <cell r="C714">
            <v>1994.97</v>
          </cell>
          <cell r="D714">
            <v>0</v>
          </cell>
          <cell r="E714">
            <v>0</v>
          </cell>
          <cell r="F714">
            <v>110.699</v>
          </cell>
          <cell r="G714">
            <v>29.92041</v>
          </cell>
        </row>
        <row r="715">
          <cell r="A715">
            <v>1340535</v>
          </cell>
          <cell r="B715">
            <v>714</v>
          </cell>
          <cell r="C715">
            <v>1999.6859999999999</v>
          </cell>
          <cell r="D715">
            <v>0</v>
          </cell>
          <cell r="E715">
            <v>0</v>
          </cell>
          <cell r="F715">
            <v>643.5847</v>
          </cell>
          <cell r="G715">
            <v>174.36799999999999</v>
          </cell>
        </row>
        <row r="716">
          <cell r="A716">
            <v>1342531.88</v>
          </cell>
          <cell r="B716">
            <v>715</v>
          </cell>
          <cell r="C716">
            <v>1996.818</v>
          </cell>
          <cell r="D716">
            <v>0</v>
          </cell>
          <cell r="E716">
            <v>0</v>
          </cell>
          <cell r="F716">
            <v>1211.056</v>
          </cell>
          <cell r="G716">
            <v>330.55630000000002</v>
          </cell>
        </row>
        <row r="717">
          <cell r="A717">
            <v>1344522.5</v>
          </cell>
          <cell r="B717">
            <v>716</v>
          </cell>
          <cell r="C717">
            <v>1990.663</v>
          </cell>
          <cell r="D717">
            <v>0</v>
          </cell>
          <cell r="E717">
            <v>0</v>
          </cell>
          <cell r="F717">
            <v>482.87099999999998</v>
          </cell>
          <cell r="G717">
            <v>130.51939999999999</v>
          </cell>
        </row>
        <row r="718">
          <cell r="A718">
            <v>1346509.88</v>
          </cell>
          <cell r="B718">
            <v>717</v>
          </cell>
          <cell r="C718">
            <v>1987.43</v>
          </cell>
          <cell r="D718">
            <v>0</v>
          </cell>
          <cell r="E718">
            <v>0</v>
          </cell>
          <cell r="F718">
            <v>204.37119999999999</v>
          </cell>
          <cell r="G718">
            <v>55.244999999999997</v>
          </cell>
        </row>
        <row r="719">
          <cell r="A719">
            <v>1348493.75</v>
          </cell>
          <cell r="B719">
            <v>718</v>
          </cell>
          <cell r="C719">
            <v>1983.864</v>
          </cell>
          <cell r="D719">
            <v>0</v>
          </cell>
          <cell r="E719">
            <v>0</v>
          </cell>
          <cell r="F719">
            <v>523.52200000000005</v>
          </cell>
          <cell r="G719">
            <v>141.82210000000001</v>
          </cell>
        </row>
        <row r="720">
          <cell r="A720">
            <v>1350487.13</v>
          </cell>
          <cell r="B720">
            <v>719</v>
          </cell>
          <cell r="C720">
            <v>1993.4269999999999</v>
          </cell>
          <cell r="D720">
            <v>0</v>
          </cell>
          <cell r="E720">
            <v>0</v>
          </cell>
          <cell r="F720">
            <v>38.178600000000003</v>
          </cell>
          <cell r="G720">
            <v>10.38639</v>
          </cell>
        </row>
        <row r="721">
          <cell r="A721">
            <v>1352485.75</v>
          </cell>
          <cell r="B721">
            <v>720</v>
          </cell>
          <cell r="C721">
            <v>1998.5989999999999</v>
          </cell>
          <cell r="D721">
            <v>0</v>
          </cell>
          <cell r="E721">
            <v>0</v>
          </cell>
          <cell r="F721">
            <v>140.0718</v>
          </cell>
          <cell r="G721">
            <v>40.972149999999999</v>
          </cell>
        </row>
        <row r="722">
          <cell r="A722">
            <v>1354478.13</v>
          </cell>
          <cell r="B722">
            <v>721</v>
          </cell>
          <cell r="C722">
            <v>1992.325</v>
          </cell>
          <cell r="D722">
            <v>0</v>
          </cell>
          <cell r="E722">
            <v>0</v>
          </cell>
          <cell r="F722">
            <v>615.28660000000002</v>
          </cell>
          <cell r="G722">
            <v>173.5017</v>
          </cell>
        </row>
        <row r="723">
          <cell r="A723">
            <v>1356471.88</v>
          </cell>
          <cell r="B723">
            <v>722</v>
          </cell>
          <cell r="C723">
            <v>1993.7080000000001</v>
          </cell>
          <cell r="D723">
            <v>0</v>
          </cell>
          <cell r="E723">
            <v>0</v>
          </cell>
          <cell r="F723">
            <v>687.52059999999994</v>
          </cell>
          <cell r="G723">
            <v>199.886</v>
          </cell>
        </row>
        <row r="724">
          <cell r="A724">
            <v>1358470.75</v>
          </cell>
          <cell r="B724">
            <v>723</v>
          </cell>
          <cell r="C724">
            <v>1998.93</v>
          </cell>
          <cell r="D724">
            <v>0</v>
          </cell>
          <cell r="E724">
            <v>0</v>
          </cell>
          <cell r="F724">
            <v>833.95609999999999</v>
          </cell>
          <cell r="G724">
            <v>232.86709999999999</v>
          </cell>
        </row>
        <row r="725">
          <cell r="A725">
            <v>1360450.25</v>
          </cell>
          <cell r="B725">
            <v>724</v>
          </cell>
          <cell r="C725">
            <v>1979.4680000000001</v>
          </cell>
          <cell r="D725">
            <v>0</v>
          </cell>
          <cell r="E725">
            <v>0</v>
          </cell>
          <cell r="F725">
            <v>408.90859999999998</v>
          </cell>
          <cell r="G725">
            <v>117.71559999999999</v>
          </cell>
        </row>
        <row r="726">
          <cell r="A726">
            <v>1361636.75</v>
          </cell>
          <cell r="B726">
            <v>725</v>
          </cell>
          <cell r="C726">
            <v>1186.441</v>
          </cell>
          <cell r="D726">
            <v>0</v>
          </cell>
          <cell r="E726">
            <v>0</v>
          </cell>
          <cell r="F726">
            <v>303.53829999999999</v>
          </cell>
          <cell r="G726">
            <v>84.176079999999999</v>
          </cell>
        </row>
      </sheetData>
      <sheetData sheetId="2" refreshError="1">
        <row r="2">
          <cell r="A2">
            <v>1991.675</v>
          </cell>
          <cell r="B2">
            <v>1</v>
          </cell>
          <cell r="C2">
            <v>1991.675</v>
          </cell>
          <cell r="D2">
            <v>42.348590000000002</v>
          </cell>
          <cell r="E2">
            <v>1.4157869999999999</v>
          </cell>
          <cell r="F2">
            <v>0</v>
          </cell>
          <cell r="G2">
            <v>0</v>
          </cell>
        </row>
        <row r="3">
          <cell r="A3">
            <v>3986.0010000000002</v>
          </cell>
          <cell r="B3">
            <v>2</v>
          </cell>
          <cell r="C3">
            <v>1994.327</v>
          </cell>
          <cell r="D3">
            <v>0</v>
          </cell>
          <cell r="E3">
            <v>0</v>
          </cell>
          <cell r="F3">
            <v>0</v>
          </cell>
          <cell r="G3">
            <v>0</v>
          </cell>
        </row>
        <row r="4">
          <cell r="A4">
            <v>5963.2070000000003</v>
          </cell>
          <cell r="B4">
            <v>3</v>
          </cell>
          <cell r="C4">
            <v>1977.2059999999999</v>
          </cell>
          <cell r="D4">
            <v>0</v>
          </cell>
          <cell r="E4">
            <v>0</v>
          </cell>
          <cell r="F4">
            <v>0</v>
          </cell>
          <cell r="G4">
            <v>0</v>
          </cell>
        </row>
        <row r="5">
          <cell r="A5">
            <v>7946.1880000000001</v>
          </cell>
          <cell r="B5">
            <v>4</v>
          </cell>
          <cell r="C5">
            <v>1982.982</v>
          </cell>
          <cell r="D5">
            <v>0</v>
          </cell>
          <cell r="E5">
            <v>0</v>
          </cell>
          <cell r="F5">
            <v>0</v>
          </cell>
          <cell r="G5">
            <v>0</v>
          </cell>
        </row>
        <row r="6">
          <cell r="A6">
            <v>9933.2489999999998</v>
          </cell>
          <cell r="B6">
            <v>5</v>
          </cell>
          <cell r="C6">
            <v>1987.0609999999999</v>
          </cell>
          <cell r="D6">
            <v>262.38330000000002</v>
          </cell>
          <cell r="E6">
            <v>8.070589</v>
          </cell>
          <cell r="F6">
            <v>0</v>
          </cell>
          <cell r="G6">
            <v>0</v>
          </cell>
        </row>
        <row r="7">
          <cell r="A7">
            <v>11927.55</v>
          </cell>
          <cell r="B7">
            <v>6</v>
          </cell>
          <cell r="C7">
            <v>1994.297</v>
          </cell>
          <cell r="D7">
            <v>659.57129999999995</v>
          </cell>
          <cell r="E7">
            <v>25.92023</v>
          </cell>
          <cell r="F7">
            <v>0</v>
          </cell>
          <cell r="G7">
            <v>0</v>
          </cell>
        </row>
        <row r="8">
          <cell r="A8">
            <v>13926.83</v>
          </cell>
          <cell r="B8">
            <v>7</v>
          </cell>
          <cell r="C8">
            <v>1999.28</v>
          </cell>
          <cell r="D8">
            <v>305.99250000000001</v>
          </cell>
          <cell r="E8">
            <v>13.821199999999999</v>
          </cell>
          <cell r="F8">
            <v>0</v>
          </cell>
          <cell r="G8">
            <v>0</v>
          </cell>
        </row>
        <row r="9">
          <cell r="A9">
            <v>15909.43</v>
          </cell>
          <cell r="B9">
            <v>8</v>
          </cell>
          <cell r="C9">
            <v>1982.605</v>
          </cell>
          <cell r="D9">
            <v>235.53700000000001</v>
          </cell>
          <cell r="E9">
            <v>13.077590000000001</v>
          </cell>
          <cell r="F9">
            <v>0</v>
          </cell>
          <cell r="G9">
            <v>0</v>
          </cell>
        </row>
        <row r="10">
          <cell r="A10">
            <v>17905.25</v>
          </cell>
          <cell r="B10">
            <v>9</v>
          </cell>
          <cell r="C10">
            <v>1995.8209999999999</v>
          </cell>
          <cell r="D10">
            <v>0</v>
          </cell>
          <cell r="E10">
            <v>0</v>
          </cell>
          <cell r="F10">
            <v>0</v>
          </cell>
          <cell r="G10">
            <v>0</v>
          </cell>
        </row>
        <row r="11">
          <cell r="A11">
            <v>19897.47</v>
          </cell>
          <cell r="B11">
            <v>10</v>
          </cell>
          <cell r="C11">
            <v>1992.2149999999999</v>
          </cell>
          <cell r="D11">
            <v>0</v>
          </cell>
          <cell r="E11">
            <v>0</v>
          </cell>
          <cell r="F11">
            <v>0</v>
          </cell>
          <cell r="G11">
            <v>0</v>
          </cell>
        </row>
        <row r="12">
          <cell r="A12">
            <v>21883.31</v>
          </cell>
          <cell r="B12">
            <v>11</v>
          </cell>
          <cell r="C12">
            <v>1985.8389999999999</v>
          </cell>
          <cell r="D12">
            <v>0</v>
          </cell>
          <cell r="E12">
            <v>0</v>
          </cell>
          <cell r="F12">
            <v>0</v>
          </cell>
          <cell r="G12">
            <v>0</v>
          </cell>
        </row>
        <row r="13">
          <cell r="A13">
            <v>23872.37</v>
          </cell>
          <cell r="B13">
            <v>12</v>
          </cell>
          <cell r="C13">
            <v>1989.06</v>
          </cell>
          <cell r="D13">
            <v>0</v>
          </cell>
          <cell r="E13">
            <v>0</v>
          </cell>
          <cell r="F13">
            <v>0</v>
          </cell>
          <cell r="G13">
            <v>0</v>
          </cell>
        </row>
        <row r="14">
          <cell r="A14">
            <v>25807.07</v>
          </cell>
          <cell r="B14">
            <v>13</v>
          </cell>
          <cell r="C14">
            <v>1934.7059999999999</v>
          </cell>
          <cell r="D14">
            <v>0</v>
          </cell>
          <cell r="E14">
            <v>0</v>
          </cell>
          <cell r="F14">
            <v>0</v>
          </cell>
          <cell r="G14">
            <v>0</v>
          </cell>
        </row>
        <row r="15">
          <cell r="A15">
            <v>27790.28</v>
          </cell>
          <cell r="B15">
            <v>14</v>
          </cell>
          <cell r="C15">
            <v>1983.2090000000001</v>
          </cell>
          <cell r="D15">
            <v>0</v>
          </cell>
          <cell r="E15">
            <v>0</v>
          </cell>
          <cell r="F15">
            <v>0</v>
          </cell>
          <cell r="G15">
            <v>0</v>
          </cell>
        </row>
        <row r="16">
          <cell r="A16">
            <v>29788.03</v>
          </cell>
          <cell r="B16">
            <v>15</v>
          </cell>
          <cell r="C16">
            <v>1997.7439999999999</v>
          </cell>
          <cell r="D16">
            <v>0</v>
          </cell>
          <cell r="E16">
            <v>0</v>
          </cell>
          <cell r="F16">
            <v>0</v>
          </cell>
          <cell r="G16">
            <v>0</v>
          </cell>
        </row>
        <row r="17">
          <cell r="A17">
            <v>31784.54</v>
          </cell>
          <cell r="B17">
            <v>16</v>
          </cell>
          <cell r="C17">
            <v>1996.511</v>
          </cell>
          <cell r="D17">
            <v>0</v>
          </cell>
          <cell r="E17">
            <v>0</v>
          </cell>
          <cell r="F17">
            <v>0</v>
          </cell>
          <cell r="G17">
            <v>0</v>
          </cell>
        </row>
        <row r="18">
          <cell r="A18">
            <v>32102.46</v>
          </cell>
          <cell r="B18">
            <v>17</v>
          </cell>
          <cell r="C18">
            <v>317.91759999999999</v>
          </cell>
          <cell r="D18">
            <v>0</v>
          </cell>
          <cell r="E18">
            <v>0</v>
          </cell>
          <cell r="F18">
            <v>0</v>
          </cell>
          <cell r="G18">
            <v>0</v>
          </cell>
        </row>
        <row r="19">
          <cell r="A19">
            <v>34089.5</v>
          </cell>
          <cell r="B19">
            <v>18</v>
          </cell>
          <cell r="C19">
            <v>1987.049</v>
          </cell>
          <cell r="D19">
            <v>0</v>
          </cell>
          <cell r="E19">
            <v>0</v>
          </cell>
          <cell r="F19">
            <v>0</v>
          </cell>
          <cell r="G19">
            <v>0</v>
          </cell>
        </row>
        <row r="20">
          <cell r="A20">
            <v>36026.22</v>
          </cell>
          <cell r="B20">
            <v>19</v>
          </cell>
          <cell r="C20">
            <v>1936.72</v>
          </cell>
          <cell r="D20">
            <v>0</v>
          </cell>
          <cell r="E20">
            <v>0</v>
          </cell>
          <cell r="F20">
            <v>0</v>
          </cell>
          <cell r="G20">
            <v>0</v>
          </cell>
        </row>
        <row r="21">
          <cell r="A21">
            <v>37740.239999999998</v>
          </cell>
          <cell r="B21">
            <v>20</v>
          </cell>
          <cell r="C21">
            <v>1714.0139999999999</v>
          </cell>
          <cell r="D21">
            <v>0</v>
          </cell>
          <cell r="E21">
            <v>0</v>
          </cell>
          <cell r="F21">
            <v>0</v>
          </cell>
          <cell r="G21">
            <v>0</v>
          </cell>
        </row>
        <row r="22">
          <cell r="A22">
            <v>39690.639999999999</v>
          </cell>
          <cell r="B22">
            <v>21</v>
          </cell>
          <cell r="C22">
            <v>1950.4010000000001</v>
          </cell>
          <cell r="D22">
            <v>0</v>
          </cell>
          <cell r="E22">
            <v>0</v>
          </cell>
          <cell r="F22">
            <v>0</v>
          </cell>
          <cell r="G22">
            <v>0</v>
          </cell>
        </row>
        <row r="23">
          <cell r="A23">
            <v>41680.620000000003</v>
          </cell>
          <cell r="B23">
            <v>22</v>
          </cell>
          <cell r="C23">
            <v>1989.9749999999999</v>
          </cell>
          <cell r="D23">
            <v>578.3125</v>
          </cell>
          <cell r="E23">
            <v>20.43609</v>
          </cell>
          <cell r="F23">
            <v>0</v>
          </cell>
          <cell r="G23">
            <v>0</v>
          </cell>
        </row>
        <row r="24">
          <cell r="A24">
            <v>43678.48</v>
          </cell>
          <cell r="B24">
            <v>23</v>
          </cell>
          <cell r="C24">
            <v>1997.867</v>
          </cell>
          <cell r="D24">
            <v>665.79430000000002</v>
          </cell>
          <cell r="E24">
            <v>27.177140000000001</v>
          </cell>
          <cell r="F24">
            <v>0</v>
          </cell>
          <cell r="G24">
            <v>0</v>
          </cell>
        </row>
        <row r="25">
          <cell r="A25">
            <v>45669.120000000003</v>
          </cell>
          <cell r="B25">
            <v>24</v>
          </cell>
          <cell r="C25">
            <v>1990.636</v>
          </cell>
          <cell r="D25">
            <v>1456.7070000000001</v>
          </cell>
          <cell r="E25">
            <v>52.1252</v>
          </cell>
          <cell r="F25">
            <v>0</v>
          </cell>
          <cell r="G25">
            <v>0</v>
          </cell>
        </row>
        <row r="26">
          <cell r="A26">
            <v>47666.21</v>
          </cell>
          <cell r="B26">
            <v>25</v>
          </cell>
          <cell r="C26">
            <v>1997.095</v>
          </cell>
          <cell r="D26">
            <v>988.99689999999998</v>
          </cell>
          <cell r="E26">
            <v>36.707709999999999</v>
          </cell>
          <cell r="F26">
            <v>0</v>
          </cell>
          <cell r="G26">
            <v>0</v>
          </cell>
        </row>
        <row r="27">
          <cell r="A27">
            <v>49646.2</v>
          </cell>
          <cell r="B27">
            <v>26</v>
          </cell>
          <cell r="C27">
            <v>1979.979</v>
          </cell>
          <cell r="D27">
            <v>648.84220000000005</v>
          </cell>
          <cell r="E27">
            <v>42.339669999999998</v>
          </cell>
          <cell r="F27">
            <v>0</v>
          </cell>
          <cell r="G27">
            <v>0</v>
          </cell>
        </row>
        <row r="28">
          <cell r="A28">
            <v>51643.21</v>
          </cell>
          <cell r="B28">
            <v>27</v>
          </cell>
          <cell r="C28">
            <v>1997.02</v>
          </cell>
          <cell r="D28">
            <v>1418.644</v>
          </cell>
          <cell r="E28">
            <v>76.073480000000004</v>
          </cell>
          <cell r="F28">
            <v>0</v>
          </cell>
          <cell r="G28">
            <v>0</v>
          </cell>
        </row>
        <row r="29">
          <cell r="A29">
            <v>53616.75</v>
          </cell>
          <cell r="B29">
            <v>28</v>
          </cell>
          <cell r="C29">
            <v>1973.538</v>
          </cell>
          <cell r="D29">
            <v>639.03830000000005</v>
          </cell>
          <cell r="E29">
            <v>31.92454</v>
          </cell>
          <cell r="F29">
            <v>0</v>
          </cell>
          <cell r="G29">
            <v>0</v>
          </cell>
        </row>
        <row r="30">
          <cell r="A30">
            <v>55607.59</v>
          </cell>
          <cell r="B30">
            <v>29</v>
          </cell>
          <cell r="C30">
            <v>1990.8409999999999</v>
          </cell>
          <cell r="D30">
            <v>714.71450000000004</v>
          </cell>
          <cell r="E30">
            <v>33.120820000000002</v>
          </cell>
          <cell r="F30">
            <v>0</v>
          </cell>
          <cell r="G30">
            <v>0</v>
          </cell>
        </row>
        <row r="31">
          <cell r="A31">
            <v>57462.42</v>
          </cell>
          <cell r="B31">
            <v>30</v>
          </cell>
          <cell r="C31">
            <v>1854.828</v>
          </cell>
          <cell r="D31">
            <v>762.81979999999999</v>
          </cell>
          <cell r="E31">
            <v>46.040120000000002</v>
          </cell>
          <cell r="F31">
            <v>0</v>
          </cell>
          <cell r="G31">
            <v>0</v>
          </cell>
        </row>
        <row r="32">
          <cell r="A32">
            <v>59453.42</v>
          </cell>
          <cell r="B32">
            <v>31</v>
          </cell>
          <cell r="C32">
            <v>1991</v>
          </cell>
          <cell r="D32">
            <v>315.3261</v>
          </cell>
          <cell r="E32">
            <v>15.512829999999999</v>
          </cell>
          <cell r="F32">
            <v>0</v>
          </cell>
          <cell r="G32">
            <v>0</v>
          </cell>
        </row>
        <row r="33">
          <cell r="A33">
            <v>61452.75</v>
          </cell>
          <cell r="B33">
            <v>32</v>
          </cell>
          <cell r="C33">
            <v>1999.328</v>
          </cell>
          <cell r="D33">
            <v>448.71370000000002</v>
          </cell>
          <cell r="E33">
            <v>20.028870000000001</v>
          </cell>
          <cell r="F33">
            <v>0</v>
          </cell>
          <cell r="G33">
            <v>0</v>
          </cell>
        </row>
        <row r="34">
          <cell r="A34">
            <v>63448.53</v>
          </cell>
          <cell r="B34">
            <v>33</v>
          </cell>
          <cell r="C34">
            <v>1995.779</v>
          </cell>
          <cell r="D34">
            <v>888.72990000000004</v>
          </cell>
          <cell r="E34">
            <v>30.979479999999999</v>
          </cell>
          <cell r="F34">
            <v>0</v>
          </cell>
          <cell r="G34">
            <v>0</v>
          </cell>
        </row>
        <row r="35">
          <cell r="A35">
            <v>65439.47</v>
          </cell>
          <cell r="B35">
            <v>34</v>
          </cell>
          <cell r="C35">
            <v>1990.9469999999999</v>
          </cell>
          <cell r="D35">
            <v>25.43318</v>
          </cell>
          <cell r="E35">
            <v>0.76666100000000004</v>
          </cell>
          <cell r="F35">
            <v>0</v>
          </cell>
          <cell r="G35">
            <v>0</v>
          </cell>
        </row>
        <row r="36">
          <cell r="A36">
            <v>67437.8</v>
          </cell>
          <cell r="B36">
            <v>35</v>
          </cell>
          <cell r="C36">
            <v>1998.3219999999999</v>
          </cell>
          <cell r="D36">
            <v>0</v>
          </cell>
          <cell r="E36">
            <v>0</v>
          </cell>
          <cell r="F36">
            <v>0</v>
          </cell>
          <cell r="G36">
            <v>0</v>
          </cell>
        </row>
        <row r="37">
          <cell r="A37">
            <v>69416.42</v>
          </cell>
          <cell r="B37">
            <v>36</v>
          </cell>
          <cell r="C37">
            <v>1978.625</v>
          </cell>
          <cell r="D37">
            <v>59.287260000000003</v>
          </cell>
          <cell r="E37">
            <v>1.7790840000000001</v>
          </cell>
          <cell r="F37">
            <v>0</v>
          </cell>
          <cell r="G37">
            <v>0</v>
          </cell>
        </row>
        <row r="38">
          <cell r="A38">
            <v>71373.77</v>
          </cell>
          <cell r="B38">
            <v>37</v>
          </cell>
          <cell r="C38">
            <v>1957.346</v>
          </cell>
          <cell r="D38">
            <v>0</v>
          </cell>
          <cell r="E38">
            <v>0</v>
          </cell>
          <cell r="F38">
            <v>0</v>
          </cell>
          <cell r="G38">
            <v>0</v>
          </cell>
        </row>
        <row r="39">
          <cell r="A39">
            <v>73368.59</v>
          </cell>
          <cell r="B39">
            <v>38</v>
          </cell>
          <cell r="C39">
            <v>1994.8309999999999</v>
          </cell>
          <cell r="D39">
            <v>0</v>
          </cell>
          <cell r="E39">
            <v>0</v>
          </cell>
          <cell r="F39">
            <v>0</v>
          </cell>
          <cell r="G39">
            <v>0</v>
          </cell>
        </row>
        <row r="40">
          <cell r="A40">
            <v>75071.89</v>
          </cell>
          <cell r="B40">
            <v>39</v>
          </cell>
          <cell r="C40">
            <v>1703.298</v>
          </cell>
          <cell r="D40">
            <v>0</v>
          </cell>
          <cell r="E40">
            <v>0</v>
          </cell>
          <cell r="F40">
            <v>0</v>
          </cell>
          <cell r="G40">
            <v>0</v>
          </cell>
        </row>
        <row r="41">
          <cell r="A41">
            <v>77069.61</v>
          </cell>
          <cell r="B41">
            <v>40</v>
          </cell>
          <cell r="C41">
            <v>1997.721</v>
          </cell>
          <cell r="D41">
            <v>0</v>
          </cell>
          <cell r="E41">
            <v>0</v>
          </cell>
          <cell r="F41">
            <v>0</v>
          </cell>
          <cell r="G41">
            <v>0</v>
          </cell>
        </row>
        <row r="42">
          <cell r="A42">
            <v>79065.91</v>
          </cell>
          <cell r="B42">
            <v>41</v>
          </cell>
          <cell r="C42">
            <v>1996.296</v>
          </cell>
          <cell r="D42">
            <v>15.46673</v>
          </cell>
          <cell r="E42">
            <v>1.8240970000000001</v>
          </cell>
          <cell r="F42">
            <v>0</v>
          </cell>
          <cell r="G42">
            <v>0</v>
          </cell>
        </row>
        <row r="43">
          <cell r="A43">
            <v>81059.98</v>
          </cell>
          <cell r="B43">
            <v>42</v>
          </cell>
          <cell r="C43">
            <v>1994.067</v>
          </cell>
          <cell r="D43">
            <v>0</v>
          </cell>
          <cell r="E43">
            <v>0</v>
          </cell>
          <cell r="F43">
            <v>0</v>
          </cell>
          <cell r="G43">
            <v>0</v>
          </cell>
        </row>
        <row r="44">
          <cell r="A44">
            <v>83022.820000000007</v>
          </cell>
          <cell r="B44">
            <v>43</v>
          </cell>
          <cell r="C44">
            <v>1962.846</v>
          </cell>
          <cell r="D44">
            <v>0</v>
          </cell>
          <cell r="E44">
            <v>0</v>
          </cell>
          <cell r="F44">
            <v>0</v>
          </cell>
          <cell r="G44">
            <v>0</v>
          </cell>
        </row>
        <row r="45">
          <cell r="A45">
            <v>84940.28</v>
          </cell>
          <cell r="B45">
            <v>44</v>
          </cell>
          <cell r="C45">
            <v>1917.462</v>
          </cell>
          <cell r="D45">
            <v>0</v>
          </cell>
          <cell r="E45">
            <v>0</v>
          </cell>
          <cell r="F45">
            <v>0</v>
          </cell>
          <cell r="G45">
            <v>0</v>
          </cell>
        </row>
        <row r="46">
          <cell r="A46">
            <v>86908.36</v>
          </cell>
          <cell r="B46">
            <v>45</v>
          </cell>
          <cell r="C46">
            <v>1968.076</v>
          </cell>
          <cell r="D46">
            <v>0</v>
          </cell>
          <cell r="E46">
            <v>0</v>
          </cell>
          <cell r="F46">
            <v>0</v>
          </cell>
          <cell r="G46">
            <v>0</v>
          </cell>
        </row>
        <row r="47">
          <cell r="A47">
            <v>88907</v>
          </cell>
          <cell r="B47">
            <v>46</v>
          </cell>
          <cell r="C47">
            <v>1998.644</v>
          </cell>
          <cell r="D47">
            <v>0</v>
          </cell>
          <cell r="E47">
            <v>0</v>
          </cell>
          <cell r="F47">
            <v>0</v>
          </cell>
          <cell r="G47">
            <v>0</v>
          </cell>
        </row>
        <row r="48">
          <cell r="A48">
            <v>90886.81</v>
          </cell>
          <cell r="B48">
            <v>47</v>
          </cell>
          <cell r="C48">
            <v>1979.81</v>
          </cell>
          <cell r="D48">
            <v>0</v>
          </cell>
          <cell r="E48">
            <v>0</v>
          </cell>
          <cell r="F48">
            <v>0</v>
          </cell>
          <cell r="G48">
            <v>0</v>
          </cell>
        </row>
        <row r="49">
          <cell r="A49">
            <v>92886.43</v>
          </cell>
          <cell r="B49">
            <v>48</v>
          </cell>
          <cell r="C49">
            <v>1999.6179999999999</v>
          </cell>
          <cell r="D49">
            <v>176.6601</v>
          </cell>
          <cell r="E49">
            <v>6.0288430000000002</v>
          </cell>
          <cell r="F49">
            <v>0</v>
          </cell>
          <cell r="G49">
            <v>0</v>
          </cell>
        </row>
        <row r="50">
          <cell r="A50">
            <v>94874.85</v>
          </cell>
          <cell r="B50">
            <v>49</v>
          </cell>
          <cell r="C50">
            <v>1988.4190000000001</v>
          </cell>
          <cell r="D50">
            <v>345.99400000000003</v>
          </cell>
          <cell r="E50">
            <v>12.97827</v>
          </cell>
          <cell r="F50">
            <v>43.295090000000002</v>
          </cell>
          <cell r="G50">
            <v>2.3252130000000002</v>
          </cell>
        </row>
        <row r="51">
          <cell r="A51">
            <v>96481.69</v>
          </cell>
          <cell r="B51">
            <v>50</v>
          </cell>
          <cell r="C51">
            <v>1606.8330000000001</v>
          </cell>
          <cell r="D51">
            <v>788.99419999999998</v>
          </cell>
          <cell r="E51">
            <v>44.035760000000003</v>
          </cell>
          <cell r="F51">
            <v>8.6359300000000001</v>
          </cell>
          <cell r="G51">
            <v>0.46380300000000002</v>
          </cell>
        </row>
        <row r="52">
          <cell r="A52">
            <v>98175.61</v>
          </cell>
          <cell r="B52">
            <v>51</v>
          </cell>
          <cell r="C52">
            <v>1693.922</v>
          </cell>
          <cell r="D52">
            <v>0</v>
          </cell>
          <cell r="E52">
            <v>0</v>
          </cell>
          <cell r="F52">
            <v>0</v>
          </cell>
          <cell r="G52">
            <v>0</v>
          </cell>
        </row>
        <row r="53">
          <cell r="A53">
            <v>100157.38</v>
          </cell>
          <cell r="B53">
            <v>52</v>
          </cell>
          <cell r="C53">
            <v>1981.7760000000001</v>
          </cell>
          <cell r="D53">
            <v>1657.732</v>
          </cell>
          <cell r="E53">
            <v>51.59778</v>
          </cell>
          <cell r="F53">
            <v>0</v>
          </cell>
          <cell r="G53">
            <v>0</v>
          </cell>
        </row>
        <row r="54">
          <cell r="A54">
            <v>102119.75</v>
          </cell>
          <cell r="B54">
            <v>53</v>
          </cell>
          <cell r="C54">
            <v>1962.3689999999999</v>
          </cell>
          <cell r="D54">
            <v>1295.5999999999999</v>
          </cell>
          <cell r="E54">
            <v>50.229889999999997</v>
          </cell>
          <cell r="F54">
            <v>0</v>
          </cell>
          <cell r="G54">
            <v>0</v>
          </cell>
        </row>
        <row r="55">
          <cell r="A55">
            <v>104115.23</v>
          </cell>
          <cell r="B55">
            <v>54</v>
          </cell>
          <cell r="C55">
            <v>1995.4849999999999</v>
          </cell>
          <cell r="D55">
            <v>613.94650000000001</v>
          </cell>
          <cell r="E55">
            <v>43.137129999999999</v>
          </cell>
          <cell r="F55">
            <v>151.11269999999999</v>
          </cell>
          <cell r="G55">
            <v>10.852639999999999</v>
          </cell>
        </row>
        <row r="56">
          <cell r="A56">
            <v>106089.97</v>
          </cell>
          <cell r="B56">
            <v>55</v>
          </cell>
          <cell r="C56">
            <v>1974.7339999999999</v>
          </cell>
          <cell r="D56">
            <v>1761.653</v>
          </cell>
          <cell r="E56">
            <v>113.42059999999999</v>
          </cell>
          <cell r="F56">
            <v>75.600110000000001</v>
          </cell>
          <cell r="G56">
            <v>5.3819850000000002</v>
          </cell>
        </row>
        <row r="57">
          <cell r="A57">
            <v>107938.74</v>
          </cell>
          <cell r="B57">
            <v>56</v>
          </cell>
          <cell r="C57">
            <v>1848.7760000000001</v>
          </cell>
          <cell r="D57">
            <v>1848.7760000000001</v>
          </cell>
          <cell r="E57">
            <v>102.4789</v>
          </cell>
          <cell r="F57">
            <v>0</v>
          </cell>
          <cell r="G57">
            <v>0</v>
          </cell>
        </row>
        <row r="58">
          <cell r="A58">
            <v>109924.19</v>
          </cell>
          <cell r="B58">
            <v>57</v>
          </cell>
          <cell r="C58">
            <v>1985.4459999999999</v>
          </cell>
          <cell r="D58">
            <v>1699.0609999999999</v>
          </cell>
          <cell r="E58">
            <v>208.6824</v>
          </cell>
          <cell r="F58">
            <v>0</v>
          </cell>
          <cell r="G58">
            <v>0</v>
          </cell>
        </row>
        <row r="59">
          <cell r="A59">
            <v>111904.96000000001</v>
          </cell>
          <cell r="B59">
            <v>58</v>
          </cell>
          <cell r="C59">
            <v>1980.7750000000001</v>
          </cell>
          <cell r="D59">
            <v>237.53540000000001</v>
          </cell>
          <cell r="E59">
            <v>36.634129999999999</v>
          </cell>
          <cell r="F59">
            <v>0</v>
          </cell>
          <cell r="G59">
            <v>0</v>
          </cell>
        </row>
        <row r="60">
          <cell r="A60">
            <v>113898.77</v>
          </cell>
          <cell r="B60">
            <v>59</v>
          </cell>
          <cell r="C60">
            <v>1993.8150000000001</v>
          </cell>
          <cell r="D60">
            <v>780.13109999999995</v>
          </cell>
          <cell r="E60">
            <v>35.030610000000003</v>
          </cell>
          <cell r="F60">
            <v>0</v>
          </cell>
          <cell r="G60">
            <v>0</v>
          </cell>
        </row>
        <row r="61">
          <cell r="A61">
            <v>115897.45</v>
          </cell>
          <cell r="B61">
            <v>60</v>
          </cell>
          <cell r="C61">
            <v>1998.683</v>
          </cell>
          <cell r="D61">
            <v>330.31029999999998</v>
          </cell>
          <cell r="E61">
            <v>22.822710000000001</v>
          </cell>
          <cell r="F61">
            <v>19.53417</v>
          </cell>
          <cell r="G61">
            <v>1.3387640000000001</v>
          </cell>
        </row>
        <row r="62">
          <cell r="A62">
            <v>117892.61</v>
          </cell>
          <cell r="B62">
            <v>61</v>
          </cell>
          <cell r="C62">
            <v>1995.1559999999999</v>
          </cell>
          <cell r="D62">
            <v>1422.3209999999999</v>
          </cell>
          <cell r="E62">
            <v>106.4105</v>
          </cell>
          <cell r="F62">
            <v>162.08510000000001</v>
          </cell>
          <cell r="G62">
            <v>11.01661</v>
          </cell>
        </row>
        <row r="63">
          <cell r="A63">
            <v>119838.46</v>
          </cell>
          <cell r="B63">
            <v>62</v>
          </cell>
          <cell r="C63">
            <v>1945.8489999999999</v>
          </cell>
          <cell r="D63">
            <v>1945.8489999999999</v>
          </cell>
          <cell r="E63">
            <v>175.6183</v>
          </cell>
          <cell r="F63">
            <v>0</v>
          </cell>
          <cell r="G63">
            <v>0</v>
          </cell>
        </row>
        <row r="64">
          <cell r="A64">
            <v>121822.17</v>
          </cell>
          <cell r="B64">
            <v>63</v>
          </cell>
          <cell r="C64">
            <v>1983.7090000000001</v>
          </cell>
          <cell r="D64">
            <v>1983.7090000000001</v>
          </cell>
          <cell r="E64">
            <v>155.74160000000001</v>
          </cell>
          <cell r="F64">
            <v>0</v>
          </cell>
          <cell r="G64">
            <v>0</v>
          </cell>
        </row>
        <row r="65">
          <cell r="A65">
            <v>123791.84</v>
          </cell>
          <cell r="B65">
            <v>64</v>
          </cell>
          <cell r="C65">
            <v>1969.663</v>
          </cell>
          <cell r="D65">
            <v>517.1277</v>
          </cell>
          <cell r="E65">
            <v>55.019910000000003</v>
          </cell>
          <cell r="F65">
            <v>0</v>
          </cell>
          <cell r="G65">
            <v>0</v>
          </cell>
        </row>
        <row r="66">
          <cell r="A66">
            <v>125769.44</v>
          </cell>
          <cell r="B66">
            <v>65</v>
          </cell>
          <cell r="C66">
            <v>1977.6</v>
          </cell>
          <cell r="D66">
            <v>289.2518</v>
          </cell>
          <cell r="E66">
            <v>14.67761</v>
          </cell>
          <cell r="F66">
            <v>252.81370000000001</v>
          </cell>
          <cell r="G66">
            <v>13.294</v>
          </cell>
        </row>
        <row r="67">
          <cell r="A67">
            <v>127768.95</v>
          </cell>
          <cell r="B67">
            <v>66</v>
          </cell>
          <cell r="C67">
            <v>1999.5050000000001</v>
          </cell>
          <cell r="D67">
            <v>1102.6130000000001</v>
          </cell>
          <cell r="E67">
            <v>60.362209999999997</v>
          </cell>
          <cell r="F67">
            <v>0</v>
          </cell>
          <cell r="G67">
            <v>0</v>
          </cell>
        </row>
        <row r="68">
          <cell r="A68">
            <v>129711.73</v>
          </cell>
          <cell r="B68">
            <v>67</v>
          </cell>
          <cell r="C68">
            <v>1942.7819999999999</v>
          </cell>
          <cell r="D68">
            <v>1879.8910000000001</v>
          </cell>
          <cell r="E68">
            <v>140.4555</v>
          </cell>
          <cell r="F68">
            <v>0</v>
          </cell>
          <cell r="G68">
            <v>0</v>
          </cell>
        </row>
        <row r="69">
          <cell r="A69">
            <v>131664.54999999999</v>
          </cell>
          <cell r="B69">
            <v>68</v>
          </cell>
          <cell r="C69">
            <v>1952.817</v>
          </cell>
          <cell r="D69">
            <v>1952.817</v>
          </cell>
          <cell r="E69">
            <v>159.1275</v>
          </cell>
          <cell r="F69">
            <v>0</v>
          </cell>
          <cell r="G69">
            <v>0</v>
          </cell>
        </row>
        <row r="70">
          <cell r="A70">
            <v>133664.29999999999</v>
          </cell>
          <cell r="B70">
            <v>69</v>
          </cell>
          <cell r="C70">
            <v>1999.751</v>
          </cell>
          <cell r="D70">
            <v>866.81039999999996</v>
          </cell>
          <cell r="E70">
            <v>81.450450000000004</v>
          </cell>
          <cell r="F70">
            <v>0</v>
          </cell>
          <cell r="G70">
            <v>0</v>
          </cell>
        </row>
        <row r="71">
          <cell r="A71">
            <v>135660.19</v>
          </cell>
          <cell r="B71">
            <v>70</v>
          </cell>
          <cell r="C71">
            <v>1995.885</v>
          </cell>
          <cell r="D71">
            <v>99.241190000000003</v>
          </cell>
          <cell r="E71">
            <v>11.15929</v>
          </cell>
          <cell r="F71">
            <v>0</v>
          </cell>
          <cell r="G71">
            <v>0</v>
          </cell>
        </row>
        <row r="72">
          <cell r="A72">
            <v>137650.09</v>
          </cell>
          <cell r="B72">
            <v>71</v>
          </cell>
          <cell r="C72">
            <v>1989.9</v>
          </cell>
          <cell r="D72">
            <v>1297.1669999999999</v>
          </cell>
          <cell r="E72">
            <v>68.683080000000004</v>
          </cell>
          <cell r="F72">
            <v>0</v>
          </cell>
          <cell r="G72">
            <v>0</v>
          </cell>
        </row>
        <row r="73">
          <cell r="A73">
            <v>139596.53</v>
          </cell>
          <cell r="B73">
            <v>72</v>
          </cell>
          <cell r="C73">
            <v>1946.44</v>
          </cell>
          <cell r="D73">
            <v>1850.0119999999999</v>
          </cell>
          <cell r="E73">
            <v>194.0241</v>
          </cell>
          <cell r="F73">
            <v>0</v>
          </cell>
          <cell r="G73">
            <v>0</v>
          </cell>
        </row>
        <row r="74">
          <cell r="A74">
            <v>141588.84</v>
          </cell>
          <cell r="B74">
            <v>73</v>
          </cell>
          <cell r="C74">
            <v>1992.3150000000001</v>
          </cell>
          <cell r="D74">
            <v>821.92380000000003</v>
          </cell>
          <cell r="E74">
            <v>87.460440000000006</v>
          </cell>
          <cell r="F74">
            <v>0</v>
          </cell>
          <cell r="G74">
            <v>0</v>
          </cell>
        </row>
        <row r="75">
          <cell r="A75">
            <v>143586.19</v>
          </cell>
          <cell r="B75">
            <v>74</v>
          </cell>
          <cell r="C75">
            <v>1997.336</v>
          </cell>
          <cell r="D75">
            <v>360.13040000000001</v>
          </cell>
          <cell r="E75">
            <v>18.447510000000001</v>
          </cell>
          <cell r="F75">
            <v>0</v>
          </cell>
          <cell r="G75">
            <v>0</v>
          </cell>
        </row>
        <row r="76">
          <cell r="A76">
            <v>145531.81</v>
          </cell>
          <cell r="B76">
            <v>75</v>
          </cell>
          <cell r="C76">
            <v>1945.625</v>
          </cell>
          <cell r="D76">
            <v>1775.85</v>
          </cell>
          <cell r="E76">
            <v>207.51499999999999</v>
          </cell>
          <cell r="F76">
            <v>0</v>
          </cell>
          <cell r="G76">
            <v>0</v>
          </cell>
        </row>
        <row r="77">
          <cell r="A77">
            <v>147504.70000000001</v>
          </cell>
          <cell r="B77">
            <v>76</v>
          </cell>
          <cell r="C77">
            <v>1972.8920000000001</v>
          </cell>
          <cell r="D77">
            <v>857.10580000000004</v>
          </cell>
          <cell r="E77">
            <v>102.8058</v>
          </cell>
          <cell r="F77">
            <v>0</v>
          </cell>
          <cell r="G77">
            <v>0</v>
          </cell>
        </row>
        <row r="78">
          <cell r="A78">
            <v>149497</v>
          </cell>
          <cell r="B78">
            <v>77</v>
          </cell>
          <cell r="C78">
            <v>1992.2940000000001</v>
          </cell>
          <cell r="D78">
            <v>1071.8610000000001</v>
          </cell>
          <cell r="E78">
            <v>169.79130000000001</v>
          </cell>
          <cell r="F78">
            <v>0</v>
          </cell>
          <cell r="G78">
            <v>0</v>
          </cell>
        </row>
        <row r="79">
          <cell r="A79">
            <v>151496.19</v>
          </cell>
          <cell r="B79">
            <v>78</v>
          </cell>
          <cell r="C79">
            <v>1999.182</v>
          </cell>
          <cell r="D79">
            <v>1007.002</v>
          </cell>
          <cell r="E79">
            <v>140.41329999999999</v>
          </cell>
          <cell r="F79">
            <v>0</v>
          </cell>
          <cell r="G79">
            <v>0</v>
          </cell>
        </row>
        <row r="80">
          <cell r="A80">
            <v>153483.04999999999</v>
          </cell>
          <cell r="B80">
            <v>79</v>
          </cell>
          <cell r="C80">
            <v>1986.857</v>
          </cell>
          <cell r="D80">
            <v>613.71889999999996</v>
          </cell>
          <cell r="E80">
            <v>62.997979999999998</v>
          </cell>
          <cell r="F80">
            <v>0</v>
          </cell>
          <cell r="G80">
            <v>0</v>
          </cell>
        </row>
        <row r="81">
          <cell r="A81">
            <v>155482.41</v>
          </cell>
          <cell r="B81">
            <v>80</v>
          </cell>
          <cell r="C81">
            <v>1999.367</v>
          </cell>
          <cell r="D81">
            <v>1580.886</v>
          </cell>
          <cell r="E81">
            <v>285.22379999999998</v>
          </cell>
          <cell r="F81">
            <v>0</v>
          </cell>
          <cell r="G81">
            <v>0</v>
          </cell>
        </row>
        <row r="82">
          <cell r="A82">
            <v>157469.41</v>
          </cell>
          <cell r="B82">
            <v>81</v>
          </cell>
          <cell r="C82">
            <v>1987.0029999999999</v>
          </cell>
          <cell r="D82">
            <v>727.41049999999996</v>
          </cell>
          <cell r="E82">
            <v>87.499510000000001</v>
          </cell>
          <cell r="F82">
            <v>0</v>
          </cell>
          <cell r="G82">
            <v>0</v>
          </cell>
        </row>
        <row r="83">
          <cell r="A83">
            <v>159235.60999999999</v>
          </cell>
          <cell r="B83">
            <v>82</v>
          </cell>
          <cell r="C83">
            <v>1766.2049999999999</v>
          </cell>
          <cell r="D83">
            <v>0</v>
          </cell>
          <cell r="E83">
            <v>0</v>
          </cell>
          <cell r="F83">
            <v>0</v>
          </cell>
          <cell r="G83">
            <v>0</v>
          </cell>
        </row>
        <row r="84">
          <cell r="A84">
            <v>161222.75</v>
          </cell>
          <cell r="B84">
            <v>83</v>
          </cell>
          <cell r="C84">
            <v>1987.1369999999999</v>
          </cell>
          <cell r="D84">
            <v>829.56299999999999</v>
          </cell>
          <cell r="E84">
            <v>78.379729999999995</v>
          </cell>
          <cell r="F84">
            <v>0</v>
          </cell>
          <cell r="G84">
            <v>0</v>
          </cell>
        </row>
        <row r="85">
          <cell r="A85">
            <v>163214.17000000001</v>
          </cell>
          <cell r="B85">
            <v>84</v>
          </cell>
          <cell r="C85">
            <v>1991.4169999999999</v>
          </cell>
          <cell r="D85">
            <v>1762.55</v>
          </cell>
          <cell r="E85">
            <v>268.98149999999998</v>
          </cell>
          <cell r="F85">
            <v>0</v>
          </cell>
          <cell r="G85">
            <v>0</v>
          </cell>
        </row>
        <row r="86">
          <cell r="A86">
            <v>165186.29999999999</v>
          </cell>
          <cell r="B86">
            <v>85</v>
          </cell>
          <cell r="C86">
            <v>1972.1279999999999</v>
          </cell>
          <cell r="D86">
            <v>212.0335</v>
          </cell>
          <cell r="E86">
            <v>24.870010000000001</v>
          </cell>
          <cell r="F86">
            <v>0</v>
          </cell>
          <cell r="G86">
            <v>0</v>
          </cell>
        </row>
        <row r="87">
          <cell r="A87">
            <v>167183.28</v>
          </cell>
          <cell r="B87">
            <v>86</v>
          </cell>
          <cell r="C87">
            <v>1996.98</v>
          </cell>
          <cell r="D87">
            <v>303.05130000000003</v>
          </cell>
          <cell r="E87">
            <v>15.321479999999999</v>
          </cell>
          <cell r="F87">
            <v>0</v>
          </cell>
          <cell r="G87">
            <v>0</v>
          </cell>
        </row>
        <row r="88">
          <cell r="A88">
            <v>169158.78</v>
          </cell>
          <cell r="B88">
            <v>87</v>
          </cell>
          <cell r="C88">
            <v>1975.502</v>
          </cell>
          <cell r="D88">
            <v>1636.7159999999999</v>
          </cell>
          <cell r="E88">
            <v>147.63460000000001</v>
          </cell>
          <cell r="F88">
            <v>0</v>
          </cell>
          <cell r="G88">
            <v>0</v>
          </cell>
        </row>
        <row r="89">
          <cell r="A89">
            <v>171157.63</v>
          </cell>
          <cell r="B89">
            <v>88</v>
          </cell>
          <cell r="C89">
            <v>1998.8409999999999</v>
          </cell>
          <cell r="D89">
            <v>1088.126</v>
          </cell>
          <cell r="E89">
            <v>118.559</v>
          </cell>
          <cell r="F89">
            <v>0</v>
          </cell>
          <cell r="G89">
            <v>0</v>
          </cell>
        </row>
        <row r="90">
          <cell r="A90">
            <v>173157.75</v>
          </cell>
          <cell r="B90">
            <v>89</v>
          </cell>
          <cell r="C90">
            <v>2000.1279999999999</v>
          </cell>
          <cell r="D90">
            <v>393.82569999999998</v>
          </cell>
          <cell r="E90">
            <v>24.680589999999999</v>
          </cell>
          <cell r="F90">
            <v>0</v>
          </cell>
          <cell r="G90">
            <v>0</v>
          </cell>
        </row>
        <row r="91">
          <cell r="A91">
            <v>175136.67</v>
          </cell>
          <cell r="B91">
            <v>90</v>
          </cell>
          <cell r="C91">
            <v>1978.9290000000001</v>
          </cell>
          <cell r="D91">
            <v>1476.7059999999999</v>
          </cell>
          <cell r="E91">
            <v>119.8381</v>
          </cell>
          <cell r="F91">
            <v>0</v>
          </cell>
          <cell r="G91">
            <v>0</v>
          </cell>
        </row>
        <row r="92">
          <cell r="A92">
            <v>177031.55</v>
          </cell>
          <cell r="B92">
            <v>91</v>
          </cell>
          <cell r="C92">
            <v>1894.8689999999999</v>
          </cell>
          <cell r="D92">
            <v>1107.4179999999999</v>
          </cell>
          <cell r="E92">
            <v>111.7007</v>
          </cell>
          <cell r="F92">
            <v>0</v>
          </cell>
          <cell r="G92">
            <v>0</v>
          </cell>
        </row>
        <row r="93">
          <cell r="A93">
            <v>179025.88</v>
          </cell>
          <cell r="B93">
            <v>92</v>
          </cell>
          <cell r="C93">
            <v>1994.336</v>
          </cell>
          <cell r="D93">
            <v>1252.865</v>
          </cell>
          <cell r="E93">
            <v>84.941280000000006</v>
          </cell>
          <cell r="F93">
            <v>0</v>
          </cell>
          <cell r="G93">
            <v>0</v>
          </cell>
        </row>
        <row r="94">
          <cell r="A94">
            <v>180992.39</v>
          </cell>
          <cell r="B94">
            <v>93</v>
          </cell>
          <cell r="C94">
            <v>1966.5119999999999</v>
          </cell>
          <cell r="D94">
            <v>1664.1320000000001</v>
          </cell>
          <cell r="E94">
            <v>315.06990000000002</v>
          </cell>
          <cell r="F94">
            <v>0</v>
          </cell>
          <cell r="G94">
            <v>0</v>
          </cell>
        </row>
        <row r="95">
          <cell r="A95">
            <v>182725.05</v>
          </cell>
          <cell r="B95">
            <v>94</v>
          </cell>
          <cell r="C95">
            <v>1732.66</v>
          </cell>
          <cell r="D95">
            <v>1657.913</v>
          </cell>
          <cell r="E95">
            <v>236.68960000000001</v>
          </cell>
          <cell r="F95">
            <v>0</v>
          </cell>
          <cell r="G95">
            <v>0</v>
          </cell>
        </row>
        <row r="96">
          <cell r="A96">
            <v>184641.5</v>
          </cell>
          <cell r="B96">
            <v>95</v>
          </cell>
          <cell r="C96">
            <v>1916.4480000000001</v>
          </cell>
          <cell r="D96">
            <v>1916.4480000000001</v>
          </cell>
          <cell r="E96">
            <v>403.58850000000001</v>
          </cell>
          <cell r="F96">
            <v>0</v>
          </cell>
          <cell r="G96">
            <v>0</v>
          </cell>
        </row>
        <row r="97">
          <cell r="A97">
            <v>186640.69</v>
          </cell>
          <cell r="B97">
            <v>96</v>
          </cell>
          <cell r="C97">
            <v>1999.193</v>
          </cell>
          <cell r="D97">
            <v>1618.3230000000001</v>
          </cell>
          <cell r="E97">
            <v>274.72210000000001</v>
          </cell>
          <cell r="F97">
            <v>0</v>
          </cell>
          <cell r="G97">
            <v>0</v>
          </cell>
        </row>
        <row r="98">
          <cell r="A98">
            <v>188622.39</v>
          </cell>
          <cell r="B98">
            <v>97</v>
          </cell>
          <cell r="C98">
            <v>1981.7080000000001</v>
          </cell>
          <cell r="D98">
            <v>1811.1320000000001</v>
          </cell>
          <cell r="E98">
            <v>332.63569999999999</v>
          </cell>
          <cell r="F98">
            <v>0</v>
          </cell>
          <cell r="G98">
            <v>0</v>
          </cell>
        </row>
        <row r="99">
          <cell r="A99">
            <v>190618.34</v>
          </cell>
          <cell r="B99">
            <v>98</v>
          </cell>
          <cell r="C99">
            <v>1995.953</v>
          </cell>
          <cell r="D99">
            <v>1708.665</v>
          </cell>
          <cell r="E99">
            <v>191.41900000000001</v>
          </cell>
          <cell r="F99">
            <v>0</v>
          </cell>
          <cell r="G99">
            <v>0</v>
          </cell>
        </row>
        <row r="100">
          <cell r="A100">
            <v>192540.09</v>
          </cell>
          <cell r="B100">
            <v>99</v>
          </cell>
          <cell r="C100">
            <v>1921.7439999999999</v>
          </cell>
          <cell r="D100">
            <v>1853.8520000000001</v>
          </cell>
          <cell r="E100">
            <v>159.7159</v>
          </cell>
          <cell r="F100">
            <v>0</v>
          </cell>
          <cell r="G100">
            <v>0</v>
          </cell>
        </row>
        <row r="101">
          <cell r="A101">
            <v>194535.3</v>
          </cell>
          <cell r="B101">
            <v>100</v>
          </cell>
          <cell r="C101">
            <v>1995.2080000000001</v>
          </cell>
          <cell r="D101">
            <v>1727.335</v>
          </cell>
          <cell r="E101">
            <v>123.4007</v>
          </cell>
          <cell r="F101">
            <v>0</v>
          </cell>
          <cell r="G101">
            <v>0</v>
          </cell>
        </row>
        <row r="102">
          <cell r="A102">
            <v>196516.73</v>
          </cell>
          <cell r="B102">
            <v>101</v>
          </cell>
          <cell r="C102">
            <v>1981.4380000000001</v>
          </cell>
          <cell r="D102">
            <v>1371.0119999999999</v>
          </cell>
          <cell r="E102">
            <v>89.043850000000006</v>
          </cell>
          <cell r="F102">
            <v>0</v>
          </cell>
          <cell r="G102">
            <v>0</v>
          </cell>
        </row>
        <row r="103">
          <cell r="A103">
            <v>198499.44</v>
          </cell>
          <cell r="B103">
            <v>102</v>
          </cell>
          <cell r="C103">
            <v>1982.71</v>
          </cell>
          <cell r="D103">
            <v>0</v>
          </cell>
          <cell r="E103">
            <v>0</v>
          </cell>
          <cell r="F103">
            <v>0</v>
          </cell>
          <cell r="G103">
            <v>0</v>
          </cell>
        </row>
        <row r="104">
          <cell r="A104">
            <v>200478.3</v>
          </cell>
          <cell r="B104">
            <v>103</v>
          </cell>
          <cell r="C104">
            <v>1978.867</v>
          </cell>
          <cell r="D104">
            <v>0</v>
          </cell>
          <cell r="E104">
            <v>0</v>
          </cell>
          <cell r="F104">
            <v>0</v>
          </cell>
          <cell r="G104">
            <v>0</v>
          </cell>
        </row>
        <row r="105">
          <cell r="A105">
            <v>202399.44</v>
          </cell>
          <cell r="B105">
            <v>104</v>
          </cell>
          <cell r="C105">
            <v>1921.1379999999999</v>
          </cell>
          <cell r="D105">
            <v>0</v>
          </cell>
          <cell r="E105">
            <v>0</v>
          </cell>
          <cell r="F105">
            <v>0</v>
          </cell>
          <cell r="G105">
            <v>0</v>
          </cell>
        </row>
        <row r="106">
          <cell r="A106">
            <v>204386.23</v>
          </cell>
          <cell r="B106">
            <v>105</v>
          </cell>
          <cell r="C106">
            <v>1986.798</v>
          </cell>
          <cell r="D106">
            <v>0</v>
          </cell>
          <cell r="E106">
            <v>0</v>
          </cell>
          <cell r="F106">
            <v>0</v>
          </cell>
          <cell r="G106">
            <v>0</v>
          </cell>
        </row>
        <row r="107">
          <cell r="A107">
            <v>206384.7</v>
          </cell>
          <cell r="B107">
            <v>106</v>
          </cell>
          <cell r="C107">
            <v>1998.472</v>
          </cell>
          <cell r="D107">
            <v>0</v>
          </cell>
          <cell r="E107">
            <v>0</v>
          </cell>
          <cell r="F107">
            <v>0</v>
          </cell>
          <cell r="G107">
            <v>0</v>
          </cell>
        </row>
        <row r="108">
          <cell r="A108">
            <v>208372.89</v>
          </cell>
          <cell r="B108">
            <v>107</v>
          </cell>
          <cell r="C108">
            <v>1988.1949999999999</v>
          </cell>
          <cell r="D108">
            <v>0</v>
          </cell>
          <cell r="E108">
            <v>0</v>
          </cell>
          <cell r="F108">
            <v>0</v>
          </cell>
          <cell r="G108">
            <v>0</v>
          </cell>
        </row>
        <row r="109">
          <cell r="A109">
            <v>210373.02</v>
          </cell>
          <cell r="B109">
            <v>108</v>
          </cell>
          <cell r="C109">
            <v>2000.1210000000001</v>
          </cell>
          <cell r="D109">
            <v>1029.8489999999999</v>
          </cell>
          <cell r="E109">
            <v>34.250430000000001</v>
          </cell>
          <cell r="F109">
            <v>7.6178419999999996</v>
          </cell>
          <cell r="G109">
            <v>0.97928999999999999</v>
          </cell>
        </row>
        <row r="110">
          <cell r="A110">
            <v>212334.17</v>
          </cell>
          <cell r="B110">
            <v>109</v>
          </cell>
          <cell r="C110">
            <v>1961.1559999999999</v>
          </cell>
          <cell r="D110">
            <v>188.26259999999999</v>
          </cell>
          <cell r="E110">
            <v>7.2077099999999996</v>
          </cell>
          <cell r="F110">
            <v>61.514020000000002</v>
          </cell>
          <cell r="G110">
            <v>5.4698149999999996</v>
          </cell>
        </row>
        <row r="111">
          <cell r="A111">
            <v>214298.64</v>
          </cell>
          <cell r="B111">
            <v>110</v>
          </cell>
          <cell r="C111">
            <v>1964.471</v>
          </cell>
          <cell r="D111">
            <v>81.356589999999997</v>
          </cell>
          <cell r="E111">
            <v>3.7905329999999999</v>
          </cell>
          <cell r="F111">
            <v>92.271029999999996</v>
          </cell>
          <cell r="G111">
            <v>8.2047229999999995</v>
          </cell>
        </row>
        <row r="112">
          <cell r="A112">
            <v>216289.59</v>
          </cell>
          <cell r="B112">
            <v>111</v>
          </cell>
          <cell r="C112">
            <v>1990.9549999999999</v>
          </cell>
          <cell r="D112">
            <v>1201.117</v>
          </cell>
          <cell r="E112">
            <v>52.926160000000003</v>
          </cell>
          <cell r="F112">
            <v>0</v>
          </cell>
          <cell r="G112">
            <v>0</v>
          </cell>
        </row>
        <row r="113">
          <cell r="A113">
            <v>218215.34</v>
          </cell>
          <cell r="B113">
            <v>112</v>
          </cell>
          <cell r="C113">
            <v>1925.7570000000001</v>
          </cell>
          <cell r="D113">
            <v>1631.4079999999999</v>
          </cell>
          <cell r="E113">
            <v>67.502660000000006</v>
          </cell>
          <cell r="F113">
            <v>0</v>
          </cell>
          <cell r="G113">
            <v>0</v>
          </cell>
        </row>
        <row r="114">
          <cell r="A114">
            <v>220184.2</v>
          </cell>
          <cell r="B114">
            <v>113</v>
          </cell>
          <cell r="C114">
            <v>1968.8630000000001</v>
          </cell>
          <cell r="D114">
            <v>440.08440000000002</v>
          </cell>
          <cell r="E114">
            <v>15.716010000000001</v>
          </cell>
          <cell r="F114">
            <v>7.4857009999999997</v>
          </cell>
          <cell r="G114">
            <v>0.42174200000000001</v>
          </cell>
        </row>
        <row r="115">
          <cell r="A115">
            <v>222179.83</v>
          </cell>
          <cell r="B115">
            <v>114</v>
          </cell>
          <cell r="C115">
            <v>1995.6310000000001</v>
          </cell>
          <cell r="D115">
            <v>47.290129999999998</v>
          </cell>
          <cell r="E115">
            <v>2.5114510000000001</v>
          </cell>
          <cell r="F115">
            <v>1508.125</v>
          </cell>
          <cell r="G115">
            <v>108.34990000000001</v>
          </cell>
        </row>
        <row r="116">
          <cell r="A116">
            <v>224177.7</v>
          </cell>
          <cell r="B116">
            <v>115</v>
          </cell>
          <cell r="C116">
            <v>1997.8720000000001</v>
          </cell>
          <cell r="D116">
            <v>676.3442</v>
          </cell>
          <cell r="E116">
            <v>67.167689999999993</v>
          </cell>
          <cell r="F116">
            <v>227.11760000000001</v>
          </cell>
          <cell r="G116">
            <v>36.841540000000002</v>
          </cell>
        </row>
        <row r="117">
          <cell r="A117">
            <v>225401.48</v>
          </cell>
          <cell r="B117">
            <v>116</v>
          </cell>
          <cell r="C117">
            <v>1223.7809999999999</v>
          </cell>
          <cell r="D117">
            <v>949.11519999999996</v>
          </cell>
          <cell r="E117">
            <v>191.7227</v>
          </cell>
          <cell r="F117">
            <v>274.66609999999997</v>
          </cell>
          <cell r="G117">
            <v>14.577489999999999</v>
          </cell>
        </row>
        <row r="118">
          <cell r="A118">
            <v>227395.23</v>
          </cell>
          <cell r="B118">
            <v>117</v>
          </cell>
          <cell r="C118">
            <v>1993.7449999999999</v>
          </cell>
          <cell r="D118">
            <v>1993.7449999999999</v>
          </cell>
          <cell r="E118">
            <v>504.7525</v>
          </cell>
          <cell r="F118">
            <v>0</v>
          </cell>
          <cell r="G118">
            <v>0</v>
          </cell>
        </row>
        <row r="119">
          <cell r="A119">
            <v>229383.66</v>
          </cell>
          <cell r="B119">
            <v>118</v>
          </cell>
          <cell r="C119">
            <v>1988.4259999999999</v>
          </cell>
          <cell r="D119">
            <v>1050.7840000000001</v>
          </cell>
          <cell r="E119">
            <v>127.26739999999999</v>
          </cell>
          <cell r="F119">
            <v>0</v>
          </cell>
          <cell r="G119">
            <v>0</v>
          </cell>
        </row>
        <row r="120">
          <cell r="A120">
            <v>231383.63</v>
          </cell>
          <cell r="B120">
            <v>119</v>
          </cell>
          <cell r="C120">
            <v>1999.9690000000001</v>
          </cell>
          <cell r="D120">
            <v>914.17409999999995</v>
          </cell>
          <cell r="E120">
            <v>45.308430000000001</v>
          </cell>
          <cell r="F120">
            <v>0</v>
          </cell>
          <cell r="G120">
            <v>0</v>
          </cell>
        </row>
        <row r="121">
          <cell r="A121">
            <v>233379.81</v>
          </cell>
          <cell r="B121">
            <v>120</v>
          </cell>
          <cell r="C121">
            <v>1996.191</v>
          </cell>
          <cell r="D121">
            <v>237.46799999999999</v>
          </cell>
          <cell r="E121">
            <v>7.445811</v>
          </cell>
          <cell r="F121">
            <v>16.939260000000001</v>
          </cell>
          <cell r="G121">
            <v>1.3611930000000001</v>
          </cell>
        </row>
        <row r="122">
          <cell r="A122">
            <v>235372.92</v>
          </cell>
          <cell r="B122">
            <v>121</v>
          </cell>
          <cell r="C122">
            <v>1993.1030000000001</v>
          </cell>
          <cell r="D122">
            <v>0</v>
          </cell>
          <cell r="E122">
            <v>0</v>
          </cell>
          <cell r="F122">
            <v>789.62670000000003</v>
          </cell>
          <cell r="G122">
            <v>77.167169999999999</v>
          </cell>
        </row>
        <row r="123">
          <cell r="A123">
            <v>237366.42</v>
          </cell>
          <cell r="B123">
            <v>122</v>
          </cell>
          <cell r="C123">
            <v>1993.4949999999999</v>
          </cell>
          <cell r="D123">
            <v>366.0213</v>
          </cell>
          <cell r="E123">
            <v>55.740940000000002</v>
          </cell>
          <cell r="F123">
            <v>1549.9159999999999</v>
          </cell>
          <cell r="G123">
            <v>144.7807</v>
          </cell>
        </row>
        <row r="124">
          <cell r="A124">
            <v>239353.47</v>
          </cell>
          <cell r="B124">
            <v>123</v>
          </cell>
          <cell r="C124">
            <v>1987.0440000000001</v>
          </cell>
          <cell r="D124">
            <v>1375.758</v>
          </cell>
          <cell r="E124">
            <v>277.49470000000002</v>
          </cell>
          <cell r="F124">
            <v>611.28549999999996</v>
          </cell>
          <cell r="G124">
            <v>97.668620000000004</v>
          </cell>
        </row>
        <row r="125">
          <cell r="A125">
            <v>241349.36</v>
          </cell>
          <cell r="B125">
            <v>124</v>
          </cell>
          <cell r="C125">
            <v>1995.886</v>
          </cell>
          <cell r="D125">
            <v>1634.7239999999999</v>
          </cell>
          <cell r="E125">
            <v>268.91829999999999</v>
          </cell>
          <cell r="F125">
            <v>6.3522559999999997</v>
          </cell>
          <cell r="G125">
            <v>1.2241120000000001</v>
          </cell>
        </row>
        <row r="126">
          <cell r="A126">
            <v>243048.94</v>
          </cell>
          <cell r="B126">
            <v>125</v>
          </cell>
          <cell r="C126">
            <v>1699.577</v>
          </cell>
          <cell r="D126">
            <v>608.45119999999997</v>
          </cell>
          <cell r="E126">
            <v>45.505279999999999</v>
          </cell>
          <cell r="F126">
            <v>0</v>
          </cell>
          <cell r="G126">
            <v>0</v>
          </cell>
        </row>
        <row r="127">
          <cell r="A127">
            <v>245048.75</v>
          </cell>
          <cell r="B127">
            <v>126</v>
          </cell>
          <cell r="C127">
            <v>1999.809</v>
          </cell>
          <cell r="D127">
            <v>273.64949999999999</v>
          </cell>
          <cell r="E127">
            <v>22.6998</v>
          </cell>
          <cell r="F127">
            <v>0</v>
          </cell>
          <cell r="G127">
            <v>0</v>
          </cell>
        </row>
        <row r="128">
          <cell r="A128">
            <v>247027.53</v>
          </cell>
          <cell r="B128">
            <v>127</v>
          </cell>
          <cell r="C128">
            <v>1978.7760000000001</v>
          </cell>
          <cell r="D128">
            <v>160.80799999999999</v>
          </cell>
          <cell r="E128">
            <v>13.339359999999999</v>
          </cell>
          <cell r="F128">
            <v>0</v>
          </cell>
          <cell r="G128">
            <v>0</v>
          </cell>
        </row>
        <row r="129">
          <cell r="A129">
            <v>249019.8</v>
          </cell>
          <cell r="B129">
            <v>128</v>
          </cell>
          <cell r="C129">
            <v>1992.259</v>
          </cell>
          <cell r="D129">
            <v>0</v>
          </cell>
          <cell r="E129">
            <v>0</v>
          </cell>
          <cell r="F129">
            <v>195.18950000000001</v>
          </cell>
          <cell r="G129">
            <v>19.39799</v>
          </cell>
        </row>
        <row r="130">
          <cell r="A130">
            <v>250985.28</v>
          </cell>
          <cell r="B130">
            <v>129</v>
          </cell>
          <cell r="C130">
            <v>1965.4860000000001</v>
          </cell>
          <cell r="D130">
            <v>124.5612</v>
          </cell>
          <cell r="E130">
            <v>13.54219</v>
          </cell>
          <cell r="F130">
            <v>1081.539</v>
          </cell>
          <cell r="G130">
            <v>122.4449</v>
          </cell>
        </row>
        <row r="131">
          <cell r="A131">
            <v>252982.02</v>
          </cell>
          <cell r="B131">
            <v>130</v>
          </cell>
          <cell r="C131">
            <v>1996.7270000000001</v>
          </cell>
          <cell r="D131">
            <v>1040.1849999999999</v>
          </cell>
          <cell r="E131">
            <v>118.3436</v>
          </cell>
          <cell r="F131">
            <v>956.54169999999999</v>
          </cell>
          <cell r="G131">
            <v>90.740579999999994</v>
          </cell>
        </row>
        <row r="132">
          <cell r="A132">
            <v>254978.36</v>
          </cell>
          <cell r="B132">
            <v>131</v>
          </cell>
          <cell r="C132">
            <v>1996.336</v>
          </cell>
          <cell r="D132">
            <v>1394.547</v>
          </cell>
          <cell r="E132">
            <v>179.04820000000001</v>
          </cell>
          <cell r="F132">
            <v>347.36059999999998</v>
          </cell>
          <cell r="G132">
            <v>45.866329999999998</v>
          </cell>
        </row>
        <row r="133">
          <cell r="A133">
            <v>256973.95</v>
          </cell>
          <cell r="B133">
            <v>132</v>
          </cell>
          <cell r="C133">
            <v>1995.5940000000001</v>
          </cell>
          <cell r="D133">
            <v>747.60389999999995</v>
          </cell>
          <cell r="E133">
            <v>70.888589999999994</v>
          </cell>
          <cell r="F133">
            <v>0</v>
          </cell>
          <cell r="G133">
            <v>0</v>
          </cell>
        </row>
        <row r="134">
          <cell r="A134">
            <v>258901.92</v>
          </cell>
          <cell r="B134">
            <v>133</v>
          </cell>
          <cell r="C134">
            <v>1927.963</v>
          </cell>
          <cell r="D134">
            <v>22.307220000000001</v>
          </cell>
          <cell r="E134">
            <v>2.502224</v>
          </cell>
          <cell r="F134">
            <v>0</v>
          </cell>
          <cell r="G134">
            <v>0</v>
          </cell>
        </row>
        <row r="135">
          <cell r="A135">
            <v>260900.06</v>
          </cell>
          <cell r="B135">
            <v>134</v>
          </cell>
          <cell r="C135">
            <v>1998.1379999999999</v>
          </cell>
          <cell r="D135">
            <v>25.862950000000001</v>
          </cell>
          <cell r="E135">
            <v>2.95505</v>
          </cell>
          <cell r="F135">
            <v>102.1217</v>
          </cell>
          <cell r="G135">
            <v>13.00529</v>
          </cell>
        </row>
        <row r="136">
          <cell r="A136">
            <v>262881.81</v>
          </cell>
          <cell r="B136">
            <v>135</v>
          </cell>
          <cell r="C136">
            <v>1981.7439999999999</v>
          </cell>
          <cell r="D136">
            <v>199.51519999999999</v>
          </cell>
          <cell r="E136">
            <v>14.31033</v>
          </cell>
          <cell r="F136">
            <v>283.6533</v>
          </cell>
          <cell r="G136">
            <v>38.212809999999998</v>
          </cell>
        </row>
        <row r="137">
          <cell r="A137">
            <v>264880.65999999997</v>
          </cell>
          <cell r="B137">
            <v>136</v>
          </cell>
          <cell r="C137">
            <v>1998.848</v>
          </cell>
          <cell r="D137">
            <v>963.06349999999998</v>
          </cell>
          <cell r="E137">
            <v>109.2445</v>
          </cell>
          <cell r="F137">
            <v>374.59780000000001</v>
          </cell>
          <cell r="G137">
            <v>48.351840000000003</v>
          </cell>
        </row>
        <row r="138">
          <cell r="A138">
            <v>266867.69</v>
          </cell>
          <cell r="B138">
            <v>137</v>
          </cell>
          <cell r="C138">
            <v>1987.0250000000001</v>
          </cell>
          <cell r="D138">
            <v>1470.0170000000001</v>
          </cell>
          <cell r="E138">
            <v>138.7561</v>
          </cell>
          <cell r="F138">
            <v>129.11600000000001</v>
          </cell>
          <cell r="G138">
            <v>16.566079999999999</v>
          </cell>
        </row>
        <row r="139">
          <cell r="A139">
            <v>268774.38</v>
          </cell>
          <cell r="B139">
            <v>138</v>
          </cell>
          <cell r="C139">
            <v>1906.672</v>
          </cell>
          <cell r="D139">
            <v>1692.165</v>
          </cell>
          <cell r="E139">
            <v>99.369969999999995</v>
          </cell>
          <cell r="F139">
            <v>0</v>
          </cell>
          <cell r="G139">
            <v>0</v>
          </cell>
        </row>
        <row r="140">
          <cell r="A140">
            <v>270755.5</v>
          </cell>
          <cell r="B140">
            <v>139</v>
          </cell>
          <cell r="C140">
            <v>1981.1369999999999</v>
          </cell>
          <cell r="D140">
            <v>1926.8420000000001</v>
          </cell>
          <cell r="E140">
            <v>70.228570000000005</v>
          </cell>
          <cell r="F140">
            <v>0</v>
          </cell>
          <cell r="G140">
            <v>0</v>
          </cell>
        </row>
        <row r="141">
          <cell r="A141">
            <v>272748.59000000003</v>
          </cell>
          <cell r="B141">
            <v>140</v>
          </cell>
          <cell r="C141">
            <v>1993.0889999999999</v>
          </cell>
          <cell r="D141">
            <v>72.901920000000004</v>
          </cell>
          <cell r="E141">
            <v>3.0141010000000001</v>
          </cell>
          <cell r="F141">
            <v>0</v>
          </cell>
          <cell r="G141">
            <v>0</v>
          </cell>
        </row>
        <row r="142">
          <cell r="A142">
            <v>274746.96999999997</v>
          </cell>
          <cell r="B142">
            <v>141</v>
          </cell>
          <cell r="C142">
            <v>1998.3620000000001</v>
          </cell>
          <cell r="D142">
            <v>787.6422</v>
          </cell>
          <cell r="E142">
            <v>120.47069999999999</v>
          </cell>
          <cell r="F142">
            <v>219.77160000000001</v>
          </cell>
          <cell r="G142">
            <v>37.040349999999997</v>
          </cell>
        </row>
        <row r="143">
          <cell r="A143">
            <v>276658.63</v>
          </cell>
          <cell r="B143">
            <v>142</v>
          </cell>
          <cell r="C143">
            <v>1911.646</v>
          </cell>
          <cell r="D143">
            <v>1822.6769999999999</v>
          </cell>
          <cell r="E143">
            <v>237.59710000000001</v>
          </cell>
          <cell r="F143">
            <v>42.098390000000002</v>
          </cell>
          <cell r="G143">
            <v>8.1485430000000001</v>
          </cell>
        </row>
        <row r="144">
          <cell r="A144">
            <v>278384.71999999997</v>
          </cell>
          <cell r="B144">
            <v>143</v>
          </cell>
          <cell r="C144">
            <v>1726.0820000000001</v>
          </cell>
          <cell r="D144">
            <v>1726.0820000000001</v>
          </cell>
          <cell r="E144">
            <v>116.80110000000001</v>
          </cell>
          <cell r="F144">
            <v>0</v>
          </cell>
          <cell r="G144">
            <v>0</v>
          </cell>
        </row>
        <row r="145">
          <cell r="A145">
            <v>280383.09000000003</v>
          </cell>
          <cell r="B145">
            <v>144</v>
          </cell>
          <cell r="C145">
            <v>1998.366</v>
          </cell>
          <cell r="D145">
            <v>1978.5150000000001</v>
          </cell>
          <cell r="E145">
            <v>67.281099999999995</v>
          </cell>
          <cell r="F145">
            <v>0</v>
          </cell>
          <cell r="G145">
            <v>0</v>
          </cell>
        </row>
        <row r="146">
          <cell r="A146">
            <v>282381</v>
          </cell>
          <cell r="B146">
            <v>145</v>
          </cell>
          <cell r="C146">
            <v>1997.9059999999999</v>
          </cell>
          <cell r="D146">
            <v>336.42680000000001</v>
          </cell>
          <cell r="E146">
            <v>59.080550000000002</v>
          </cell>
          <cell r="F146">
            <v>255.26009999999999</v>
          </cell>
          <cell r="G146">
            <v>33.14096</v>
          </cell>
        </row>
        <row r="147">
          <cell r="A147">
            <v>284274.81</v>
          </cell>
          <cell r="B147">
            <v>146</v>
          </cell>
          <cell r="C147">
            <v>1893.8209999999999</v>
          </cell>
          <cell r="D147">
            <v>1441.463</v>
          </cell>
          <cell r="E147">
            <v>376.32589999999999</v>
          </cell>
          <cell r="F147">
            <v>148.2182</v>
          </cell>
          <cell r="G147">
            <v>38.90596</v>
          </cell>
        </row>
        <row r="148">
          <cell r="A148">
            <v>286214.15999999997</v>
          </cell>
          <cell r="B148">
            <v>147</v>
          </cell>
          <cell r="C148">
            <v>1939.338</v>
          </cell>
          <cell r="D148">
            <v>1928.624</v>
          </cell>
          <cell r="E148">
            <v>192.0187</v>
          </cell>
          <cell r="F148">
            <v>0</v>
          </cell>
          <cell r="G148">
            <v>0</v>
          </cell>
        </row>
        <row r="149">
          <cell r="A149">
            <v>288022.46999999997</v>
          </cell>
          <cell r="B149">
            <v>148</v>
          </cell>
          <cell r="C149">
            <v>1808.3140000000001</v>
          </cell>
          <cell r="D149">
            <v>1238.914</v>
          </cell>
          <cell r="E149">
            <v>58.966059999999999</v>
          </cell>
          <cell r="F149">
            <v>0</v>
          </cell>
          <cell r="G149">
            <v>0</v>
          </cell>
        </row>
        <row r="150">
          <cell r="A150">
            <v>290021.25</v>
          </cell>
          <cell r="B150">
            <v>149</v>
          </cell>
          <cell r="C150">
            <v>1998.778</v>
          </cell>
          <cell r="D150">
            <v>423.48160000000001</v>
          </cell>
          <cell r="E150">
            <v>13.041119999999999</v>
          </cell>
          <cell r="F150">
            <v>0</v>
          </cell>
          <cell r="G150">
            <v>0</v>
          </cell>
        </row>
        <row r="151">
          <cell r="A151">
            <v>291942.78000000003</v>
          </cell>
          <cell r="B151">
            <v>150</v>
          </cell>
          <cell r="C151">
            <v>1921.528</v>
          </cell>
          <cell r="D151">
            <v>463.10660000000001</v>
          </cell>
          <cell r="E151">
            <v>92.409080000000003</v>
          </cell>
          <cell r="F151">
            <v>115.5804</v>
          </cell>
          <cell r="G151">
            <v>33.470329999999997</v>
          </cell>
        </row>
        <row r="152">
          <cell r="A152">
            <v>293940.44</v>
          </cell>
          <cell r="B152">
            <v>151</v>
          </cell>
          <cell r="C152">
            <v>1997.662</v>
          </cell>
          <cell r="D152">
            <v>1789.355</v>
          </cell>
          <cell r="E152">
            <v>391.63159999999999</v>
          </cell>
          <cell r="F152">
            <v>117.3344</v>
          </cell>
          <cell r="G152">
            <v>32.976669999999999</v>
          </cell>
        </row>
        <row r="153">
          <cell r="A153">
            <v>295932.75</v>
          </cell>
          <cell r="B153">
            <v>152</v>
          </cell>
          <cell r="C153">
            <v>1992.325</v>
          </cell>
          <cell r="D153">
            <v>1992.325</v>
          </cell>
          <cell r="E153">
            <v>262.47340000000003</v>
          </cell>
          <cell r="F153">
            <v>0</v>
          </cell>
          <cell r="G153">
            <v>0</v>
          </cell>
        </row>
        <row r="154">
          <cell r="A154">
            <v>297929.84000000003</v>
          </cell>
          <cell r="B154">
            <v>153</v>
          </cell>
          <cell r="C154">
            <v>1997.0989999999999</v>
          </cell>
          <cell r="D154">
            <v>1997.0989999999999</v>
          </cell>
          <cell r="E154">
            <v>91.381979999999999</v>
          </cell>
          <cell r="F154">
            <v>0</v>
          </cell>
          <cell r="G154">
            <v>0</v>
          </cell>
        </row>
        <row r="155">
          <cell r="A155">
            <v>299929.75</v>
          </cell>
          <cell r="B155">
            <v>154</v>
          </cell>
          <cell r="C155">
            <v>1999.913</v>
          </cell>
          <cell r="D155">
            <v>1094.307</v>
          </cell>
          <cell r="E155">
            <v>44.65475</v>
          </cell>
          <cell r="F155">
            <v>0</v>
          </cell>
          <cell r="G155">
            <v>0</v>
          </cell>
        </row>
        <row r="156">
          <cell r="A156">
            <v>301913.90999999997</v>
          </cell>
          <cell r="B156">
            <v>155</v>
          </cell>
          <cell r="C156">
            <v>1984.16</v>
          </cell>
          <cell r="D156">
            <v>37.446269999999998</v>
          </cell>
          <cell r="E156">
            <v>1.205665</v>
          </cell>
          <cell r="F156">
            <v>0</v>
          </cell>
          <cell r="G156">
            <v>0</v>
          </cell>
        </row>
        <row r="157">
          <cell r="A157">
            <v>303912.25</v>
          </cell>
          <cell r="B157">
            <v>156</v>
          </cell>
          <cell r="C157">
            <v>1998.348</v>
          </cell>
          <cell r="D157">
            <v>956.19929999999999</v>
          </cell>
          <cell r="E157">
            <v>110.2786</v>
          </cell>
          <cell r="F157">
            <v>144.9025</v>
          </cell>
          <cell r="G157">
            <v>27.73124</v>
          </cell>
        </row>
        <row r="158">
          <cell r="A158">
            <v>305876.25</v>
          </cell>
          <cell r="B158">
            <v>157</v>
          </cell>
          <cell r="C158">
            <v>1964.0070000000001</v>
          </cell>
          <cell r="D158">
            <v>1852.806</v>
          </cell>
          <cell r="E158">
            <v>315.15929999999997</v>
          </cell>
          <cell r="F158">
            <v>0</v>
          </cell>
          <cell r="G158">
            <v>0</v>
          </cell>
        </row>
        <row r="159">
          <cell r="A159">
            <v>307652.56</v>
          </cell>
          <cell r="B159">
            <v>158</v>
          </cell>
          <cell r="C159">
            <v>1776.308</v>
          </cell>
          <cell r="D159">
            <v>1776.308</v>
          </cell>
          <cell r="E159">
            <v>236.41579999999999</v>
          </cell>
          <cell r="F159">
            <v>0</v>
          </cell>
          <cell r="G159">
            <v>0</v>
          </cell>
        </row>
        <row r="160">
          <cell r="A160">
            <v>309620</v>
          </cell>
          <cell r="B160">
            <v>159</v>
          </cell>
          <cell r="C160">
            <v>1967.4269999999999</v>
          </cell>
          <cell r="D160">
            <v>1967.4269999999999</v>
          </cell>
          <cell r="E160">
            <v>97.245329999999996</v>
          </cell>
          <cell r="F160">
            <v>0</v>
          </cell>
          <cell r="G160">
            <v>0</v>
          </cell>
        </row>
        <row r="161">
          <cell r="A161">
            <v>311615.65999999997</v>
          </cell>
          <cell r="B161">
            <v>160</v>
          </cell>
          <cell r="C161">
            <v>1995.655</v>
          </cell>
          <cell r="D161">
            <v>954.59780000000001</v>
          </cell>
          <cell r="E161">
            <v>42.289859999999997</v>
          </cell>
          <cell r="F161">
            <v>0</v>
          </cell>
          <cell r="G161">
            <v>0</v>
          </cell>
        </row>
        <row r="162">
          <cell r="A162">
            <v>313614.21999999997</v>
          </cell>
          <cell r="B162">
            <v>161</v>
          </cell>
          <cell r="C162">
            <v>1998.56</v>
          </cell>
          <cell r="D162">
            <v>173.62719999999999</v>
          </cell>
          <cell r="E162">
            <v>5.7554259999999999</v>
          </cell>
          <cell r="F162">
            <v>0</v>
          </cell>
          <cell r="G162">
            <v>0</v>
          </cell>
        </row>
        <row r="163">
          <cell r="A163">
            <v>315609.03000000003</v>
          </cell>
          <cell r="B163">
            <v>162</v>
          </cell>
          <cell r="C163">
            <v>1994.819</v>
          </cell>
          <cell r="D163">
            <v>1495.7170000000001</v>
          </cell>
          <cell r="E163">
            <v>190.5127</v>
          </cell>
          <cell r="F163">
            <v>190.5667</v>
          </cell>
          <cell r="G163">
            <v>22.131720000000001</v>
          </cell>
        </row>
        <row r="164">
          <cell r="A164">
            <v>317605.84000000003</v>
          </cell>
          <cell r="B164">
            <v>163</v>
          </cell>
          <cell r="C164">
            <v>1996.8030000000001</v>
          </cell>
          <cell r="D164">
            <v>1996.8030000000001</v>
          </cell>
          <cell r="E164">
            <v>299.31509999999997</v>
          </cell>
          <cell r="F164">
            <v>0</v>
          </cell>
          <cell r="G164">
            <v>0</v>
          </cell>
        </row>
        <row r="165">
          <cell r="A165">
            <v>319258.63</v>
          </cell>
          <cell r="B165">
            <v>164</v>
          </cell>
          <cell r="C165">
            <v>1652.7840000000001</v>
          </cell>
          <cell r="D165">
            <v>1652.7840000000001</v>
          </cell>
          <cell r="E165">
            <v>195.32</v>
          </cell>
          <cell r="F165">
            <v>0</v>
          </cell>
          <cell r="G165">
            <v>0</v>
          </cell>
        </row>
        <row r="166">
          <cell r="A166">
            <v>321256.96999999997</v>
          </cell>
          <cell r="B166">
            <v>165</v>
          </cell>
          <cell r="C166">
            <v>1998.357</v>
          </cell>
          <cell r="D166">
            <v>1772.454</v>
          </cell>
          <cell r="E166">
            <v>123.44289999999999</v>
          </cell>
          <cell r="F166">
            <v>0</v>
          </cell>
          <cell r="G166">
            <v>0</v>
          </cell>
        </row>
        <row r="167">
          <cell r="A167">
            <v>323257.28000000003</v>
          </cell>
          <cell r="B167">
            <v>166</v>
          </cell>
          <cell r="C167">
            <v>2000.327</v>
          </cell>
          <cell r="D167">
            <v>0</v>
          </cell>
          <cell r="E167">
            <v>0</v>
          </cell>
          <cell r="F167">
            <v>0</v>
          </cell>
          <cell r="G167">
            <v>0</v>
          </cell>
        </row>
        <row r="168">
          <cell r="A168">
            <v>325251.88</v>
          </cell>
          <cell r="B168">
            <v>167</v>
          </cell>
          <cell r="C168">
            <v>1994.5840000000001</v>
          </cell>
          <cell r="D168">
            <v>1754.5440000000001</v>
          </cell>
          <cell r="E168">
            <v>153.84469999999999</v>
          </cell>
          <cell r="F168">
            <v>63.52225</v>
          </cell>
          <cell r="G168">
            <v>4.5266169999999999</v>
          </cell>
        </row>
        <row r="169">
          <cell r="A169">
            <v>327126.03000000003</v>
          </cell>
          <cell r="B169">
            <v>168</v>
          </cell>
          <cell r="C169">
            <v>1874.1469999999999</v>
          </cell>
          <cell r="D169">
            <v>1874.1469999999999</v>
          </cell>
          <cell r="E169">
            <v>198.73439999999999</v>
          </cell>
          <cell r="F169">
            <v>0</v>
          </cell>
          <cell r="G169">
            <v>0</v>
          </cell>
        </row>
        <row r="170">
          <cell r="A170">
            <v>329125.09000000003</v>
          </cell>
          <cell r="B170">
            <v>169</v>
          </cell>
          <cell r="C170">
            <v>1999.0730000000001</v>
          </cell>
          <cell r="D170">
            <v>1301.3920000000001</v>
          </cell>
          <cell r="E170">
            <v>108.8272</v>
          </cell>
          <cell r="F170">
            <v>0</v>
          </cell>
          <cell r="G170">
            <v>0</v>
          </cell>
        </row>
        <row r="171">
          <cell r="A171">
            <v>331056.38</v>
          </cell>
          <cell r="B171">
            <v>170</v>
          </cell>
          <cell r="C171">
            <v>1931.2929999999999</v>
          </cell>
          <cell r="D171">
            <v>943.09770000000003</v>
          </cell>
          <cell r="E171">
            <v>61.297960000000003</v>
          </cell>
          <cell r="F171">
            <v>0</v>
          </cell>
          <cell r="G171">
            <v>0</v>
          </cell>
        </row>
        <row r="172">
          <cell r="A172">
            <v>332935.38</v>
          </cell>
          <cell r="B172">
            <v>171</v>
          </cell>
          <cell r="C172">
            <v>1879.0039999999999</v>
          </cell>
          <cell r="D172">
            <v>1879.0039999999999</v>
          </cell>
          <cell r="E172">
            <v>143.92349999999999</v>
          </cell>
          <cell r="F172">
            <v>0</v>
          </cell>
          <cell r="G172">
            <v>0</v>
          </cell>
        </row>
        <row r="173">
          <cell r="A173">
            <v>334934.13</v>
          </cell>
          <cell r="B173">
            <v>172</v>
          </cell>
          <cell r="C173">
            <v>1998.7650000000001</v>
          </cell>
          <cell r="D173">
            <v>1536.924</v>
          </cell>
          <cell r="E173">
            <v>96.654790000000006</v>
          </cell>
          <cell r="F173">
            <v>0</v>
          </cell>
          <cell r="G173">
            <v>0</v>
          </cell>
        </row>
        <row r="174">
          <cell r="A174">
            <v>336877.16</v>
          </cell>
          <cell r="B174">
            <v>173</v>
          </cell>
          <cell r="C174">
            <v>1943.0360000000001</v>
          </cell>
          <cell r="D174">
            <v>1485.6479999999999</v>
          </cell>
          <cell r="E174">
            <v>151.63200000000001</v>
          </cell>
          <cell r="F174">
            <v>0</v>
          </cell>
          <cell r="G174">
            <v>0</v>
          </cell>
        </row>
        <row r="175">
          <cell r="A175">
            <v>338871.25</v>
          </cell>
          <cell r="B175">
            <v>174</v>
          </cell>
          <cell r="C175">
            <v>1994.08</v>
          </cell>
          <cell r="D175">
            <v>1459.0940000000001</v>
          </cell>
          <cell r="E175">
            <v>160.42679999999999</v>
          </cell>
          <cell r="F175">
            <v>0</v>
          </cell>
          <cell r="G175">
            <v>0</v>
          </cell>
        </row>
        <row r="176">
          <cell r="A176">
            <v>340482.91</v>
          </cell>
          <cell r="B176">
            <v>175</v>
          </cell>
          <cell r="C176">
            <v>1611.6489999999999</v>
          </cell>
          <cell r="D176">
            <v>1122.77</v>
          </cell>
          <cell r="E176">
            <v>187.1848</v>
          </cell>
          <cell r="F176">
            <v>0</v>
          </cell>
          <cell r="G176">
            <v>0</v>
          </cell>
        </row>
        <row r="177">
          <cell r="A177">
            <v>342479.84</v>
          </cell>
          <cell r="B177">
            <v>176</v>
          </cell>
          <cell r="C177">
            <v>1996.95</v>
          </cell>
          <cell r="D177">
            <v>1325.5840000000001</v>
          </cell>
          <cell r="E177">
            <v>207.5027</v>
          </cell>
          <cell r="F177">
            <v>0</v>
          </cell>
          <cell r="G177">
            <v>0</v>
          </cell>
        </row>
        <row r="178">
          <cell r="A178">
            <v>344223.66</v>
          </cell>
          <cell r="B178">
            <v>177</v>
          </cell>
          <cell r="C178">
            <v>1743.8009999999999</v>
          </cell>
          <cell r="D178">
            <v>998.47029999999995</v>
          </cell>
          <cell r="E178">
            <v>145.9385</v>
          </cell>
          <cell r="F178">
            <v>0</v>
          </cell>
          <cell r="G178">
            <v>0</v>
          </cell>
        </row>
        <row r="179">
          <cell r="A179">
            <v>346220.03</v>
          </cell>
          <cell r="B179">
            <v>178</v>
          </cell>
          <cell r="C179">
            <v>1996.366</v>
          </cell>
          <cell r="D179">
            <v>1788.521</v>
          </cell>
          <cell r="E179">
            <v>234.58799999999999</v>
          </cell>
          <cell r="F179">
            <v>0</v>
          </cell>
          <cell r="G179">
            <v>0</v>
          </cell>
        </row>
        <row r="180">
          <cell r="A180">
            <v>348205.06</v>
          </cell>
          <cell r="B180">
            <v>179</v>
          </cell>
          <cell r="C180">
            <v>1985.0350000000001</v>
          </cell>
          <cell r="D180">
            <v>1383.692</v>
          </cell>
          <cell r="E180">
            <v>127.8503</v>
          </cell>
          <cell r="F180">
            <v>0</v>
          </cell>
          <cell r="G180">
            <v>0</v>
          </cell>
        </row>
        <row r="181">
          <cell r="A181">
            <v>350171.66</v>
          </cell>
          <cell r="B181">
            <v>180</v>
          </cell>
          <cell r="C181">
            <v>1966.588</v>
          </cell>
          <cell r="D181">
            <v>1780.2560000000001</v>
          </cell>
          <cell r="E181">
            <v>236.84819999999999</v>
          </cell>
          <cell r="F181">
            <v>0</v>
          </cell>
          <cell r="G181">
            <v>0</v>
          </cell>
        </row>
        <row r="182">
          <cell r="A182">
            <v>352166.94</v>
          </cell>
          <cell r="B182">
            <v>181</v>
          </cell>
          <cell r="C182">
            <v>1995.2660000000001</v>
          </cell>
          <cell r="D182">
            <v>1397.508</v>
          </cell>
          <cell r="E182">
            <v>166.79849999999999</v>
          </cell>
          <cell r="F182">
            <v>0</v>
          </cell>
          <cell r="G182">
            <v>0</v>
          </cell>
        </row>
        <row r="183">
          <cell r="A183">
            <v>354148.53</v>
          </cell>
          <cell r="B183">
            <v>182</v>
          </cell>
          <cell r="C183">
            <v>1981.598</v>
          </cell>
          <cell r="D183">
            <v>0</v>
          </cell>
          <cell r="E183">
            <v>0</v>
          </cell>
          <cell r="F183">
            <v>0</v>
          </cell>
          <cell r="G183">
            <v>0</v>
          </cell>
        </row>
        <row r="184">
          <cell r="A184">
            <v>356147.44</v>
          </cell>
          <cell r="B184">
            <v>183</v>
          </cell>
          <cell r="C184">
            <v>1998.9190000000001</v>
          </cell>
          <cell r="D184">
            <v>0</v>
          </cell>
          <cell r="E184">
            <v>0</v>
          </cell>
          <cell r="F184">
            <v>0</v>
          </cell>
          <cell r="G184">
            <v>0</v>
          </cell>
        </row>
        <row r="185">
          <cell r="A185">
            <v>358147.09</v>
          </cell>
          <cell r="B185">
            <v>184</v>
          </cell>
          <cell r="C185">
            <v>1999.671</v>
          </cell>
          <cell r="D185">
            <v>0</v>
          </cell>
          <cell r="E185">
            <v>0</v>
          </cell>
          <cell r="F185">
            <v>0</v>
          </cell>
          <cell r="G185">
            <v>0</v>
          </cell>
        </row>
        <row r="186">
          <cell r="A186">
            <v>359914.81</v>
          </cell>
          <cell r="B186">
            <v>185</v>
          </cell>
          <cell r="C186">
            <v>1767.73</v>
          </cell>
          <cell r="D186">
            <v>0</v>
          </cell>
          <cell r="E186">
            <v>0</v>
          </cell>
          <cell r="F186">
            <v>0</v>
          </cell>
          <cell r="G186">
            <v>0</v>
          </cell>
        </row>
        <row r="187">
          <cell r="A187">
            <v>361908.91</v>
          </cell>
          <cell r="B187">
            <v>186</v>
          </cell>
          <cell r="C187">
            <v>1994.0840000000001</v>
          </cell>
          <cell r="D187">
            <v>0</v>
          </cell>
          <cell r="E187">
            <v>0</v>
          </cell>
          <cell r="F187">
            <v>101.3245</v>
          </cell>
          <cell r="G187">
            <v>13.031330000000001</v>
          </cell>
        </row>
        <row r="188">
          <cell r="A188">
            <v>363870.31</v>
          </cell>
          <cell r="B188">
            <v>187</v>
          </cell>
          <cell r="C188">
            <v>1961.4010000000001</v>
          </cell>
          <cell r="D188">
            <v>0</v>
          </cell>
          <cell r="E188">
            <v>0</v>
          </cell>
          <cell r="F188">
            <v>0</v>
          </cell>
          <cell r="G188">
            <v>0</v>
          </cell>
        </row>
        <row r="189">
          <cell r="A189">
            <v>365866.5</v>
          </cell>
          <cell r="B189">
            <v>188</v>
          </cell>
          <cell r="C189">
            <v>1996.2</v>
          </cell>
          <cell r="D189">
            <v>0</v>
          </cell>
          <cell r="E189">
            <v>0</v>
          </cell>
          <cell r="F189">
            <v>1447.5329999999999</v>
          </cell>
          <cell r="G189">
            <v>87.512960000000007</v>
          </cell>
        </row>
        <row r="190">
          <cell r="A190">
            <v>367856.59</v>
          </cell>
          <cell r="B190">
            <v>189</v>
          </cell>
          <cell r="C190">
            <v>1990.088</v>
          </cell>
          <cell r="D190">
            <v>0</v>
          </cell>
          <cell r="E190">
            <v>0</v>
          </cell>
          <cell r="F190">
            <v>723.24879999999996</v>
          </cell>
          <cell r="G190">
            <v>41.368870000000001</v>
          </cell>
        </row>
        <row r="191">
          <cell r="A191">
            <v>369823.22</v>
          </cell>
          <cell r="B191">
            <v>190</v>
          </cell>
          <cell r="C191">
            <v>1966.626</v>
          </cell>
          <cell r="D191">
            <v>0</v>
          </cell>
          <cell r="E191">
            <v>0</v>
          </cell>
          <cell r="F191">
            <v>1619.923</v>
          </cell>
          <cell r="G191">
            <v>119.6823</v>
          </cell>
        </row>
        <row r="192">
          <cell r="A192">
            <v>371822.84</v>
          </cell>
          <cell r="B192">
            <v>191</v>
          </cell>
          <cell r="C192">
            <v>1999.63</v>
          </cell>
          <cell r="D192">
            <v>17.27186</v>
          </cell>
          <cell r="E192">
            <v>3.5568029999999999</v>
          </cell>
          <cell r="F192">
            <v>1689.19</v>
          </cell>
          <cell r="G192">
            <v>182.86269999999999</v>
          </cell>
        </row>
        <row r="193">
          <cell r="A193">
            <v>373813.22</v>
          </cell>
          <cell r="B193">
            <v>192</v>
          </cell>
          <cell r="C193">
            <v>1990.375</v>
          </cell>
          <cell r="D193">
            <v>0</v>
          </cell>
          <cell r="E193">
            <v>0</v>
          </cell>
          <cell r="F193">
            <v>175.70480000000001</v>
          </cell>
          <cell r="G193">
            <v>17.02439</v>
          </cell>
        </row>
        <row r="194">
          <cell r="A194">
            <v>375793.06</v>
          </cell>
          <cell r="B194">
            <v>193</v>
          </cell>
          <cell r="C194">
            <v>1979.8579999999999</v>
          </cell>
          <cell r="D194">
            <v>0</v>
          </cell>
          <cell r="E194">
            <v>0</v>
          </cell>
          <cell r="F194">
            <v>1647.5550000000001</v>
          </cell>
          <cell r="G194">
            <v>106.084</v>
          </cell>
        </row>
        <row r="195">
          <cell r="A195">
            <v>377696.56</v>
          </cell>
          <cell r="B195">
            <v>194</v>
          </cell>
          <cell r="C195">
            <v>1903.4880000000001</v>
          </cell>
          <cell r="D195">
            <v>0</v>
          </cell>
          <cell r="E195">
            <v>0</v>
          </cell>
          <cell r="F195">
            <v>1903.4880000000001</v>
          </cell>
          <cell r="G195">
            <v>369.98340000000002</v>
          </cell>
        </row>
        <row r="196">
          <cell r="A196">
            <v>379647.03</v>
          </cell>
          <cell r="B196">
            <v>195</v>
          </cell>
          <cell r="C196">
            <v>1950.4770000000001</v>
          </cell>
          <cell r="D196">
            <v>607.44259999999997</v>
          </cell>
          <cell r="E196">
            <v>111.7839</v>
          </cell>
          <cell r="F196">
            <v>1298.617</v>
          </cell>
          <cell r="G196">
            <v>299.298</v>
          </cell>
        </row>
        <row r="197">
          <cell r="A197">
            <v>381612.31</v>
          </cell>
          <cell r="B197">
            <v>196</v>
          </cell>
          <cell r="C197">
            <v>1965.2909999999999</v>
          </cell>
          <cell r="D197">
            <v>1584.4</v>
          </cell>
          <cell r="E197">
            <v>116.88460000000001</v>
          </cell>
          <cell r="F197">
            <v>326.08300000000003</v>
          </cell>
          <cell r="G197">
            <v>39.577080000000002</v>
          </cell>
        </row>
        <row r="198">
          <cell r="A198">
            <v>383607.81</v>
          </cell>
          <cell r="B198">
            <v>197</v>
          </cell>
          <cell r="C198">
            <v>1995.5070000000001</v>
          </cell>
          <cell r="D198">
            <v>355.81369999999998</v>
          </cell>
          <cell r="E198">
            <v>29.00536</v>
          </cell>
          <cell r="F198">
            <v>335.60739999999998</v>
          </cell>
          <cell r="G198">
            <v>31.889420000000001</v>
          </cell>
        </row>
        <row r="199">
          <cell r="A199">
            <v>385559.47</v>
          </cell>
          <cell r="B199">
            <v>198</v>
          </cell>
          <cell r="C199">
            <v>1951.6410000000001</v>
          </cell>
          <cell r="D199">
            <v>0</v>
          </cell>
          <cell r="E199">
            <v>0</v>
          </cell>
          <cell r="F199">
            <v>191.91480000000001</v>
          </cell>
          <cell r="G199">
            <v>21.624030000000001</v>
          </cell>
        </row>
        <row r="200">
          <cell r="A200">
            <v>387559.44</v>
          </cell>
          <cell r="B200">
            <v>199</v>
          </cell>
          <cell r="C200">
            <v>1999.9770000000001</v>
          </cell>
          <cell r="D200">
            <v>0</v>
          </cell>
          <cell r="E200">
            <v>0</v>
          </cell>
          <cell r="F200">
            <v>1173.175</v>
          </cell>
          <cell r="G200">
            <v>190.86789999999999</v>
          </cell>
        </row>
        <row r="201">
          <cell r="A201">
            <v>389555.53</v>
          </cell>
          <cell r="B201">
            <v>200</v>
          </cell>
          <cell r="C201">
            <v>1996.105</v>
          </cell>
          <cell r="D201">
            <v>81.378829999999994</v>
          </cell>
          <cell r="E201">
            <v>19.11778</v>
          </cell>
          <cell r="F201">
            <v>1914.7260000000001</v>
          </cell>
          <cell r="G201">
            <v>364.82190000000003</v>
          </cell>
        </row>
        <row r="202">
          <cell r="A202">
            <v>391536.56</v>
          </cell>
          <cell r="B202">
            <v>201</v>
          </cell>
          <cell r="C202">
            <v>1981.0160000000001</v>
          </cell>
          <cell r="D202">
            <v>566.67259999999999</v>
          </cell>
          <cell r="E202">
            <v>70.359189999999998</v>
          </cell>
          <cell r="F202">
            <v>1093.1089999999999</v>
          </cell>
          <cell r="G202">
            <v>175.6182</v>
          </cell>
        </row>
        <row r="203">
          <cell r="A203">
            <v>393517.06</v>
          </cell>
          <cell r="B203">
            <v>202</v>
          </cell>
          <cell r="C203">
            <v>1980.508</v>
          </cell>
          <cell r="D203">
            <v>1810.403</v>
          </cell>
          <cell r="E203">
            <v>122.0928</v>
          </cell>
          <cell r="F203">
            <v>63.522559999999999</v>
          </cell>
          <cell r="G203">
            <v>3.22377</v>
          </cell>
        </row>
        <row r="204">
          <cell r="A204">
            <v>395497.56</v>
          </cell>
          <cell r="B204">
            <v>203</v>
          </cell>
          <cell r="C204">
            <v>1980.511</v>
          </cell>
          <cell r="D204">
            <v>1980.511</v>
          </cell>
          <cell r="E204">
            <v>92.035820000000001</v>
          </cell>
          <cell r="F204">
            <v>0</v>
          </cell>
          <cell r="G204">
            <v>0</v>
          </cell>
        </row>
        <row r="205">
          <cell r="A205">
            <v>397496.56</v>
          </cell>
          <cell r="B205">
            <v>204</v>
          </cell>
          <cell r="C205">
            <v>1998.991</v>
          </cell>
          <cell r="D205">
            <v>0</v>
          </cell>
          <cell r="E205">
            <v>0</v>
          </cell>
          <cell r="F205">
            <v>55.697589999999998</v>
          </cell>
          <cell r="G205">
            <v>5.3537670000000004</v>
          </cell>
        </row>
        <row r="206">
          <cell r="A206">
            <v>399476.16</v>
          </cell>
          <cell r="B206">
            <v>205</v>
          </cell>
          <cell r="C206">
            <v>1979.5989999999999</v>
          </cell>
          <cell r="D206">
            <v>0</v>
          </cell>
          <cell r="E206">
            <v>0</v>
          </cell>
          <cell r="F206">
            <v>276.33420000000001</v>
          </cell>
          <cell r="G206">
            <v>30.142900000000001</v>
          </cell>
        </row>
        <row r="207">
          <cell r="A207">
            <v>401465.75</v>
          </cell>
          <cell r="B207">
            <v>206</v>
          </cell>
          <cell r="C207">
            <v>1989.6010000000001</v>
          </cell>
          <cell r="D207">
            <v>0</v>
          </cell>
          <cell r="E207">
            <v>0</v>
          </cell>
          <cell r="F207">
            <v>1549.7449999999999</v>
          </cell>
          <cell r="G207">
            <v>226.7337</v>
          </cell>
        </row>
        <row r="208">
          <cell r="A208">
            <v>403457.66</v>
          </cell>
          <cell r="B208">
            <v>207</v>
          </cell>
          <cell r="C208">
            <v>1991.8969999999999</v>
          </cell>
          <cell r="D208">
            <v>0</v>
          </cell>
          <cell r="E208">
            <v>0</v>
          </cell>
          <cell r="F208">
            <v>1976.462</v>
          </cell>
          <cell r="G208">
            <v>247.2465</v>
          </cell>
        </row>
        <row r="209">
          <cell r="A209">
            <v>405452.28</v>
          </cell>
          <cell r="B209">
            <v>208</v>
          </cell>
          <cell r="C209">
            <v>1994.616</v>
          </cell>
          <cell r="D209">
            <v>127.8586</v>
          </cell>
          <cell r="E209">
            <v>18.026389999999999</v>
          </cell>
          <cell r="F209">
            <v>375.06799999999998</v>
          </cell>
          <cell r="G209">
            <v>68.938429999999997</v>
          </cell>
        </row>
        <row r="210">
          <cell r="A210">
            <v>407371.19</v>
          </cell>
          <cell r="B210">
            <v>209</v>
          </cell>
          <cell r="C210">
            <v>1918.8989999999999</v>
          </cell>
          <cell r="D210">
            <v>911.16549999999995</v>
          </cell>
          <cell r="E210">
            <v>76.332509999999999</v>
          </cell>
          <cell r="F210">
            <v>186.1508</v>
          </cell>
          <cell r="G210">
            <v>15.195119999999999</v>
          </cell>
        </row>
        <row r="211">
          <cell r="A211">
            <v>409354.44</v>
          </cell>
          <cell r="B211">
            <v>210</v>
          </cell>
          <cell r="C211">
            <v>1983.2550000000001</v>
          </cell>
          <cell r="D211">
            <v>1929.1369999999999</v>
          </cell>
          <cell r="E211">
            <v>104.2165</v>
          </cell>
          <cell r="F211">
            <v>54.117829999999998</v>
          </cell>
          <cell r="G211">
            <v>4.1168670000000001</v>
          </cell>
        </row>
        <row r="212">
          <cell r="A212">
            <v>410950.25</v>
          </cell>
          <cell r="B212">
            <v>211</v>
          </cell>
          <cell r="C212">
            <v>1595.819</v>
          </cell>
          <cell r="D212">
            <v>740.00229999999999</v>
          </cell>
          <cell r="E212">
            <v>31.387899999999998</v>
          </cell>
          <cell r="F212">
            <v>0</v>
          </cell>
          <cell r="G212">
            <v>0</v>
          </cell>
        </row>
        <row r="213">
          <cell r="A213">
            <v>412947.41</v>
          </cell>
          <cell r="B213">
            <v>212</v>
          </cell>
          <cell r="C213">
            <v>1997.15</v>
          </cell>
          <cell r="D213">
            <v>0</v>
          </cell>
          <cell r="E213">
            <v>0</v>
          </cell>
          <cell r="F213">
            <v>56.128900000000002</v>
          </cell>
          <cell r="G213">
            <v>7.2057989999999998</v>
          </cell>
        </row>
        <row r="214">
          <cell r="A214">
            <v>414939.47</v>
          </cell>
          <cell r="B214">
            <v>213</v>
          </cell>
          <cell r="C214">
            <v>1992.058</v>
          </cell>
          <cell r="D214">
            <v>0</v>
          </cell>
          <cell r="E214">
            <v>0</v>
          </cell>
          <cell r="F214">
            <v>546.11180000000002</v>
          </cell>
          <cell r="G214">
            <v>105.88200000000001</v>
          </cell>
        </row>
        <row r="215">
          <cell r="A215">
            <v>416937.09</v>
          </cell>
          <cell r="B215">
            <v>214</v>
          </cell>
          <cell r="C215">
            <v>1997.6310000000001</v>
          </cell>
          <cell r="D215">
            <v>0</v>
          </cell>
          <cell r="E215">
            <v>0</v>
          </cell>
          <cell r="F215">
            <v>782.77719999999999</v>
          </cell>
          <cell r="G215">
            <v>148.9111</v>
          </cell>
        </row>
        <row r="216">
          <cell r="A216">
            <v>418927.88</v>
          </cell>
          <cell r="B216">
            <v>215</v>
          </cell>
          <cell r="C216">
            <v>1990.7739999999999</v>
          </cell>
          <cell r="D216">
            <v>898.90970000000004</v>
          </cell>
          <cell r="E216">
            <v>62.477939999999997</v>
          </cell>
          <cell r="F216">
            <v>248.34700000000001</v>
          </cell>
          <cell r="G216">
            <v>36.367890000000003</v>
          </cell>
        </row>
        <row r="217">
          <cell r="A217">
            <v>420917.69</v>
          </cell>
          <cell r="B217">
            <v>216</v>
          </cell>
          <cell r="C217">
            <v>1989.807</v>
          </cell>
          <cell r="D217">
            <v>1713.6489999999999</v>
          </cell>
          <cell r="E217">
            <v>121.4971</v>
          </cell>
          <cell r="F217">
            <v>227.77610000000001</v>
          </cell>
          <cell r="G217">
            <v>24.313800000000001</v>
          </cell>
        </row>
        <row r="218">
          <cell r="A218">
            <v>422909.22</v>
          </cell>
          <cell r="B218">
            <v>217</v>
          </cell>
          <cell r="C218">
            <v>1991.52</v>
          </cell>
          <cell r="D218">
            <v>1643.817</v>
          </cell>
          <cell r="E218">
            <v>87.200199999999995</v>
          </cell>
          <cell r="F218">
            <v>0</v>
          </cell>
          <cell r="G218">
            <v>0</v>
          </cell>
        </row>
        <row r="219">
          <cell r="A219">
            <v>424904.69</v>
          </cell>
          <cell r="B219">
            <v>218</v>
          </cell>
          <cell r="C219">
            <v>1995.4559999999999</v>
          </cell>
          <cell r="D219">
            <v>1219.4929999999999</v>
          </cell>
          <cell r="E219">
            <v>47.507849999999998</v>
          </cell>
          <cell r="F219">
            <v>0</v>
          </cell>
          <cell r="G219">
            <v>0</v>
          </cell>
        </row>
        <row r="220">
          <cell r="A220">
            <v>426885.28</v>
          </cell>
          <cell r="B220">
            <v>219</v>
          </cell>
          <cell r="C220">
            <v>1980.586</v>
          </cell>
          <cell r="D220">
            <v>0</v>
          </cell>
          <cell r="E220">
            <v>0</v>
          </cell>
          <cell r="F220">
            <v>329.55689999999998</v>
          </cell>
          <cell r="G220">
            <v>59.883380000000002</v>
          </cell>
        </row>
        <row r="221">
          <cell r="A221">
            <v>428882.78</v>
          </cell>
          <cell r="B221">
            <v>220</v>
          </cell>
          <cell r="C221">
            <v>1997.509</v>
          </cell>
          <cell r="D221">
            <v>50.708100000000002</v>
          </cell>
          <cell r="E221">
            <v>1.853386</v>
          </cell>
          <cell r="F221">
            <v>1622.463</v>
          </cell>
          <cell r="G221">
            <v>212.25040000000001</v>
          </cell>
        </row>
        <row r="222">
          <cell r="A222">
            <v>430876.78</v>
          </cell>
          <cell r="B222">
            <v>221</v>
          </cell>
          <cell r="C222">
            <v>1993.9880000000001</v>
          </cell>
          <cell r="D222">
            <v>216.61539999999999</v>
          </cell>
          <cell r="E222">
            <v>21.842479999999998</v>
          </cell>
          <cell r="F222">
            <v>128.31950000000001</v>
          </cell>
          <cell r="G222">
            <v>16.787949999999999</v>
          </cell>
        </row>
        <row r="223">
          <cell r="A223">
            <v>432695.75</v>
          </cell>
          <cell r="B223">
            <v>222</v>
          </cell>
          <cell r="C223">
            <v>1818.9659999999999</v>
          </cell>
          <cell r="D223">
            <v>1066.847</v>
          </cell>
          <cell r="E223">
            <v>65.046899999999994</v>
          </cell>
          <cell r="F223">
            <v>62.236269999999998</v>
          </cell>
          <cell r="G223">
            <v>6.9186759999999996</v>
          </cell>
        </row>
        <row r="224">
          <cell r="A224">
            <v>434664.13</v>
          </cell>
          <cell r="B224">
            <v>223</v>
          </cell>
          <cell r="C224">
            <v>1968.375</v>
          </cell>
          <cell r="D224">
            <v>1724.2159999999999</v>
          </cell>
          <cell r="E224">
            <v>85.853129999999993</v>
          </cell>
          <cell r="F224">
            <v>0</v>
          </cell>
          <cell r="G224">
            <v>0</v>
          </cell>
        </row>
        <row r="225">
          <cell r="A225">
            <v>436643.19</v>
          </cell>
          <cell r="B225">
            <v>224</v>
          </cell>
          <cell r="C225">
            <v>1979.0519999999999</v>
          </cell>
          <cell r="D225">
            <v>1220.163</v>
          </cell>
          <cell r="E225">
            <v>50.881149999999998</v>
          </cell>
          <cell r="F225">
            <v>316.26420000000002</v>
          </cell>
          <cell r="G225">
            <v>32.040550000000003</v>
          </cell>
        </row>
        <row r="226">
          <cell r="A226">
            <v>438613.94</v>
          </cell>
          <cell r="B226">
            <v>225</v>
          </cell>
          <cell r="C226">
            <v>1970.7380000000001</v>
          </cell>
          <cell r="D226">
            <v>0</v>
          </cell>
          <cell r="E226">
            <v>0</v>
          </cell>
          <cell r="F226">
            <v>1690.4069999999999</v>
          </cell>
          <cell r="G226">
            <v>241.02940000000001</v>
          </cell>
        </row>
        <row r="227">
          <cell r="A227">
            <v>440611.69</v>
          </cell>
          <cell r="B227">
            <v>226</v>
          </cell>
          <cell r="C227">
            <v>1997.7619999999999</v>
          </cell>
          <cell r="D227">
            <v>254.8347</v>
          </cell>
          <cell r="E227">
            <v>23.803080000000001</v>
          </cell>
          <cell r="F227">
            <v>1640.3689999999999</v>
          </cell>
          <cell r="G227">
            <v>265.3648</v>
          </cell>
        </row>
        <row r="228">
          <cell r="A228">
            <v>442043.91</v>
          </cell>
          <cell r="B228">
            <v>227</v>
          </cell>
          <cell r="C228">
            <v>1432.2139999999999</v>
          </cell>
          <cell r="D228">
            <v>178.15889999999999</v>
          </cell>
          <cell r="E228">
            <v>10.73696</v>
          </cell>
          <cell r="F228">
            <v>423.75009999999997</v>
          </cell>
          <cell r="G228">
            <v>28.18817</v>
          </cell>
        </row>
        <row r="229">
          <cell r="A229">
            <v>444043.84</v>
          </cell>
          <cell r="B229">
            <v>228</v>
          </cell>
          <cell r="C229">
            <v>1999.9359999999999</v>
          </cell>
          <cell r="D229">
            <v>1999.9359999999999</v>
          </cell>
          <cell r="E229">
            <v>91.37688</v>
          </cell>
          <cell r="F229">
            <v>0</v>
          </cell>
          <cell r="G229">
            <v>0</v>
          </cell>
        </row>
        <row r="230">
          <cell r="A230">
            <v>446043.03</v>
          </cell>
          <cell r="B230">
            <v>229</v>
          </cell>
          <cell r="C230">
            <v>1999.1990000000001</v>
          </cell>
          <cell r="D230">
            <v>1689.1030000000001</v>
          </cell>
          <cell r="E230">
            <v>113.7924</v>
          </cell>
          <cell r="F230">
            <v>0</v>
          </cell>
          <cell r="G230">
            <v>0</v>
          </cell>
        </row>
        <row r="231">
          <cell r="A231">
            <v>448012.75</v>
          </cell>
          <cell r="B231">
            <v>230</v>
          </cell>
          <cell r="C231">
            <v>1969.7059999999999</v>
          </cell>
          <cell r="D231">
            <v>0</v>
          </cell>
          <cell r="E231">
            <v>0</v>
          </cell>
          <cell r="F231">
            <v>751.30830000000003</v>
          </cell>
          <cell r="G231">
            <v>79.381569999999996</v>
          </cell>
        </row>
        <row r="232">
          <cell r="A232">
            <v>450011.78</v>
          </cell>
          <cell r="B232">
            <v>231</v>
          </cell>
          <cell r="C232">
            <v>1999.0340000000001</v>
          </cell>
          <cell r="D232">
            <v>67.105590000000007</v>
          </cell>
          <cell r="E232">
            <v>11.84501</v>
          </cell>
          <cell r="F232">
            <v>1815.3820000000001</v>
          </cell>
          <cell r="G232">
            <v>282.84019999999998</v>
          </cell>
        </row>
        <row r="233">
          <cell r="A233">
            <v>452009.13</v>
          </cell>
          <cell r="B233">
            <v>232</v>
          </cell>
          <cell r="C233">
            <v>1997.356</v>
          </cell>
          <cell r="D233">
            <v>477.57909999999998</v>
          </cell>
          <cell r="E233">
            <v>43.704169999999998</v>
          </cell>
          <cell r="F233">
            <v>1511.9590000000001</v>
          </cell>
          <cell r="G233">
            <v>170.1028</v>
          </cell>
        </row>
        <row r="234">
          <cell r="A234">
            <v>454002.94</v>
          </cell>
          <cell r="B234">
            <v>233</v>
          </cell>
          <cell r="C234">
            <v>1993.82</v>
          </cell>
          <cell r="D234">
            <v>1551.7809999999999</v>
          </cell>
          <cell r="E234">
            <v>64.874679999999998</v>
          </cell>
          <cell r="F234">
            <v>158.83850000000001</v>
          </cell>
          <cell r="G234">
            <v>10.340339999999999</v>
          </cell>
        </row>
        <row r="235">
          <cell r="A235">
            <v>455686</v>
          </cell>
          <cell r="B235">
            <v>234</v>
          </cell>
          <cell r="C235">
            <v>1683.048</v>
          </cell>
          <cell r="D235">
            <v>1683.048</v>
          </cell>
          <cell r="E235">
            <v>66.889219999999995</v>
          </cell>
          <cell r="F235">
            <v>0</v>
          </cell>
          <cell r="G235">
            <v>0</v>
          </cell>
        </row>
        <row r="236">
          <cell r="A236">
            <v>457678.06</v>
          </cell>
          <cell r="B236">
            <v>235</v>
          </cell>
          <cell r="C236">
            <v>1992.067</v>
          </cell>
          <cell r="D236">
            <v>1404.634</v>
          </cell>
          <cell r="E236">
            <v>72.711939999999998</v>
          </cell>
          <cell r="F236">
            <v>0</v>
          </cell>
          <cell r="G236">
            <v>0</v>
          </cell>
        </row>
        <row r="237">
          <cell r="A237">
            <v>459660.63</v>
          </cell>
          <cell r="B237">
            <v>236</v>
          </cell>
          <cell r="C237">
            <v>1982.5730000000001</v>
          </cell>
          <cell r="D237">
            <v>0</v>
          </cell>
          <cell r="E237">
            <v>0</v>
          </cell>
          <cell r="F237">
            <v>67.403480000000002</v>
          </cell>
          <cell r="G237">
            <v>9.1211070000000003</v>
          </cell>
        </row>
        <row r="238">
          <cell r="A238">
            <v>461657.63</v>
          </cell>
          <cell r="B238">
            <v>237</v>
          </cell>
          <cell r="C238">
            <v>1997.011</v>
          </cell>
          <cell r="D238">
            <v>0</v>
          </cell>
          <cell r="E238">
            <v>0</v>
          </cell>
          <cell r="F238">
            <v>1148.702</v>
          </cell>
          <cell r="G238">
            <v>120.7681</v>
          </cell>
        </row>
        <row r="239">
          <cell r="A239">
            <v>463604.53</v>
          </cell>
          <cell r="B239">
            <v>238</v>
          </cell>
          <cell r="C239">
            <v>1946.9069999999999</v>
          </cell>
          <cell r="D239">
            <v>129.4606</v>
          </cell>
          <cell r="E239">
            <v>19.488610000000001</v>
          </cell>
          <cell r="F239">
            <v>1781.9570000000001</v>
          </cell>
          <cell r="G239">
            <v>251.97890000000001</v>
          </cell>
        </row>
        <row r="240">
          <cell r="A240">
            <v>465604.34</v>
          </cell>
          <cell r="B240">
            <v>239</v>
          </cell>
          <cell r="C240">
            <v>1999.817</v>
          </cell>
          <cell r="D240">
            <v>835.72709999999995</v>
          </cell>
          <cell r="E240">
            <v>67.073350000000005</v>
          </cell>
          <cell r="F240">
            <v>371.37509999999997</v>
          </cell>
          <cell r="G240">
            <v>56.241790000000002</v>
          </cell>
        </row>
        <row r="241">
          <cell r="A241">
            <v>467574.91</v>
          </cell>
          <cell r="B241">
            <v>240</v>
          </cell>
          <cell r="C241">
            <v>1970.559</v>
          </cell>
          <cell r="D241">
            <v>1674.1210000000001</v>
          </cell>
          <cell r="E241">
            <v>95.508160000000004</v>
          </cell>
          <cell r="F241">
            <v>296.43729999999999</v>
          </cell>
          <cell r="G241">
            <v>16.745750000000001</v>
          </cell>
        </row>
        <row r="242">
          <cell r="A242">
            <v>469510.25</v>
          </cell>
          <cell r="B242">
            <v>241</v>
          </cell>
          <cell r="C242">
            <v>1935.3530000000001</v>
          </cell>
          <cell r="D242">
            <v>1935.3530000000001</v>
          </cell>
          <cell r="E242">
            <v>91.728459999999998</v>
          </cell>
          <cell r="F242">
            <v>0</v>
          </cell>
          <cell r="G242">
            <v>0</v>
          </cell>
        </row>
        <row r="243">
          <cell r="A243">
            <v>471506.88</v>
          </cell>
          <cell r="B243">
            <v>242</v>
          </cell>
          <cell r="C243">
            <v>1996.62</v>
          </cell>
          <cell r="D243">
            <v>509.59230000000002</v>
          </cell>
          <cell r="E243">
            <v>27.336369999999999</v>
          </cell>
          <cell r="F243">
            <v>0</v>
          </cell>
          <cell r="G243">
            <v>0</v>
          </cell>
        </row>
        <row r="244">
          <cell r="A244">
            <v>473422.44</v>
          </cell>
          <cell r="B244">
            <v>243</v>
          </cell>
          <cell r="C244">
            <v>1915.557</v>
          </cell>
          <cell r="D244">
            <v>0</v>
          </cell>
          <cell r="E244">
            <v>0</v>
          </cell>
          <cell r="F244">
            <v>554.64649999999995</v>
          </cell>
          <cell r="G244">
            <v>67.232960000000006</v>
          </cell>
        </row>
        <row r="245">
          <cell r="A245">
            <v>475421.53</v>
          </cell>
          <cell r="B245">
            <v>244</v>
          </cell>
          <cell r="C245">
            <v>1999.0989999999999</v>
          </cell>
          <cell r="D245">
            <v>93.69238</v>
          </cell>
          <cell r="E245">
            <v>9.2725100000000005</v>
          </cell>
          <cell r="F245">
            <v>1905.4069999999999</v>
          </cell>
          <cell r="G245">
            <v>211.48480000000001</v>
          </cell>
        </row>
        <row r="246">
          <cell r="A246">
            <v>477415.22</v>
          </cell>
          <cell r="B246">
            <v>245</v>
          </cell>
          <cell r="C246">
            <v>1993.69</v>
          </cell>
          <cell r="D246">
            <v>500.34179999999998</v>
          </cell>
          <cell r="E246">
            <v>44.819580000000002</v>
          </cell>
          <cell r="F246">
            <v>1493.348</v>
          </cell>
          <cell r="G246">
            <v>122.02809999999999</v>
          </cell>
        </row>
        <row r="247">
          <cell r="A247">
            <v>479398.97</v>
          </cell>
          <cell r="B247">
            <v>246</v>
          </cell>
          <cell r="C247">
            <v>1983.7619999999999</v>
          </cell>
          <cell r="D247">
            <v>1646.788</v>
          </cell>
          <cell r="E247">
            <v>106.48699999999999</v>
          </cell>
          <cell r="F247">
            <v>336.9735</v>
          </cell>
          <cell r="G247">
            <v>20.817049999999998</v>
          </cell>
        </row>
        <row r="248">
          <cell r="A248">
            <v>481397.78</v>
          </cell>
          <cell r="B248">
            <v>247</v>
          </cell>
          <cell r="C248">
            <v>1998.8140000000001</v>
          </cell>
          <cell r="D248">
            <v>1196.787</v>
          </cell>
          <cell r="E248">
            <v>57.026980000000002</v>
          </cell>
          <cell r="F248">
            <v>119.3754</v>
          </cell>
          <cell r="G248">
            <v>13.92839</v>
          </cell>
        </row>
        <row r="249">
          <cell r="A249">
            <v>483318.34</v>
          </cell>
          <cell r="B249">
            <v>248</v>
          </cell>
          <cell r="C249">
            <v>1920.5530000000001</v>
          </cell>
          <cell r="D249">
            <v>42.34816</v>
          </cell>
          <cell r="E249">
            <v>4.0192079999999999</v>
          </cell>
          <cell r="F249">
            <v>983.16800000000001</v>
          </cell>
          <cell r="G249">
            <v>94.481160000000003</v>
          </cell>
        </row>
        <row r="250">
          <cell r="A250">
            <v>484524</v>
          </cell>
          <cell r="B250">
            <v>249</v>
          </cell>
          <cell r="C250">
            <v>1205.662</v>
          </cell>
          <cell r="D250">
            <v>41.317790000000002</v>
          </cell>
          <cell r="E250">
            <v>2.339785</v>
          </cell>
          <cell r="F250">
            <v>1164.3440000000001</v>
          </cell>
          <cell r="G250">
            <v>101.94580000000001</v>
          </cell>
        </row>
        <row r="251">
          <cell r="A251">
            <v>486486.69</v>
          </cell>
          <cell r="B251">
            <v>250</v>
          </cell>
          <cell r="C251">
            <v>1962.68</v>
          </cell>
          <cell r="D251">
            <v>668.86360000000002</v>
          </cell>
          <cell r="E251">
            <v>40.407969999999999</v>
          </cell>
          <cell r="F251">
            <v>1059.8699999999999</v>
          </cell>
          <cell r="G251">
            <v>61.260890000000003</v>
          </cell>
        </row>
        <row r="252">
          <cell r="A252">
            <v>488485.47</v>
          </cell>
          <cell r="B252">
            <v>251</v>
          </cell>
          <cell r="C252">
            <v>1998.7750000000001</v>
          </cell>
          <cell r="D252">
            <v>914.17740000000003</v>
          </cell>
          <cell r="E252">
            <v>38.497839999999997</v>
          </cell>
          <cell r="F252">
            <v>266.89260000000002</v>
          </cell>
          <cell r="G252">
            <v>39.01444</v>
          </cell>
        </row>
        <row r="253">
          <cell r="A253">
            <v>490237.88</v>
          </cell>
          <cell r="B253">
            <v>252</v>
          </cell>
          <cell r="C253">
            <v>1752.4190000000001</v>
          </cell>
          <cell r="D253">
            <v>132.65809999999999</v>
          </cell>
          <cell r="E253">
            <v>8.9753629999999998</v>
          </cell>
          <cell r="F253">
            <v>714.61189999999999</v>
          </cell>
          <cell r="G253">
            <v>59.877879999999998</v>
          </cell>
        </row>
        <row r="254">
          <cell r="A254">
            <v>492201</v>
          </cell>
          <cell r="B254">
            <v>253</v>
          </cell>
          <cell r="C254">
            <v>1963.1179999999999</v>
          </cell>
          <cell r="D254">
            <v>1199.3610000000001</v>
          </cell>
          <cell r="E254">
            <v>68.444289999999995</v>
          </cell>
          <cell r="F254">
            <v>467.32010000000002</v>
          </cell>
          <cell r="G254">
            <v>31.73875</v>
          </cell>
        </row>
        <row r="255">
          <cell r="A255">
            <v>494183.69</v>
          </cell>
          <cell r="B255">
            <v>254</v>
          </cell>
          <cell r="C255">
            <v>1982.683</v>
          </cell>
          <cell r="D255">
            <v>1127.836</v>
          </cell>
          <cell r="E255">
            <v>71.561319999999995</v>
          </cell>
          <cell r="F255">
            <v>457.72480000000002</v>
          </cell>
          <cell r="G255">
            <v>25.32028</v>
          </cell>
        </row>
        <row r="256">
          <cell r="A256">
            <v>496175.47</v>
          </cell>
          <cell r="B256">
            <v>255</v>
          </cell>
          <cell r="C256">
            <v>1991.7670000000001</v>
          </cell>
          <cell r="D256">
            <v>845.2636</v>
          </cell>
          <cell r="E256">
            <v>67.283720000000002</v>
          </cell>
          <cell r="F256">
            <v>273.95</v>
          </cell>
          <cell r="G256">
            <v>20.000879999999999</v>
          </cell>
        </row>
        <row r="257">
          <cell r="A257">
            <v>498172.44</v>
          </cell>
          <cell r="B257">
            <v>256</v>
          </cell>
          <cell r="C257">
            <v>1996.98</v>
          </cell>
          <cell r="D257">
            <v>822.86599999999999</v>
          </cell>
          <cell r="E257">
            <v>80.543000000000006</v>
          </cell>
          <cell r="F257">
            <v>99.917850000000001</v>
          </cell>
          <cell r="G257">
            <v>10.775180000000001</v>
          </cell>
        </row>
        <row r="258">
          <cell r="A258">
            <v>500170.75</v>
          </cell>
          <cell r="B258">
            <v>257</v>
          </cell>
          <cell r="C258">
            <v>1998.3130000000001</v>
          </cell>
          <cell r="D258">
            <v>505.15940000000001</v>
          </cell>
          <cell r="E258">
            <v>47.584609999999998</v>
          </cell>
          <cell r="F258">
            <v>27.0853</v>
          </cell>
          <cell r="G258">
            <v>2.5499930000000002</v>
          </cell>
        </row>
        <row r="259">
          <cell r="A259">
            <v>502168.47</v>
          </cell>
          <cell r="B259">
            <v>258</v>
          </cell>
          <cell r="C259">
            <v>1997.7180000000001</v>
          </cell>
          <cell r="D259">
            <v>489.38040000000001</v>
          </cell>
          <cell r="E259">
            <v>58.333030000000001</v>
          </cell>
          <cell r="F259">
            <v>0.264677</v>
          </cell>
          <cell r="G259">
            <v>2.4919E-2</v>
          </cell>
        </row>
        <row r="260">
          <cell r="A260">
            <v>504166.38</v>
          </cell>
          <cell r="B260">
            <v>259</v>
          </cell>
          <cell r="C260">
            <v>1997.8969999999999</v>
          </cell>
          <cell r="D260">
            <v>139.2176</v>
          </cell>
          <cell r="E260">
            <v>19.431429999999999</v>
          </cell>
          <cell r="F260">
            <v>0</v>
          </cell>
          <cell r="G260">
            <v>0</v>
          </cell>
        </row>
        <row r="261">
          <cell r="A261">
            <v>506162.94</v>
          </cell>
          <cell r="B261">
            <v>260</v>
          </cell>
          <cell r="C261">
            <v>1996.549</v>
          </cell>
          <cell r="D261">
            <v>0</v>
          </cell>
          <cell r="E261">
            <v>0</v>
          </cell>
          <cell r="F261">
            <v>0</v>
          </cell>
          <cell r="G261">
            <v>0</v>
          </cell>
        </row>
        <row r="262">
          <cell r="A262">
            <v>508162.06</v>
          </cell>
          <cell r="B262">
            <v>261</v>
          </cell>
          <cell r="C262">
            <v>1999.14</v>
          </cell>
          <cell r="D262">
            <v>0</v>
          </cell>
          <cell r="E262">
            <v>0</v>
          </cell>
          <cell r="F262">
            <v>0</v>
          </cell>
          <cell r="G262">
            <v>0</v>
          </cell>
        </row>
        <row r="263">
          <cell r="A263">
            <v>510156.63</v>
          </cell>
          <cell r="B263">
            <v>262</v>
          </cell>
          <cell r="C263">
            <v>1994.57</v>
          </cell>
          <cell r="D263">
            <v>0</v>
          </cell>
          <cell r="E263">
            <v>0</v>
          </cell>
          <cell r="F263">
            <v>501.03390000000002</v>
          </cell>
          <cell r="G263">
            <v>25.312159999999999</v>
          </cell>
        </row>
        <row r="264">
          <cell r="A264">
            <v>512145.09</v>
          </cell>
          <cell r="B264">
            <v>263</v>
          </cell>
          <cell r="C264">
            <v>1988.4739999999999</v>
          </cell>
          <cell r="D264">
            <v>0</v>
          </cell>
          <cell r="E264">
            <v>0</v>
          </cell>
          <cell r="F264">
            <v>546.86189999999999</v>
          </cell>
          <cell r="G264">
            <v>44.262729999999998</v>
          </cell>
        </row>
        <row r="265">
          <cell r="A265">
            <v>514143.06</v>
          </cell>
          <cell r="B265">
            <v>264</v>
          </cell>
          <cell r="C265">
            <v>1997.973</v>
          </cell>
          <cell r="D265">
            <v>0</v>
          </cell>
          <cell r="E265">
            <v>0</v>
          </cell>
          <cell r="F265">
            <v>507.51909999999998</v>
          </cell>
          <cell r="G265">
            <v>25.948969999999999</v>
          </cell>
        </row>
        <row r="266">
          <cell r="A266">
            <v>516142.34</v>
          </cell>
          <cell r="B266">
            <v>265</v>
          </cell>
          <cell r="C266">
            <v>1999.2940000000001</v>
          </cell>
          <cell r="D266">
            <v>0</v>
          </cell>
          <cell r="E266">
            <v>0</v>
          </cell>
          <cell r="F266">
            <v>1426.104</v>
          </cell>
          <cell r="G266">
            <v>115.3552</v>
          </cell>
        </row>
        <row r="267">
          <cell r="A267">
            <v>518135.63</v>
          </cell>
          <cell r="B267">
            <v>266</v>
          </cell>
          <cell r="C267">
            <v>1993.2750000000001</v>
          </cell>
          <cell r="D267">
            <v>0</v>
          </cell>
          <cell r="E267">
            <v>0</v>
          </cell>
          <cell r="F267">
            <v>861.99649999999997</v>
          </cell>
          <cell r="G267">
            <v>43.704880000000003</v>
          </cell>
        </row>
        <row r="268">
          <cell r="A268">
            <v>520032.38</v>
          </cell>
          <cell r="B268">
            <v>267</v>
          </cell>
          <cell r="C268">
            <v>1896.7529999999999</v>
          </cell>
          <cell r="D268">
            <v>0</v>
          </cell>
          <cell r="E268">
            <v>0</v>
          </cell>
          <cell r="F268">
            <v>1854.3030000000001</v>
          </cell>
          <cell r="G268">
            <v>148.91229999999999</v>
          </cell>
        </row>
        <row r="269">
          <cell r="A269">
            <v>522007.53</v>
          </cell>
          <cell r="B269">
            <v>268</v>
          </cell>
          <cell r="C269">
            <v>1975.146</v>
          </cell>
          <cell r="D269">
            <v>0</v>
          </cell>
          <cell r="E269">
            <v>0</v>
          </cell>
          <cell r="F269">
            <v>1128.1869999999999</v>
          </cell>
          <cell r="G269">
            <v>141.38140000000001</v>
          </cell>
        </row>
        <row r="270">
          <cell r="A270">
            <v>523971.78</v>
          </cell>
          <cell r="B270">
            <v>269</v>
          </cell>
          <cell r="C270">
            <v>1964.241</v>
          </cell>
          <cell r="D270">
            <v>0</v>
          </cell>
          <cell r="E270">
            <v>0</v>
          </cell>
          <cell r="F270">
            <v>270.31389999999999</v>
          </cell>
          <cell r="G270">
            <v>25.906210000000002</v>
          </cell>
        </row>
        <row r="271">
          <cell r="A271">
            <v>525946.88</v>
          </cell>
          <cell r="B271">
            <v>270</v>
          </cell>
          <cell r="C271">
            <v>1975.124</v>
          </cell>
          <cell r="D271">
            <v>0</v>
          </cell>
          <cell r="E271">
            <v>0</v>
          </cell>
          <cell r="F271">
            <v>1975.124</v>
          </cell>
          <cell r="G271">
            <v>204.51410000000001</v>
          </cell>
        </row>
        <row r="272">
          <cell r="A272">
            <v>527089.31000000006</v>
          </cell>
          <cell r="B272">
            <v>271</v>
          </cell>
          <cell r="C272">
            <v>1142.4169999999999</v>
          </cell>
          <cell r="D272">
            <v>0</v>
          </cell>
          <cell r="E272">
            <v>0</v>
          </cell>
          <cell r="F272">
            <v>1142.4169999999999</v>
          </cell>
          <cell r="G272">
            <v>199.07390000000001</v>
          </cell>
        </row>
        <row r="273">
          <cell r="A273">
            <v>529028.63</v>
          </cell>
          <cell r="B273">
            <v>272</v>
          </cell>
          <cell r="C273">
            <v>1939.3019999999999</v>
          </cell>
          <cell r="D273">
            <v>0</v>
          </cell>
          <cell r="E273">
            <v>0</v>
          </cell>
          <cell r="F273">
            <v>1939.3019999999999</v>
          </cell>
          <cell r="G273">
            <v>398.6456</v>
          </cell>
        </row>
        <row r="274">
          <cell r="A274">
            <v>531013.93999999994</v>
          </cell>
          <cell r="B274">
            <v>273</v>
          </cell>
          <cell r="C274">
            <v>1985.2950000000001</v>
          </cell>
          <cell r="D274">
            <v>162.50530000000001</v>
          </cell>
          <cell r="E274">
            <v>15.21081</v>
          </cell>
          <cell r="F274">
            <v>1822.79</v>
          </cell>
          <cell r="G274">
            <v>232.57980000000001</v>
          </cell>
        </row>
        <row r="275">
          <cell r="A275">
            <v>533012.68999999994</v>
          </cell>
          <cell r="B275">
            <v>274</v>
          </cell>
          <cell r="C275">
            <v>1998.7239999999999</v>
          </cell>
          <cell r="D275">
            <v>1079.1400000000001</v>
          </cell>
          <cell r="E275">
            <v>67.000879999999995</v>
          </cell>
          <cell r="F275">
            <v>235.84649999999999</v>
          </cell>
          <cell r="G275">
            <v>13.419829999999999</v>
          </cell>
        </row>
        <row r="276">
          <cell r="A276">
            <v>534947.81000000006</v>
          </cell>
          <cell r="B276">
            <v>275</v>
          </cell>
          <cell r="C276">
            <v>1935.143</v>
          </cell>
          <cell r="D276">
            <v>0</v>
          </cell>
          <cell r="E276">
            <v>0</v>
          </cell>
          <cell r="F276">
            <v>53.474739999999997</v>
          </cell>
          <cell r="G276">
            <v>5.5157610000000004</v>
          </cell>
        </row>
        <row r="277">
          <cell r="A277">
            <v>536918.5</v>
          </cell>
          <cell r="B277">
            <v>276</v>
          </cell>
          <cell r="C277">
            <v>1970.6790000000001</v>
          </cell>
          <cell r="D277">
            <v>0</v>
          </cell>
          <cell r="E277">
            <v>0</v>
          </cell>
          <cell r="F277">
            <v>1970.6790000000001</v>
          </cell>
          <cell r="G277">
            <v>194.96080000000001</v>
          </cell>
        </row>
        <row r="278">
          <cell r="A278">
            <v>538335.68999999994</v>
          </cell>
          <cell r="B278">
            <v>277</v>
          </cell>
          <cell r="C278">
            <v>1417.174</v>
          </cell>
          <cell r="D278">
            <v>0</v>
          </cell>
          <cell r="E278">
            <v>0</v>
          </cell>
          <cell r="F278">
            <v>1417.174</v>
          </cell>
          <cell r="G278">
            <v>183.77600000000001</v>
          </cell>
        </row>
        <row r="279">
          <cell r="A279">
            <v>540330.18999999994</v>
          </cell>
          <cell r="B279">
            <v>278</v>
          </cell>
          <cell r="C279">
            <v>1994.4960000000001</v>
          </cell>
          <cell r="D279">
            <v>0</v>
          </cell>
          <cell r="E279">
            <v>0</v>
          </cell>
          <cell r="F279">
            <v>1052</v>
          </cell>
          <cell r="G279">
            <v>159.0856</v>
          </cell>
        </row>
        <row r="280">
          <cell r="A280">
            <v>542248.81000000006</v>
          </cell>
          <cell r="B280">
            <v>279</v>
          </cell>
          <cell r="C280">
            <v>1918.644</v>
          </cell>
          <cell r="D280">
            <v>26.77769</v>
          </cell>
          <cell r="E280">
            <v>2.773895</v>
          </cell>
          <cell r="F280">
            <v>1891.867</v>
          </cell>
          <cell r="G280">
            <v>156.6069</v>
          </cell>
        </row>
        <row r="281">
          <cell r="A281">
            <v>544245.75</v>
          </cell>
          <cell r="B281">
            <v>280</v>
          </cell>
          <cell r="C281">
            <v>1996.93</v>
          </cell>
          <cell r="D281">
            <v>495.6001</v>
          </cell>
          <cell r="E281">
            <v>27.493919999999999</v>
          </cell>
          <cell r="F281">
            <v>1104.0309999999999</v>
          </cell>
          <cell r="G281">
            <v>89.800539999999998</v>
          </cell>
        </row>
        <row r="282">
          <cell r="A282">
            <v>546240.56000000006</v>
          </cell>
          <cell r="B282">
            <v>281</v>
          </cell>
          <cell r="C282">
            <v>1994.825</v>
          </cell>
          <cell r="D282">
            <v>1501.9159999999999</v>
          </cell>
          <cell r="E282">
            <v>69.457300000000004</v>
          </cell>
          <cell r="F282">
            <v>22.542770000000001</v>
          </cell>
          <cell r="G282">
            <v>2.3394110000000001</v>
          </cell>
        </row>
        <row r="283">
          <cell r="A283">
            <v>548232.63</v>
          </cell>
          <cell r="B283">
            <v>282</v>
          </cell>
          <cell r="C283">
            <v>1992.075</v>
          </cell>
          <cell r="D283">
            <v>209.3723</v>
          </cell>
          <cell r="E283">
            <v>10.996420000000001</v>
          </cell>
          <cell r="F283">
            <v>37.335380000000001</v>
          </cell>
          <cell r="G283">
            <v>4.4328190000000003</v>
          </cell>
        </row>
        <row r="284">
          <cell r="A284">
            <v>550228.68999999994</v>
          </cell>
          <cell r="B284">
            <v>283</v>
          </cell>
          <cell r="C284">
            <v>1996.0830000000001</v>
          </cell>
          <cell r="D284">
            <v>0</v>
          </cell>
          <cell r="E284">
            <v>0</v>
          </cell>
          <cell r="F284">
            <v>1178.0709999999999</v>
          </cell>
          <cell r="G284">
            <v>162.8082</v>
          </cell>
        </row>
        <row r="285">
          <cell r="A285">
            <v>552226.31000000006</v>
          </cell>
          <cell r="B285">
            <v>284</v>
          </cell>
          <cell r="C285">
            <v>1997.6469999999999</v>
          </cell>
          <cell r="D285">
            <v>0</v>
          </cell>
          <cell r="E285">
            <v>0</v>
          </cell>
          <cell r="F285">
            <v>1044.3209999999999</v>
          </cell>
          <cell r="G285">
            <v>172.32689999999999</v>
          </cell>
        </row>
        <row r="286">
          <cell r="A286">
            <v>554175.68999999994</v>
          </cell>
          <cell r="B286">
            <v>285</v>
          </cell>
          <cell r="C286">
            <v>1949.375</v>
          </cell>
          <cell r="D286">
            <v>0</v>
          </cell>
          <cell r="E286">
            <v>0</v>
          </cell>
          <cell r="F286">
            <v>177.51079999999999</v>
          </cell>
          <cell r="G286">
            <v>38.707700000000003</v>
          </cell>
        </row>
        <row r="287">
          <cell r="A287">
            <v>556167.06000000006</v>
          </cell>
          <cell r="B287">
            <v>286</v>
          </cell>
          <cell r="C287">
            <v>1991.356</v>
          </cell>
          <cell r="D287">
            <v>0</v>
          </cell>
          <cell r="E287">
            <v>0</v>
          </cell>
          <cell r="F287">
            <v>297.42959999999999</v>
          </cell>
          <cell r="G287">
            <v>21.508839999999999</v>
          </cell>
        </row>
        <row r="288">
          <cell r="A288">
            <v>558154.18999999994</v>
          </cell>
          <cell r="B288">
            <v>287</v>
          </cell>
          <cell r="C288">
            <v>1987.1030000000001</v>
          </cell>
          <cell r="D288">
            <v>269.26949999999999</v>
          </cell>
          <cell r="E288">
            <v>20.268129999999999</v>
          </cell>
          <cell r="F288">
            <v>1461.3520000000001</v>
          </cell>
          <cell r="G288">
            <v>103.8853</v>
          </cell>
        </row>
        <row r="289">
          <cell r="A289">
            <v>560143.68999999994</v>
          </cell>
          <cell r="B289">
            <v>288</v>
          </cell>
          <cell r="C289">
            <v>1989.498</v>
          </cell>
          <cell r="D289">
            <v>910.98450000000003</v>
          </cell>
          <cell r="E289">
            <v>43.957299999999996</v>
          </cell>
          <cell r="F289">
            <v>143.34710000000001</v>
          </cell>
          <cell r="G289">
            <v>16.360849999999999</v>
          </cell>
        </row>
        <row r="290">
          <cell r="A290">
            <v>562132.93999999994</v>
          </cell>
          <cell r="B290">
            <v>289</v>
          </cell>
          <cell r="C290">
            <v>1989.268</v>
          </cell>
          <cell r="D290">
            <v>337.0172</v>
          </cell>
          <cell r="E290">
            <v>14.432510000000001</v>
          </cell>
          <cell r="F290">
            <v>1002.769</v>
          </cell>
          <cell r="G290">
            <v>58.588819999999998</v>
          </cell>
        </row>
        <row r="291">
          <cell r="A291">
            <v>564129</v>
          </cell>
          <cell r="B291">
            <v>290</v>
          </cell>
          <cell r="C291">
            <v>1996.038</v>
          </cell>
          <cell r="D291">
            <v>0</v>
          </cell>
          <cell r="E291">
            <v>0</v>
          </cell>
          <cell r="F291">
            <v>1161.135</v>
          </cell>
          <cell r="G291">
            <v>162.08850000000001</v>
          </cell>
        </row>
        <row r="292">
          <cell r="A292">
            <v>566130.56000000006</v>
          </cell>
          <cell r="B292">
            <v>291</v>
          </cell>
          <cell r="C292">
            <v>2001.5909999999999</v>
          </cell>
          <cell r="D292">
            <v>0</v>
          </cell>
          <cell r="E292">
            <v>0</v>
          </cell>
          <cell r="F292">
            <v>250.34280000000001</v>
          </cell>
          <cell r="G292">
            <v>52.030189999999997</v>
          </cell>
        </row>
        <row r="293">
          <cell r="A293">
            <v>568066.13</v>
          </cell>
          <cell r="B293">
            <v>292</v>
          </cell>
          <cell r="C293">
            <v>1935.56</v>
          </cell>
          <cell r="D293">
            <v>0</v>
          </cell>
          <cell r="E293">
            <v>0</v>
          </cell>
          <cell r="F293">
            <v>1060.2819999999999</v>
          </cell>
          <cell r="G293">
            <v>81.792400000000001</v>
          </cell>
        </row>
        <row r="294">
          <cell r="A294">
            <v>570043.56000000006</v>
          </cell>
          <cell r="B294">
            <v>293</v>
          </cell>
          <cell r="C294">
            <v>1977.41</v>
          </cell>
          <cell r="D294">
            <v>320.32929999999999</v>
          </cell>
          <cell r="E294">
            <v>31.849630000000001</v>
          </cell>
          <cell r="F294">
            <v>1440.191</v>
          </cell>
          <cell r="G294">
            <v>129.35040000000001</v>
          </cell>
        </row>
        <row r="295">
          <cell r="A295">
            <v>572040.38</v>
          </cell>
          <cell r="B295">
            <v>294</v>
          </cell>
          <cell r="C295">
            <v>1996.7940000000001</v>
          </cell>
          <cell r="D295">
            <v>271.40550000000002</v>
          </cell>
          <cell r="E295">
            <v>11.802680000000001</v>
          </cell>
          <cell r="F295">
            <v>129.35169999999999</v>
          </cell>
          <cell r="G295">
            <v>14.673830000000001</v>
          </cell>
        </row>
        <row r="296">
          <cell r="A296">
            <v>574038</v>
          </cell>
          <cell r="B296">
            <v>295</v>
          </cell>
          <cell r="C296">
            <v>1997.6410000000001</v>
          </cell>
          <cell r="D296">
            <v>765.12940000000003</v>
          </cell>
          <cell r="E296">
            <v>26.538460000000001</v>
          </cell>
          <cell r="F296">
            <v>571.93439999999998</v>
          </cell>
          <cell r="G296">
            <v>30.8385</v>
          </cell>
        </row>
        <row r="297">
          <cell r="A297">
            <v>576026.06000000006</v>
          </cell>
          <cell r="B297">
            <v>296</v>
          </cell>
          <cell r="C297">
            <v>1988.0540000000001</v>
          </cell>
          <cell r="D297">
            <v>0</v>
          </cell>
          <cell r="E297">
            <v>0</v>
          </cell>
          <cell r="F297">
            <v>604.59799999999996</v>
          </cell>
          <cell r="G297">
            <v>79.161299999999997</v>
          </cell>
        </row>
        <row r="298">
          <cell r="A298">
            <v>578022.93999999994</v>
          </cell>
          <cell r="B298">
            <v>297</v>
          </cell>
          <cell r="C298">
            <v>1996.854</v>
          </cell>
          <cell r="D298">
            <v>0</v>
          </cell>
          <cell r="E298">
            <v>0</v>
          </cell>
          <cell r="F298">
            <v>22.157070000000001</v>
          </cell>
          <cell r="G298">
            <v>3.3019599999999998</v>
          </cell>
        </row>
        <row r="299">
          <cell r="A299">
            <v>580024.56000000006</v>
          </cell>
          <cell r="B299">
            <v>298</v>
          </cell>
          <cell r="C299">
            <v>2001.6110000000001</v>
          </cell>
          <cell r="D299">
            <v>0</v>
          </cell>
          <cell r="E299">
            <v>0</v>
          </cell>
          <cell r="F299">
            <v>309.10930000000002</v>
          </cell>
          <cell r="G299">
            <v>32.000430000000001</v>
          </cell>
        </row>
        <row r="300">
          <cell r="A300">
            <v>582020.38</v>
          </cell>
          <cell r="B300">
            <v>299</v>
          </cell>
          <cell r="C300">
            <v>1995.828</v>
          </cell>
          <cell r="D300">
            <v>264.4864</v>
          </cell>
          <cell r="E300">
            <v>15.727399999999999</v>
          </cell>
          <cell r="F300">
            <v>397.57240000000002</v>
          </cell>
          <cell r="G300">
            <v>34.637059999999998</v>
          </cell>
        </row>
        <row r="301">
          <cell r="A301">
            <v>584001.31000000006</v>
          </cell>
          <cell r="B301">
            <v>300</v>
          </cell>
          <cell r="C301">
            <v>1980.953</v>
          </cell>
          <cell r="D301">
            <v>847.7473</v>
          </cell>
          <cell r="E301">
            <v>50.344990000000003</v>
          </cell>
          <cell r="F301">
            <v>45.397820000000003</v>
          </cell>
          <cell r="G301">
            <v>5.689972</v>
          </cell>
        </row>
        <row r="302">
          <cell r="A302">
            <v>585894.25</v>
          </cell>
          <cell r="B302">
            <v>301</v>
          </cell>
          <cell r="C302">
            <v>1892.95</v>
          </cell>
          <cell r="D302">
            <v>968.04</v>
          </cell>
          <cell r="E302">
            <v>44.669049999999999</v>
          </cell>
          <cell r="F302">
            <v>451.18830000000003</v>
          </cell>
          <cell r="G302">
            <v>27.77103</v>
          </cell>
        </row>
        <row r="303">
          <cell r="A303">
            <v>587855.81000000006</v>
          </cell>
          <cell r="B303">
            <v>302</v>
          </cell>
          <cell r="C303">
            <v>1961.54</v>
          </cell>
          <cell r="D303">
            <v>0</v>
          </cell>
          <cell r="E303">
            <v>0</v>
          </cell>
          <cell r="F303">
            <v>883.37660000000005</v>
          </cell>
          <cell r="G303">
            <v>82.844750000000005</v>
          </cell>
        </row>
        <row r="304">
          <cell r="A304">
            <v>589849</v>
          </cell>
          <cell r="B304">
            <v>303</v>
          </cell>
          <cell r="C304">
            <v>1993.213</v>
          </cell>
          <cell r="D304">
            <v>0</v>
          </cell>
          <cell r="E304">
            <v>0</v>
          </cell>
          <cell r="F304">
            <v>124.42440000000001</v>
          </cell>
          <cell r="G304">
            <v>14.571820000000001</v>
          </cell>
        </row>
        <row r="305">
          <cell r="A305">
            <v>591067.56000000006</v>
          </cell>
          <cell r="B305">
            <v>304</v>
          </cell>
          <cell r="C305">
            <v>1218.5640000000001</v>
          </cell>
          <cell r="D305">
            <v>25.825939999999999</v>
          </cell>
          <cell r="E305">
            <v>1.336047</v>
          </cell>
          <cell r="F305">
            <v>21.173970000000001</v>
          </cell>
          <cell r="G305">
            <v>1.095388</v>
          </cell>
        </row>
        <row r="306">
          <cell r="A306">
            <v>593065.63</v>
          </cell>
          <cell r="B306">
            <v>305</v>
          </cell>
          <cell r="C306">
            <v>1998.068</v>
          </cell>
          <cell r="D306">
            <v>662.17200000000003</v>
          </cell>
          <cell r="E306">
            <v>41.693930000000002</v>
          </cell>
          <cell r="F306">
            <v>1335.896</v>
          </cell>
          <cell r="G306">
            <v>71.634119999999996</v>
          </cell>
        </row>
        <row r="307">
          <cell r="A307">
            <v>595061.81000000006</v>
          </cell>
          <cell r="B307">
            <v>306</v>
          </cell>
          <cell r="C307">
            <v>1996.17</v>
          </cell>
          <cell r="D307">
            <v>1447.5730000000001</v>
          </cell>
          <cell r="E307">
            <v>127.4273</v>
          </cell>
          <cell r="F307">
            <v>548.59659999999997</v>
          </cell>
          <cell r="G307">
            <v>44.782550000000001</v>
          </cell>
        </row>
        <row r="308">
          <cell r="A308">
            <v>596985.88</v>
          </cell>
          <cell r="B308">
            <v>307</v>
          </cell>
          <cell r="C308">
            <v>1924.068</v>
          </cell>
          <cell r="D308">
            <v>135.66399999999999</v>
          </cell>
          <cell r="E308">
            <v>12.400880000000001</v>
          </cell>
          <cell r="F308">
            <v>340.887</v>
          </cell>
          <cell r="G308">
            <v>30.954370000000001</v>
          </cell>
        </row>
        <row r="309">
          <cell r="A309">
            <v>598970.93999999994</v>
          </cell>
          <cell r="B309">
            <v>308</v>
          </cell>
          <cell r="C309">
            <v>1985.0450000000001</v>
          </cell>
          <cell r="D309">
            <v>0</v>
          </cell>
          <cell r="E309">
            <v>0</v>
          </cell>
          <cell r="F309">
            <v>1222.9549999999999</v>
          </cell>
          <cell r="G309">
            <v>112.4418</v>
          </cell>
        </row>
        <row r="310">
          <cell r="A310">
            <v>600824.06000000006</v>
          </cell>
          <cell r="B310">
            <v>309</v>
          </cell>
          <cell r="C310">
            <v>1853.145</v>
          </cell>
          <cell r="D310">
            <v>0</v>
          </cell>
          <cell r="E310">
            <v>0</v>
          </cell>
          <cell r="F310">
            <v>413.30869999999999</v>
          </cell>
          <cell r="G310">
            <v>40.764020000000002</v>
          </cell>
        </row>
        <row r="311">
          <cell r="A311">
            <v>602821.31000000006</v>
          </cell>
          <cell r="B311">
            <v>310</v>
          </cell>
          <cell r="C311">
            <v>1997.2539999999999</v>
          </cell>
          <cell r="D311">
            <v>62.299550000000004</v>
          </cell>
          <cell r="E311">
            <v>2.2730489999999999</v>
          </cell>
          <cell r="F311">
            <v>0</v>
          </cell>
          <cell r="G311">
            <v>0</v>
          </cell>
        </row>
        <row r="312">
          <cell r="A312">
            <v>604797.18999999994</v>
          </cell>
          <cell r="B312">
            <v>311</v>
          </cell>
          <cell r="C312">
            <v>1975.875</v>
          </cell>
          <cell r="D312">
            <v>374.37490000000003</v>
          </cell>
          <cell r="E312">
            <v>20.262689999999999</v>
          </cell>
          <cell r="F312">
            <v>130.77809999999999</v>
          </cell>
          <cell r="G312">
            <v>15.66839</v>
          </cell>
        </row>
        <row r="313">
          <cell r="A313">
            <v>606795.88</v>
          </cell>
          <cell r="B313">
            <v>312</v>
          </cell>
          <cell r="C313">
            <v>1998.7090000000001</v>
          </cell>
          <cell r="D313">
            <v>1125.2360000000001</v>
          </cell>
          <cell r="E313">
            <v>81.278540000000007</v>
          </cell>
          <cell r="F313">
            <v>423.48</v>
          </cell>
          <cell r="G313">
            <v>24.648669999999999</v>
          </cell>
        </row>
        <row r="314">
          <cell r="A314">
            <v>608490.63</v>
          </cell>
          <cell r="B314">
            <v>313</v>
          </cell>
          <cell r="C314">
            <v>1694.7560000000001</v>
          </cell>
          <cell r="D314">
            <v>0</v>
          </cell>
          <cell r="E314">
            <v>0</v>
          </cell>
          <cell r="F314">
            <v>281.02460000000002</v>
          </cell>
          <cell r="G314">
            <v>23.507210000000001</v>
          </cell>
        </row>
        <row r="315">
          <cell r="A315">
            <v>610488.81000000006</v>
          </cell>
          <cell r="B315">
            <v>314</v>
          </cell>
          <cell r="C315">
            <v>1998.1610000000001</v>
          </cell>
          <cell r="D315">
            <v>0</v>
          </cell>
          <cell r="E315">
            <v>0</v>
          </cell>
          <cell r="F315">
            <v>790.38819999999998</v>
          </cell>
          <cell r="G315">
            <v>59.152149999999999</v>
          </cell>
        </row>
        <row r="316">
          <cell r="A316">
            <v>612457.06000000006</v>
          </cell>
          <cell r="B316">
            <v>315</v>
          </cell>
          <cell r="C316">
            <v>1968.223</v>
          </cell>
          <cell r="D316">
            <v>0</v>
          </cell>
          <cell r="E316">
            <v>0</v>
          </cell>
          <cell r="F316">
            <v>1115.684</v>
          </cell>
          <cell r="G316">
            <v>86.891379999999998</v>
          </cell>
        </row>
        <row r="317">
          <cell r="A317">
            <v>614431.88</v>
          </cell>
          <cell r="B317">
            <v>316</v>
          </cell>
          <cell r="C317">
            <v>1974.8230000000001</v>
          </cell>
          <cell r="D317">
            <v>0</v>
          </cell>
          <cell r="E317">
            <v>0</v>
          </cell>
          <cell r="F317">
            <v>235.3604</v>
          </cell>
          <cell r="G317">
            <v>21.023610000000001</v>
          </cell>
        </row>
        <row r="318">
          <cell r="A318">
            <v>616390.68999999994</v>
          </cell>
          <cell r="B318">
            <v>317</v>
          </cell>
          <cell r="C318">
            <v>1958.826</v>
          </cell>
          <cell r="D318">
            <v>0</v>
          </cell>
          <cell r="E318">
            <v>0</v>
          </cell>
          <cell r="F318">
            <v>1231.2049999999999</v>
          </cell>
          <cell r="G318">
            <v>61.639229999999998</v>
          </cell>
        </row>
        <row r="319">
          <cell r="A319">
            <v>618335.81000000006</v>
          </cell>
          <cell r="B319">
            <v>318</v>
          </cell>
          <cell r="C319">
            <v>1945.146</v>
          </cell>
          <cell r="D319">
            <v>332.9434</v>
          </cell>
          <cell r="E319">
            <v>18.717590000000001</v>
          </cell>
          <cell r="F319">
            <v>1612.203</v>
          </cell>
          <cell r="G319">
            <v>87.365970000000004</v>
          </cell>
        </row>
        <row r="320">
          <cell r="A320">
            <v>620334.93999999994</v>
          </cell>
          <cell r="B320">
            <v>319</v>
          </cell>
          <cell r="C320">
            <v>1999.154</v>
          </cell>
          <cell r="D320">
            <v>255.42310000000001</v>
          </cell>
          <cell r="E320">
            <v>20.667310000000001</v>
          </cell>
          <cell r="F320">
            <v>428.38389999999998</v>
          </cell>
          <cell r="G320">
            <v>27.19068</v>
          </cell>
        </row>
        <row r="321">
          <cell r="A321">
            <v>622329.06000000006</v>
          </cell>
          <cell r="B321">
            <v>320</v>
          </cell>
          <cell r="C321">
            <v>1994.1020000000001</v>
          </cell>
          <cell r="D321">
            <v>0</v>
          </cell>
          <cell r="E321">
            <v>0</v>
          </cell>
          <cell r="F321">
            <v>1060.4949999999999</v>
          </cell>
          <cell r="G321">
            <v>99.953800000000001</v>
          </cell>
        </row>
        <row r="322">
          <cell r="A322">
            <v>624315.06000000006</v>
          </cell>
          <cell r="B322">
            <v>321</v>
          </cell>
          <cell r="C322">
            <v>1986.03</v>
          </cell>
          <cell r="D322">
            <v>0</v>
          </cell>
          <cell r="E322">
            <v>0</v>
          </cell>
          <cell r="F322">
            <v>1611.912</v>
          </cell>
          <cell r="G322">
            <v>114.4218</v>
          </cell>
        </row>
        <row r="323">
          <cell r="A323">
            <v>626218.5</v>
          </cell>
          <cell r="B323">
            <v>322</v>
          </cell>
          <cell r="C323">
            <v>1903.453</v>
          </cell>
          <cell r="D323">
            <v>0</v>
          </cell>
          <cell r="E323">
            <v>0</v>
          </cell>
          <cell r="F323">
            <v>127.682</v>
          </cell>
          <cell r="G323">
            <v>13.64758</v>
          </cell>
        </row>
        <row r="324">
          <cell r="A324">
            <v>628117.38</v>
          </cell>
          <cell r="B324">
            <v>323</v>
          </cell>
          <cell r="C324">
            <v>1898.8530000000001</v>
          </cell>
          <cell r="D324">
            <v>0</v>
          </cell>
          <cell r="E324">
            <v>0</v>
          </cell>
          <cell r="F324">
            <v>0</v>
          </cell>
          <cell r="G324">
            <v>0</v>
          </cell>
        </row>
        <row r="325">
          <cell r="A325">
            <v>630110.56000000006</v>
          </cell>
          <cell r="B325">
            <v>324</v>
          </cell>
          <cell r="C325">
            <v>1993.1959999999999</v>
          </cell>
          <cell r="D325">
            <v>96.280670000000001</v>
          </cell>
          <cell r="E325">
            <v>5.537299</v>
          </cell>
          <cell r="F325">
            <v>688.40409999999997</v>
          </cell>
          <cell r="G325">
            <v>41.163679999999999</v>
          </cell>
        </row>
        <row r="326">
          <cell r="A326">
            <v>632099.31000000006</v>
          </cell>
          <cell r="B326">
            <v>325</v>
          </cell>
          <cell r="C326">
            <v>1988.7760000000001</v>
          </cell>
          <cell r="D326">
            <v>0</v>
          </cell>
          <cell r="E326">
            <v>0</v>
          </cell>
          <cell r="F326">
            <v>1482.902</v>
          </cell>
          <cell r="G326">
            <v>100.1619</v>
          </cell>
        </row>
        <row r="327">
          <cell r="A327">
            <v>634075.93999999994</v>
          </cell>
          <cell r="B327">
            <v>326</v>
          </cell>
          <cell r="C327">
            <v>1976.6369999999999</v>
          </cell>
          <cell r="D327">
            <v>0</v>
          </cell>
          <cell r="E327">
            <v>0</v>
          </cell>
          <cell r="F327">
            <v>802.07680000000005</v>
          </cell>
          <cell r="G327">
            <v>46.734220000000001</v>
          </cell>
        </row>
        <row r="328">
          <cell r="A328">
            <v>636065.93999999994</v>
          </cell>
          <cell r="B328">
            <v>327</v>
          </cell>
          <cell r="C328">
            <v>1989.971</v>
          </cell>
          <cell r="D328">
            <v>0</v>
          </cell>
          <cell r="E328">
            <v>0</v>
          </cell>
          <cell r="F328">
            <v>0</v>
          </cell>
          <cell r="G328">
            <v>0</v>
          </cell>
        </row>
        <row r="329">
          <cell r="A329">
            <v>638066.88</v>
          </cell>
          <cell r="B329">
            <v>328</v>
          </cell>
          <cell r="C329">
            <v>2000.9069999999999</v>
          </cell>
          <cell r="D329">
            <v>0</v>
          </cell>
          <cell r="E329">
            <v>0</v>
          </cell>
          <cell r="F329">
            <v>0</v>
          </cell>
          <cell r="G329">
            <v>0</v>
          </cell>
        </row>
        <row r="330">
          <cell r="A330">
            <v>640062.63</v>
          </cell>
          <cell r="B330">
            <v>329</v>
          </cell>
          <cell r="C330">
            <v>1995.75</v>
          </cell>
          <cell r="D330">
            <v>0</v>
          </cell>
          <cell r="E330">
            <v>0</v>
          </cell>
          <cell r="F330">
            <v>0</v>
          </cell>
          <cell r="G330">
            <v>0</v>
          </cell>
        </row>
        <row r="331">
          <cell r="A331">
            <v>642005.25</v>
          </cell>
          <cell r="B331">
            <v>330</v>
          </cell>
          <cell r="C331">
            <v>1942.6420000000001</v>
          </cell>
          <cell r="D331">
            <v>0</v>
          </cell>
          <cell r="E331">
            <v>0</v>
          </cell>
          <cell r="F331">
            <v>0</v>
          </cell>
          <cell r="G331">
            <v>0</v>
          </cell>
        </row>
        <row r="332">
          <cell r="A332">
            <v>644002.38</v>
          </cell>
          <cell r="B332">
            <v>331</v>
          </cell>
          <cell r="C332">
            <v>1997.1010000000001</v>
          </cell>
          <cell r="D332">
            <v>0</v>
          </cell>
          <cell r="E332">
            <v>0</v>
          </cell>
          <cell r="F332">
            <v>14.77857</v>
          </cell>
          <cell r="G332">
            <v>1.778464</v>
          </cell>
        </row>
        <row r="333">
          <cell r="A333">
            <v>645982.5</v>
          </cell>
          <cell r="B333">
            <v>332</v>
          </cell>
          <cell r="C333">
            <v>1980.1110000000001</v>
          </cell>
          <cell r="D333">
            <v>0</v>
          </cell>
          <cell r="E333">
            <v>0</v>
          </cell>
          <cell r="F333">
            <v>0</v>
          </cell>
          <cell r="G333">
            <v>0</v>
          </cell>
        </row>
        <row r="334">
          <cell r="A334">
            <v>647980.31000000006</v>
          </cell>
          <cell r="B334">
            <v>333</v>
          </cell>
          <cell r="C334">
            <v>1997.827</v>
          </cell>
          <cell r="D334">
            <v>0</v>
          </cell>
          <cell r="E334">
            <v>0</v>
          </cell>
          <cell r="F334">
            <v>0</v>
          </cell>
          <cell r="G334">
            <v>0</v>
          </cell>
        </row>
        <row r="335">
          <cell r="A335">
            <v>649982.93999999994</v>
          </cell>
          <cell r="B335">
            <v>334</v>
          </cell>
          <cell r="C335">
            <v>2002.604</v>
          </cell>
          <cell r="D335">
            <v>0</v>
          </cell>
          <cell r="E335">
            <v>0</v>
          </cell>
          <cell r="F335">
            <v>0</v>
          </cell>
          <cell r="G335">
            <v>0</v>
          </cell>
        </row>
        <row r="336">
          <cell r="A336">
            <v>651982.31000000006</v>
          </cell>
          <cell r="B336">
            <v>335</v>
          </cell>
          <cell r="C336">
            <v>1999.373</v>
          </cell>
          <cell r="D336">
            <v>0</v>
          </cell>
          <cell r="E336">
            <v>0</v>
          </cell>
          <cell r="F336">
            <v>163.50569999999999</v>
          </cell>
          <cell r="G336">
            <v>9.7811319999999995</v>
          </cell>
        </row>
        <row r="337">
          <cell r="A337">
            <v>653973.31000000006</v>
          </cell>
          <cell r="B337">
            <v>336</v>
          </cell>
          <cell r="C337">
            <v>1991.011</v>
          </cell>
          <cell r="D337">
            <v>0</v>
          </cell>
          <cell r="E337">
            <v>0</v>
          </cell>
          <cell r="F337">
            <v>0</v>
          </cell>
          <cell r="G337">
            <v>0</v>
          </cell>
        </row>
        <row r="338">
          <cell r="A338">
            <v>655956.06000000006</v>
          </cell>
          <cell r="B338">
            <v>337</v>
          </cell>
          <cell r="C338">
            <v>1982.7249999999999</v>
          </cell>
          <cell r="D338">
            <v>0</v>
          </cell>
          <cell r="E338">
            <v>0</v>
          </cell>
          <cell r="F338">
            <v>997.93330000000003</v>
          </cell>
          <cell r="G338">
            <v>60.112769999999998</v>
          </cell>
        </row>
        <row r="339">
          <cell r="A339">
            <v>657944.88</v>
          </cell>
          <cell r="B339">
            <v>338</v>
          </cell>
          <cell r="C339">
            <v>1988.8219999999999</v>
          </cell>
          <cell r="D339">
            <v>0</v>
          </cell>
          <cell r="E339">
            <v>0</v>
          </cell>
          <cell r="F339">
            <v>589.90279999999996</v>
          </cell>
          <cell r="G339">
            <v>46.446579999999997</v>
          </cell>
        </row>
        <row r="340">
          <cell r="A340">
            <v>659935</v>
          </cell>
          <cell r="B340">
            <v>339</v>
          </cell>
          <cell r="C340">
            <v>1990.095</v>
          </cell>
          <cell r="D340">
            <v>0</v>
          </cell>
          <cell r="E340">
            <v>0</v>
          </cell>
          <cell r="F340">
            <v>947.39670000000001</v>
          </cell>
          <cell r="G340">
            <v>78.935119999999998</v>
          </cell>
        </row>
        <row r="341">
          <cell r="A341">
            <v>661917.56000000006</v>
          </cell>
          <cell r="B341">
            <v>340</v>
          </cell>
          <cell r="C341">
            <v>1982.5319999999999</v>
          </cell>
          <cell r="D341">
            <v>0</v>
          </cell>
          <cell r="E341">
            <v>0</v>
          </cell>
          <cell r="F341">
            <v>1036.4949999999999</v>
          </cell>
          <cell r="G341">
            <v>74.148380000000003</v>
          </cell>
        </row>
        <row r="342">
          <cell r="A342">
            <v>663909.18999999994</v>
          </cell>
          <cell r="B342">
            <v>341</v>
          </cell>
          <cell r="C342">
            <v>1991.6130000000001</v>
          </cell>
          <cell r="D342">
            <v>0</v>
          </cell>
          <cell r="E342">
            <v>0</v>
          </cell>
          <cell r="F342">
            <v>1264.7090000000001</v>
          </cell>
          <cell r="G342">
            <v>103.0596</v>
          </cell>
        </row>
        <row r="343">
          <cell r="A343">
            <v>665317.56000000006</v>
          </cell>
          <cell r="B343">
            <v>342</v>
          </cell>
          <cell r="C343">
            <v>1408.3530000000001</v>
          </cell>
          <cell r="D343">
            <v>0</v>
          </cell>
          <cell r="E343">
            <v>0</v>
          </cell>
          <cell r="F343">
            <v>0</v>
          </cell>
          <cell r="G343">
            <v>0</v>
          </cell>
        </row>
        <row r="344">
          <cell r="A344">
            <v>667289.81000000006</v>
          </cell>
          <cell r="B344">
            <v>343</v>
          </cell>
          <cell r="C344">
            <v>1972.27</v>
          </cell>
          <cell r="D344">
            <v>0</v>
          </cell>
          <cell r="E344">
            <v>0</v>
          </cell>
          <cell r="F344">
            <v>1972.27</v>
          </cell>
          <cell r="G344">
            <v>178.68950000000001</v>
          </cell>
        </row>
        <row r="345">
          <cell r="A345">
            <v>669073.81000000006</v>
          </cell>
          <cell r="B345">
            <v>344</v>
          </cell>
          <cell r="C345">
            <v>1783.973</v>
          </cell>
          <cell r="D345">
            <v>0</v>
          </cell>
          <cell r="E345">
            <v>0</v>
          </cell>
          <cell r="F345">
            <v>1248.037</v>
          </cell>
          <cell r="G345">
            <v>209.55959999999999</v>
          </cell>
        </row>
        <row r="346">
          <cell r="A346">
            <v>671068.56000000006</v>
          </cell>
          <cell r="B346">
            <v>345</v>
          </cell>
          <cell r="C346">
            <v>1994.7439999999999</v>
          </cell>
          <cell r="D346">
            <v>0</v>
          </cell>
          <cell r="E346">
            <v>0</v>
          </cell>
          <cell r="F346">
            <v>433.12450000000001</v>
          </cell>
          <cell r="G346">
            <v>28.175989999999999</v>
          </cell>
        </row>
        <row r="347">
          <cell r="A347">
            <v>673053.88</v>
          </cell>
          <cell r="B347">
            <v>346</v>
          </cell>
          <cell r="C347">
            <v>1985.2850000000001</v>
          </cell>
          <cell r="D347">
            <v>0</v>
          </cell>
          <cell r="E347">
            <v>0</v>
          </cell>
          <cell r="F347">
            <v>1985.2850000000001</v>
          </cell>
          <cell r="G347">
            <v>169.1138</v>
          </cell>
        </row>
        <row r="348">
          <cell r="A348">
            <v>674883.31</v>
          </cell>
          <cell r="B348">
            <v>347</v>
          </cell>
          <cell r="C348">
            <v>1829.44</v>
          </cell>
          <cell r="D348">
            <v>0</v>
          </cell>
          <cell r="E348">
            <v>0</v>
          </cell>
          <cell r="F348">
            <v>1829.44</v>
          </cell>
          <cell r="G348">
            <v>250.79150000000001</v>
          </cell>
        </row>
        <row r="349">
          <cell r="A349">
            <v>676869.44</v>
          </cell>
          <cell r="B349">
            <v>348</v>
          </cell>
          <cell r="C349">
            <v>1986.124</v>
          </cell>
          <cell r="D349">
            <v>0</v>
          </cell>
          <cell r="E349">
            <v>0</v>
          </cell>
          <cell r="F349">
            <v>1986.124</v>
          </cell>
          <cell r="G349">
            <v>263.38749999999999</v>
          </cell>
        </row>
        <row r="350">
          <cell r="A350">
            <v>678821.63</v>
          </cell>
          <cell r="B350">
            <v>349</v>
          </cell>
          <cell r="C350">
            <v>1952.1969999999999</v>
          </cell>
          <cell r="D350">
            <v>26.199950000000001</v>
          </cell>
          <cell r="E350">
            <v>1.4926569999999999</v>
          </cell>
          <cell r="F350">
            <v>1806.2260000000001</v>
          </cell>
          <cell r="G350">
            <v>137.82300000000001</v>
          </cell>
        </row>
        <row r="351">
          <cell r="A351">
            <v>680812.88</v>
          </cell>
          <cell r="B351">
            <v>350</v>
          </cell>
          <cell r="C351">
            <v>1991.25</v>
          </cell>
          <cell r="D351">
            <v>7.4857009999999997</v>
          </cell>
          <cell r="E351">
            <v>0.42647299999999999</v>
          </cell>
          <cell r="F351">
            <v>168.54300000000001</v>
          </cell>
          <cell r="G351">
            <v>12.747159999999999</v>
          </cell>
        </row>
        <row r="352">
          <cell r="A352">
            <v>682716.69</v>
          </cell>
          <cell r="B352">
            <v>351</v>
          </cell>
          <cell r="C352">
            <v>1903.8330000000001</v>
          </cell>
          <cell r="D352">
            <v>0</v>
          </cell>
          <cell r="E352">
            <v>0</v>
          </cell>
          <cell r="F352">
            <v>1903.8330000000001</v>
          </cell>
          <cell r="G352">
            <v>128.05510000000001</v>
          </cell>
        </row>
        <row r="353">
          <cell r="A353">
            <v>684613.19</v>
          </cell>
          <cell r="B353">
            <v>352</v>
          </cell>
          <cell r="C353">
            <v>1896.479</v>
          </cell>
          <cell r="D353">
            <v>0</v>
          </cell>
          <cell r="E353">
            <v>0</v>
          </cell>
          <cell r="F353">
            <v>1896.479</v>
          </cell>
          <cell r="G353">
            <v>173.4461</v>
          </cell>
        </row>
        <row r="354">
          <cell r="A354">
            <v>686605.56</v>
          </cell>
          <cell r="B354">
            <v>353</v>
          </cell>
          <cell r="C354">
            <v>1992.3630000000001</v>
          </cell>
          <cell r="D354">
            <v>0</v>
          </cell>
          <cell r="E354">
            <v>0</v>
          </cell>
          <cell r="F354">
            <v>1992.3630000000001</v>
          </cell>
          <cell r="G354">
            <v>192.60230000000001</v>
          </cell>
        </row>
        <row r="355">
          <cell r="A355">
            <v>688604.88</v>
          </cell>
          <cell r="B355">
            <v>354</v>
          </cell>
          <cell r="C355">
            <v>1999.3030000000001</v>
          </cell>
          <cell r="D355">
            <v>0</v>
          </cell>
          <cell r="E355">
            <v>0</v>
          </cell>
          <cell r="F355">
            <v>887.61739999999998</v>
          </cell>
          <cell r="G355">
            <v>80.147419999999997</v>
          </cell>
        </row>
        <row r="356">
          <cell r="A356">
            <v>690607.75</v>
          </cell>
          <cell r="B356">
            <v>355</v>
          </cell>
          <cell r="C356">
            <v>2002.855</v>
          </cell>
          <cell r="D356">
            <v>30.701969999999999</v>
          </cell>
          <cell r="E356">
            <v>2.0186920000000002</v>
          </cell>
          <cell r="F356">
            <v>1279.932</v>
          </cell>
          <cell r="G356">
            <v>85.024029999999996</v>
          </cell>
        </row>
        <row r="357">
          <cell r="A357">
            <v>692605.94</v>
          </cell>
          <cell r="B357">
            <v>356</v>
          </cell>
          <cell r="C357">
            <v>1998.162</v>
          </cell>
          <cell r="D357">
            <v>16.939039999999999</v>
          </cell>
          <cell r="E357">
            <v>1.1137630000000001</v>
          </cell>
          <cell r="F357">
            <v>237.66640000000001</v>
          </cell>
          <cell r="G357">
            <v>18.631550000000001</v>
          </cell>
        </row>
        <row r="358">
          <cell r="A358">
            <v>694603.88</v>
          </cell>
          <cell r="B358">
            <v>357</v>
          </cell>
          <cell r="C358">
            <v>1997.925</v>
          </cell>
          <cell r="D358">
            <v>0</v>
          </cell>
          <cell r="E358">
            <v>0</v>
          </cell>
          <cell r="F358">
            <v>1485.4390000000001</v>
          </cell>
          <cell r="G358">
            <v>113.3621</v>
          </cell>
        </row>
        <row r="359">
          <cell r="A359">
            <v>696590.88</v>
          </cell>
          <cell r="B359">
            <v>358</v>
          </cell>
          <cell r="C359">
            <v>1987.018</v>
          </cell>
          <cell r="D359">
            <v>0</v>
          </cell>
          <cell r="E359">
            <v>0</v>
          </cell>
          <cell r="F359">
            <v>669.50149999999996</v>
          </cell>
          <cell r="G359">
            <v>75.463750000000005</v>
          </cell>
        </row>
        <row r="360">
          <cell r="A360">
            <v>698589.06</v>
          </cell>
          <cell r="B360">
            <v>359</v>
          </cell>
          <cell r="C360">
            <v>1998.203</v>
          </cell>
          <cell r="D360">
            <v>0</v>
          </cell>
          <cell r="E360">
            <v>0</v>
          </cell>
          <cell r="F360">
            <v>445.09190000000001</v>
          </cell>
          <cell r="G360">
            <v>53.88897</v>
          </cell>
        </row>
        <row r="361">
          <cell r="A361">
            <v>700589.31</v>
          </cell>
          <cell r="B361">
            <v>360</v>
          </cell>
          <cell r="C361">
            <v>2000.26</v>
          </cell>
          <cell r="D361">
            <v>0</v>
          </cell>
          <cell r="E361">
            <v>0</v>
          </cell>
          <cell r="F361">
            <v>1136.914</v>
          </cell>
          <cell r="G361">
            <v>76.532359999999997</v>
          </cell>
        </row>
        <row r="362">
          <cell r="A362">
            <v>702589.43999999994</v>
          </cell>
          <cell r="B362">
            <v>361</v>
          </cell>
          <cell r="C362">
            <v>2000.106</v>
          </cell>
          <cell r="D362">
            <v>0</v>
          </cell>
          <cell r="E362">
            <v>0</v>
          </cell>
          <cell r="F362">
            <v>1439.365</v>
          </cell>
          <cell r="G362">
            <v>148.8793</v>
          </cell>
        </row>
        <row r="363">
          <cell r="A363">
            <v>704578.25</v>
          </cell>
          <cell r="B363">
            <v>362</v>
          </cell>
          <cell r="C363">
            <v>1988.8119999999999</v>
          </cell>
          <cell r="D363">
            <v>208.46440000000001</v>
          </cell>
          <cell r="E363">
            <v>8.7900720000000003</v>
          </cell>
          <cell r="F363">
            <v>626.51790000000005</v>
          </cell>
          <cell r="G363">
            <v>70.593779999999995</v>
          </cell>
        </row>
        <row r="364">
          <cell r="A364">
            <v>706571.5</v>
          </cell>
          <cell r="B364">
            <v>363</v>
          </cell>
          <cell r="C364">
            <v>1993.2449999999999</v>
          </cell>
          <cell r="D364">
            <v>93.748699999999999</v>
          </cell>
          <cell r="E364">
            <v>3.9379529999999998</v>
          </cell>
          <cell r="F364">
            <v>959.72059999999999</v>
          </cell>
          <cell r="G364">
            <v>77.699579999999997</v>
          </cell>
        </row>
        <row r="365">
          <cell r="A365">
            <v>708574</v>
          </cell>
          <cell r="B365">
            <v>364</v>
          </cell>
          <cell r="C365">
            <v>2002.5219999999999</v>
          </cell>
          <cell r="D365">
            <v>0</v>
          </cell>
          <cell r="E365">
            <v>0</v>
          </cell>
          <cell r="F365">
            <v>1106.5070000000001</v>
          </cell>
          <cell r="G365">
            <v>86.661180000000002</v>
          </cell>
        </row>
        <row r="366">
          <cell r="A366">
            <v>710573.31</v>
          </cell>
          <cell r="B366">
            <v>365</v>
          </cell>
          <cell r="C366">
            <v>1999.288</v>
          </cell>
          <cell r="D366">
            <v>114.5029</v>
          </cell>
          <cell r="E366">
            <v>6.8805199999999997</v>
          </cell>
          <cell r="F366">
            <v>1435.3889999999999</v>
          </cell>
          <cell r="G366">
            <v>120.401</v>
          </cell>
        </row>
        <row r="367">
          <cell r="A367">
            <v>712571.5</v>
          </cell>
          <cell r="B367">
            <v>366</v>
          </cell>
          <cell r="C367">
            <v>1998.203</v>
          </cell>
          <cell r="D367">
            <v>156.91419999999999</v>
          </cell>
          <cell r="E367">
            <v>7.61083</v>
          </cell>
          <cell r="F367">
            <v>598.01210000000003</v>
          </cell>
          <cell r="G367">
            <v>54.833689999999997</v>
          </cell>
        </row>
        <row r="368">
          <cell r="A368">
            <v>714529.94</v>
          </cell>
          <cell r="B368">
            <v>367</v>
          </cell>
          <cell r="C368">
            <v>1958.433</v>
          </cell>
          <cell r="D368">
            <v>0</v>
          </cell>
          <cell r="E368">
            <v>0</v>
          </cell>
          <cell r="F368">
            <v>1303.82</v>
          </cell>
          <cell r="G368">
            <v>98.741810000000001</v>
          </cell>
        </row>
        <row r="369">
          <cell r="A369">
            <v>716515.31</v>
          </cell>
          <cell r="B369">
            <v>368</v>
          </cell>
          <cell r="C369">
            <v>1985.4010000000001</v>
          </cell>
          <cell r="D369">
            <v>0</v>
          </cell>
          <cell r="E369">
            <v>0</v>
          </cell>
          <cell r="F369">
            <v>1985.4010000000001</v>
          </cell>
          <cell r="G369">
            <v>174.1514</v>
          </cell>
        </row>
        <row r="370">
          <cell r="A370">
            <v>718479.81</v>
          </cell>
          <cell r="B370">
            <v>369</v>
          </cell>
          <cell r="C370">
            <v>1964.508</v>
          </cell>
          <cell r="D370">
            <v>0</v>
          </cell>
          <cell r="E370">
            <v>0</v>
          </cell>
          <cell r="F370">
            <v>1852.5540000000001</v>
          </cell>
          <cell r="G370">
            <v>164.64869999999999</v>
          </cell>
        </row>
        <row r="371">
          <cell r="A371">
            <v>720476.31</v>
          </cell>
          <cell r="B371">
            <v>370</v>
          </cell>
          <cell r="C371">
            <v>1996.5</v>
          </cell>
          <cell r="D371">
            <v>0</v>
          </cell>
          <cell r="E371">
            <v>0</v>
          </cell>
          <cell r="F371">
            <v>900.8107</v>
          </cell>
          <cell r="G371">
            <v>78.274349999999998</v>
          </cell>
        </row>
        <row r="372">
          <cell r="A372">
            <v>722442.44</v>
          </cell>
          <cell r="B372">
            <v>371</v>
          </cell>
          <cell r="C372">
            <v>1966.123</v>
          </cell>
          <cell r="D372">
            <v>0</v>
          </cell>
          <cell r="E372">
            <v>0</v>
          </cell>
          <cell r="F372">
            <v>405.27620000000002</v>
          </cell>
          <cell r="G372">
            <v>44.97054</v>
          </cell>
        </row>
        <row r="373">
          <cell r="A373">
            <v>724440.31</v>
          </cell>
          <cell r="B373">
            <v>372</v>
          </cell>
          <cell r="C373">
            <v>1997.876</v>
          </cell>
          <cell r="D373">
            <v>0</v>
          </cell>
          <cell r="E373">
            <v>0</v>
          </cell>
          <cell r="F373">
            <v>1618.924</v>
          </cell>
          <cell r="G373">
            <v>148.37520000000001</v>
          </cell>
        </row>
        <row r="374">
          <cell r="A374">
            <v>726418.13</v>
          </cell>
          <cell r="B374">
            <v>373</v>
          </cell>
          <cell r="C374">
            <v>1977.789</v>
          </cell>
          <cell r="D374">
            <v>0</v>
          </cell>
          <cell r="E374">
            <v>0</v>
          </cell>
          <cell r="F374">
            <v>1819.4580000000001</v>
          </cell>
          <cell r="G374">
            <v>141.86760000000001</v>
          </cell>
        </row>
        <row r="375">
          <cell r="A375">
            <v>728413.81</v>
          </cell>
          <cell r="B375">
            <v>374</v>
          </cell>
          <cell r="C375">
            <v>1995.712</v>
          </cell>
          <cell r="D375">
            <v>0</v>
          </cell>
          <cell r="E375">
            <v>0</v>
          </cell>
          <cell r="F375">
            <v>1032.7619999999999</v>
          </cell>
          <cell r="G375">
            <v>85.985209999999995</v>
          </cell>
        </row>
        <row r="376">
          <cell r="A376">
            <v>730214.81</v>
          </cell>
          <cell r="B376">
            <v>375</v>
          </cell>
          <cell r="C376">
            <v>1800.97</v>
          </cell>
          <cell r="D376">
            <v>0</v>
          </cell>
          <cell r="E376">
            <v>0</v>
          </cell>
          <cell r="F376">
            <v>1441.5609999999999</v>
          </cell>
          <cell r="G376">
            <v>83.421520000000001</v>
          </cell>
        </row>
        <row r="377">
          <cell r="A377">
            <v>732213.63</v>
          </cell>
          <cell r="B377">
            <v>376</v>
          </cell>
          <cell r="C377">
            <v>1998.808</v>
          </cell>
          <cell r="D377">
            <v>0</v>
          </cell>
          <cell r="E377">
            <v>0</v>
          </cell>
          <cell r="F377">
            <v>1808.277</v>
          </cell>
          <cell r="G377">
            <v>123.7303</v>
          </cell>
        </row>
        <row r="378">
          <cell r="A378">
            <v>734212.56</v>
          </cell>
          <cell r="B378">
            <v>377</v>
          </cell>
          <cell r="C378">
            <v>1998.9570000000001</v>
          </cell>
          <cell r="D378">
            <v>0</v>
          </cell>
          <cell r="E378">
            <v>0</v>
          </cell>
          <cell r="F378">
            <v>1722.4159999999999</v>
          </cell>
          <cell r="G378">
            <v>144.96260000000001</v>
          </cell>
        </row>
        <row r="379">
          <cell r="A379">
            <v>736212.25</v>
          </cell>
          <cell r="B379">
            <v>378</v>
          </cell>
          <cell r="C379">
            <v>1999.7170000000001</v>
          </cell>
          <cell r="D379">
            <v>0</v>
          </cell>
          <cell r="E379">
            <v>0</v>
          </cell>
          <cell r="F379">
            <v>1088.864</v>
          </cell>
          <cell r="G379">
            <v>96.762349999999998</v>
          </cell>
        </row>
        <row r="380">
          <cell r="A380">
            <v>738203.44</v>
          </cell>
          <cell r="B380">
            <v>379</v>
          </cell>
          <cell r="C380">
            <v>1991.2159999999999</v>
          </cell>
          <cell r="D380">
            <v>0</v>
          </cell>
          <cell r="E380">
            <v>0</v>
          </cell>
          <cell r="F380">
            <v>680.08619999999996</v>
          </cell>
          <cell r="G380">
            <v>56.2194</v>
          </cell>
        </row>
        <row r="381">
          <cell r="A381">
            <v>740119.25</v>
          </cell>
          <cell r="B381">
            <v>380</v>
          </cell>
          <cell r="C381">
            <v>1915.797</v>
          </cell>
          <cell r="D381">
            <v>0</v>
          </cell>
          <cell r="E381">
            <v>0</v>
          </cell>
          <cell r="F381">
            <v>186.33189999999999</v>
          </cell>
          <cell r="G381">
            <v>11.38926</v>
          </cell>
        </row>
        <row r="382">
          <cell r="A382">
            <v>742102.56</v>
          </cell>
          <cell r="B382">
            <v>381</v>
          </cell>
          <cell r="C382">
            <v>1983.3009999999999</v>
          </cell>
          <cell r="D382">
            <v>0</v>
          </cell>
          <cell r="E382">
            <v>0</v>
          </cell>
          <cell r="F382">
            <v>1323.5340000000001</v>
          </cell>
          <cell r="G382">
            <v>101.1902</v>
          </cell>
        </row>
        <row r="383">
          <cell r="A383">
            <v>744020.25</v>
          </cell>
          <cell r="B383">
            <v>382</v>
          </cell>
          <cell r="C383">
            <v>1917.672</v>
          </cell>
          <cell r="D383">
            <v>0</v>
          </cell>
          <cell r="E383">
            <v>0</v>
          </cell>
          <cell r="F383">
            <v>896.22469999999998</v>
          </cell>
          <cell r="G383">
            <v>74.303569999999993</v>
          </cell>
        </row>
        <row r="384">
          <cell r="A384">
            <v>746009.69</v>
          </cell>
          <cell r="B384">
            <v>383</v>
          </cell>
          <cell r="C384">
            <v>1989.41</v>
          </cell>
          <cell r="D384">
            <v>0</v>
          </cell>
          <cell r="E384">
            <v>0</v>
          </cell>
          <cell r="F384">
            <v>1177.982</v>
          </cell>
          <cell r="G384">
            <v>105.8617</v>
          </cell>
        </row>
        <row r="385">
          <cell r="A385">
            <v>748002.38</v>
          </cell>
          <cell r="B385">
            <v>384</v>
          </cell>
          <cell r="C385">
            <v>1992.7149999999999</v>
          </cell>
          <cell r="D385">
            <v>0</v>
          </cell>
          <cell r="E385">
            <v>0</v>
          </cell>
          <cell r="F385">
            <v>1484.3109999999999</v>
          </cell>
          <cell r="G385">
            <v>123.8432</v>
          </cell>
        </row>
        <row r="386">
          <cell r="A386">
            <v>749976.38</v>
          </cell>
          <cell r="B386">
            <v>385</v>
          </cell>
          <cell r="C386">
            <v>1974.0129999999999</v>
          </cell>
          <cell r="D386">
            <v>0</v>
          </cell>
          <cell r="E386">
            <v>0</v>
          </cell>
          <cell r="F386">
            <v>1627.098</v>
          </cell>
          <cell r="G386">
            <v>100.997</v>
          </cell>
        </row>
        <row r="387">
          <cell r="A387">
            <v>751846.5</v>
          </cell>
          <cell r="B387">
            <v>386</v>
          </cell>
          <cell r="C387">
            <v>1870.1320000000001</v>
          </cell>
          <cell r="D387">
            <v>0</v>
          </cell>
          <cell r="E387">
            <v>0</v>
          </cell>
          <cell r="F387">
            <v>1870.1320000000001</v>
          </cell>
          <cell r="G387">
            <v>132.375</v>
          </cell>
        </row>
        <row r="388">
          <cell r="A388">
            <v>753810.63</v>
          </cell>
          <cell r="B388">
            <v>387</v>
          </cell>
          <cell r="C388">
            <v>1964.152</v>
          </cell>
          <cell r="D388">
            <v>0</v>
          </cell>
          <cell r="E388">
            <v>0</v>
          </cell>
          <cell r="F388">
            <v>1964.152</v>
          </cell>
          <cell r="G388">
            <v>290.71609999999998</v>
          </cell>
        </row>
        <row r="389">
          <cell r="A389">
            <v>755665.75</v>
          </cell>
          <cell r="B389">
            <v>388</v>
          </cell>
          <cell r="C389">
            <v>1855.154</v>
          </cell>
          <cell r="D389">
            <v>0</v>
          </cell>
          <cell r="E389">
            <v>0</v>
          </cell>
          <cell r="F389">
            <v>1590.48</v>
          </cell>
          <cell r="G389">
            <v>111.2539</v>
          </cell>
        </row>
        <row r="390">
          <cell r="A390">
            <v>755980.13</v>
          </cell>
          <cell r="B390">
            <v>389</v>
          </cell>
          <cell r="C390">
            <v>314.38069999999999</v>
          </cell>
          <cell r="D390">
            <v>0</v>
          </cell>
          <cell r="E390">
            <v>0</v>
          </cell>
          <cell r="F390">
            <v>314.38069999999999</v>
          </cell>
          <cell r="G390">
            <v>18.35549</v>
          </cell>
        </row>
        <row r="391">
          <cell r="A391">
            <v>757974.31</v>
          </cell>
          <cell r="B391">
            <v>390</v>
          </cell>
          <cell r="C391">
            <v>1994.202</v>
          </cell>
          <cell r="D391">
            <v>0</v>
          </cell>
          <cell r="E391">
            <v>0</v>
          </cell>
          <cell r="F391">
            <v>1994.202</v>
          </cell>
          <cell r="G391">
            <v>173.6294</v>
          </cell>
        </row>
        <row r="392">
          <cell r="A392">
            <v>759969.31</v>
          </cell>
          <cell r="B392">
            <v>391</v>
          </cell>
          <cell r="C392">
            <v>1995.0160000000001</v>
          </cell>
          <cell r="D392">
            <v>0</v>
          </cell>
          <cell r="E392">
            <v>0</v>
          </cell>
          <cell r="F392">
            <v>1995.0160000000001</v>
          </cell>
          <cell r="G392">
            <v>227.56890000000001</v>
          </cell>
        </row>
        <row r="393">
          <cell r="A393">
            <v>761956.94</v>
          </cell>
          <cell r="B393">
            <v>392</v>
          </cell>
          <cell r="C393">
            <v>1987.61</v>
          </cell>
          <cell r="D393">
            <v>0</v>
          </cell>
          <cell r="E393">
            <v>0</v>
          </cell>
          <cell r="F393">
            <v>1498.338</v>
          </cell>
          <cell r="G393">
            <v>134.48560000000001</v>
          </cell>
        </row>
        <row r="394">
          <cell r="A394">
            <v>763951</v>
          </cell>
          <cell r="B394">
            <v>393</v>
          </cell>
          <cell r="C394">
            <v>1994.077</v>
          </cell>
          <cell r="D394">
            <v>0</v>
          </cell>
          <cell r="E394">
            <v>0</v>
          </cell>
          <cell r="F394">
            <v>1828.62</v>
          </cell>
          <cell r="G394">
            <v>137.7302</v>
          </cell>
        </row>
        <row r="395">
          <cell r="A395">
            <v>765952</v>
          </cell>
          <cell r="B395">
            <v>394</v>
          </cell>
          <cell r="C395">
            <v>2000.972</v>
          </cell>
          <cell r="D395">
            <v>0</v>
          </cell>
          <cell r="E395">
            <v>0</v>
          </cell>
          <cell r="F395">
            <v>59.885599999999997</v>
          </cell>
          <cell r="G395">
            <v>5.0473509999999999</v>
          </cell>
        </row>
        <row r="396">
          <cell r="A396">
            <v>767943.13</v>
          </cell>
          <cell r="B396">
            <v>395</v>
          </cell>
          <cell r="C396">
            <v>1991.1110000000001</v>
          </cell>
          <cell r="D396">
            <v>0</v>
          </cell>
          <cell r="E396">
            <v>0</v>
          </cell>
          <cell r="F396">
            <v>1716.7190000000001</v>
          </cell>
          <cell r="G396">
            <v>117.80329999999999</v>
          </cell>
        </row>
        <row r="397">
          <cell r="A397">
            <v>769938.88</v>
          </cell>
          <cell r="B397">
            <v>396</v>
          </cell>
          <cell r="C397">
            <v>1995.7639999999999</v>
          </cell>
          <cell r="D397">
            <v>0</v>
          </cell>
          <cell r="E397">
            <v>0</v>
          </cell>
          <cell r="F397">
            <v>1725.2750000000001</v>
          </cell>
          <cell r="G397">
            <v>161.94630000000001</v>
          </cell>
        </row>
        <row r="398">
          <cell r="A398">
            <v>771928.69</v>
          </cell>
          <cell r="B398">
            <v>397</v>
          </cell>
          <cell r="C398">
            <v>1989.808</v>
          </cell>
          <cell r="D398">
            <v>0</v>
          </cell>
          <cell r="E398">
            <v>0</v>
          </cell>
          <cell r="F398">
            <v>1769.058</v>
          </cell>
          <cell r="G398">
            <v>195.95590000000001</v>
          </cell>
        </row>
        <row r="399">
          <cell r="A399">
            <v>773924.75</v>
          </cell>
          <cell r="B399">
            <v>398</v>
          </cell>
          <cell r="C399">
            <v>1996.0550000000001</v>
          </cell>
          <cell r="D399">
            <v>0</v>
          </cell>
          <cell r="E399">
            <v>0</v>
          </cell>
          <cell r="F399">
            <v>1378.614</v>
          </cell>
          <cell r="G399">
            <v>92.282390000000007</v>
          </cell>
        </row>
        <row r="400">
          <cell r="A400">
            <v>775916.69</v>
          </cell>
          <cell r="B400">
            <v>399</v>
          </cell>
          <cell r="C400">
            <v>1991.914</v>
          </cell>
          <cell r="D400">
            <v>0</v>
          </cell>
          <cell r="E400">
            <v>0</v>
          </cell>
          <cell r="F400">
            <v>454.10989999999998</v>
          </cell>
          <cell r="G400">
            <v>37.206829999999997</v>
          </cell>
        </row>
        <row r="401">
          <cell r="A401">
            <v>777914.5</v>
          </cell>
          <cell r="B401">
            <v>400</v>
          </cell>
          <cell r="C401">
            <v>1997.8230000000001</v>
          </cell>
          <cell r="D401">
            <v>0</v>
          </cell>
          <cell r="E401">
            <v>0</v>
          </cell>
          <cell r="F401">
            <v>349.34989999999999</v>
          </cell>
          <cell r="G401">
            <v>30.13477</v>
          </cell>
        </row>
        <row r="402">
          <cell r="A402">
            <v>779913.69</v>
          </cell>
          <cell r="B402">
            <v>401</v>
          </cell>
          <cell r="C402">
            <v>1999.181</v>
          </cell>
          <cell r="D402">
            <v>0</v>
          </cell>
          <cell r="E402">
            <v>0</v>
          </cell>
          <cell r="F402">
            <v>1395.2650000000001</v>
          </cell>
          <cell r="G402">
            <v>89.562529999999995</v>
          </cell>
        </row>
        <row r="403">
          <cell r="A403">
            <v>781910.38</v>
          </cell>
          <cell r="B403">
            <v>402</v>
          </cell>
          <cell r="C403">
            <v>1996.7049999999999</v>
          </cell>
          <cell r="D403">
            <v>0</v>
          </cell>
          <cell r="E403">
            <v>0</v>
          </cell>
          <cell r="F403">
            <v>660.25850000000003</v>
          </cell>
          <cell r="G403">
            <v>75.306359999999998</v>
          </cell>
        </row>
        <row r="404">
          <cell r="A404">
            <v>783901.75</v>
          </cell>
          <cell r="B404">
            <v>403</v>
          </cell>
          <cell r="C404">
            <v>1991.376</v>
          </cell>
          <cell r="D404">
            <v>0</v>
          </cell>
          <cell r="E404">
            <v>0</v>
          </cell>
          <cell r="F404">
            <v>419.95859999999999</v>
          </cell>
          <cell r="G404">
            <v>51.11271</v>
          </cell>
        </row>
        <row r="405">
          <cell r="A405">
            <v>785904.44</v>
          </cell>
          <cell r="B405">
            <v>404</v>
          </cell>
          <cell r="C405">
            <v>2002.6949999999999</v>
          </cell>
          <cell r="D405">
            <v>0</v>
          </cell>
          <cell r="E405">
            <v>0</v>
          </cell>
          <cell r="F405">
            <v>992.98720000000003</v>
          </cell>
          <cell r="G405">
            <v>90.005750000000006</v>
          </cell>
        </row>
        <row r="406">
          <cell r="A406">
            <v>787895.69</v>
          </cell>
          <cell r="B406">
            <v>405</v>
          </cell>
          <cell r="C406">
            <v>1991.26</v>
          </cell>
          <cell r="D406">
            <v>0</v>
          </cell>
          <cell r="E406">
            <v>0</v>
          </cell>
          <cell r="F406">
            <v>195.89420000000001</v>
          </cell>
          <cell r="G406">
            <v>17.005659999999999</v>
          </cell>
        </row>
        <row r="407">
          <cell r="A407">
            <v>789885.43999999994</v>
          </cell>
          <cell r="B407">
            <v>406</v>
          </cell>
          <cell r="C407">
            <v>1989.7190000000001</v>
          </cell>
          <cell r="D407">
            <v>0</v>
          </cell>
          <cell r="E407">
            <v>0</v>
          </cell>
          <cell r="F407">
            <v>444.6028</v>
          </cell>
          <cell r="G407">
            <v>50.359110000000001</v>
          </cell>
        </row>
        <row r="408">
          <cell r="A408">
            <v>791884.5</v>
          </cell>
          <cell r="B408">
            <v>407</v>
          </cell>
          <cell r="C408">
            <v>1999.075</v>
          </cell>
          <cell r="D408">
            <v>0</v>
          </cell>
          <cell r="E408">
            <v>0</v>
          </cell>
          <cell r="F408">
            <v>466.23129999999998</v>
          </cell>
          <cell r="G408">
            <v>35.65728</v>
          </cell>
        </row>
        <row r="409">
          <cell r="A409">
            <v>793878.44</v>
          </cell>
          <cell r="B409">
            <v>408</v>
          </cell>
          <cell r="C409">
            <v>1993.94</v>
          </cell>
          <cell r="D409">
            <v>0</v>
          </cell>
          <cell r="E409">
            <v>0</v>
          </cell>
          <cell r="F409">
            <v>1262.1769999999999</v>
          </cell>
          <cell r="G409">
            <v>119.8686</v>
          </cell>
        </row>
        <row r="410">
          <cell r="A410">
            <v>795877.44</v>
          </cell>
          <cell r="B410">
            <v>409</v>
          </cell>
          <cell r="C410">
            <v>1999.0309999999999</v>
          </cell>
          <cell r="D410">
            <v>0</v>
          </cell>
          <cell r="E410">
            <v>0</v>
          </cell>
          <cell r="F410">
            <v>576.05179999999996</v>
          </cell>
          <cell r="G410">
            <v>74.251249999999999</v>
          </cell>
        </row>
        <row r="411">
          <cell r="A411">
            <v>797874.25</v>
          </cell>
          <cell r="B411">
            <v>410</v>
          </cell>
          <cell r="C411">
            <v>1996.8389999999999</v>
          </cell>
          <cell r="D411">
            <v>0</v>
          </cell>
          <cell r="E411">
            <v>0</v>
          </cell>
          <cell r="F411">
            <v>1506.2809999999999</v>
          </cell>
          <cell r="G411">
            <v>112.11790000000001</v>
          </cell>
        </row>
        <row r="412">
          <cell r="A412">
            <v>799832.75</v>
          </cell>
          <cell r="B412">
            <v>411</v>
          </cell>
          <cell r="C412">
            <v>1958.4780000000001</v>
          </cell>
          <cell r="D412">
            <v>0</v>
          </cell>
          <cell r="E412">
            <v>0</v>
          </cell>
          <cell r="F412">
            <v>1958.4780000000001</v>
          </cell>
          <cell r="G412">
            <v>202.22819999999999</v>
          </cell>
        </row>
        <row r="413">
          <cell r="A413">
            <v>801827.38</v>
          </cell>
          <cell r="B413">
            <v>412</v>
          </cell>
          <cell r="C413">
            <v>1994.63</v>
          </cell>
          <cell r="D413">
            <v>0</v>
          </cell>
          <cell r="E413">
            <v>0</v>
          </cell>
          <cell r="F413">
            <v>1324.6659999999999</v>
          </cell>
          <cell r="G413">
            <v>169.6678</v>
          </cell>
        </row>
        <row r="414">
          <cell r="A414">
            <v>803826.13</v>
          </cell>
          <cell r="B414">
            <v>413</v>
          </cell>
          <cell r="C414">
            <v>1998.7260000000001</v>
          </cell>
          <cell r="D414">
            <v>0</v>
          </cell>
          <cell r="E414">
            <v>0</v>
          </cell>
          <cell r="F414">
            <v>199.36349999999999</v>
          </cell>
          <cell r="G414">
            <v>14.09192</v>
          </cell>
        </row>
        <row r="415">
          <cell r="A415">
            <v>805668.81</v>
          </cell>
          <cell r="B415">
            <v>414</v>
          </cell>
          <cell r="C415">
            <v>1842.69</v>
          </cell>
          <cell r="D415">
            <v>0</v>
          </cell>
          <cell r="E415">
            <v>0</v>
          </cell>
          <cell r="F415">
            <v>1693.922</v>
          </cell>
          <cell r="G415">
            <v>100.94199999999999</v>
          </cell>
        </row>
        <row r="416">
          <cell r="A416">
            <v>807670.19</v>
          </cell>
          <cell r="B416">
            <v>415</v>
          </cell>
          <cell r="C416">
            <v>2001.35</v>
          </cell>
          <cell r="D416">
            <v>0</v>
          </cell>
          <cell r="E416">
            <v>0</v>
          </cell>
          <cell r="F416">
            <v>2001.35</v>
          </cell>
          <cell r="G416">
            <v>188.10769999999999</v>
          </cell>
        </row>
        <row r="417">
          <cell r="A417">
            <v>809667.88</v>
          </cell>
          <cell r="B417">
            <v>416</v>
          </cell>
          <cell r="C417">
            <v>1997.6769999999999</v>
          </cell>
          <cell r="D417">
            <v>0</v>
          </cell>
          <cell r="E417">
            <v>0</v>
          </cell>
          <cell r="F417">
            <v>1599.395</v>
          </cell>
          <cell r="G417">
            <v>120.8475</v>
          </cell>
        </row>
        <row r="418">
          <cell r="A418">
            <v>811667.69</v>
          </cell>
          <cell r="B418">
            <v>417</v>
          </cell>
          <cell r="C418">
            <v>1999.8150000000001</v>
          </cell>
          <cell r="D418">
            <v>0</v>
          </cell>
          <cell r="E418">
            <v>0</v>
          </cell>
          <cell r="F418">
            <v>72.907510000000002</v>
          </cell>
          <cell r="G418">
            <v>5.2809179999999998</v>
          </cell>
        </row>
        <row r="419">
          <cell r="A419">
            <v>813666.56</v>
          </cell>
          <cell r="B419">
            <v>418</v>
          </cell>
          <cell r="C419">
            <v>1998.904</v>
          </cell>
          <cell r="D419">
            <v>0</v>
          </cell>
          <cell r="E419">
            <v>0</v>
          </cell>
          <cell r="F419">
            <v>110.3944</v>
          </cell>
          <cell r="G419">
            <v>7.6517869999999997</v>
          </cell>
        </row>
        <row r="420">
          <cell r="A420">
            <v>815636.81</v>
          </cell>
          <cell r="B420">
            <v>419</v>
          </cell>
          <cell r="C420">
            <v>1970.2550000000001</v>
          </cell>
          <cell r="D420">
            <v>0</v>
          </cell>
          <cell r="E420">
            <v>0</v>
          </cell>
          <cell r="F420">
            <v>1823.703</v>
          </cell>
          <cell r="G420">
            <v>129.55240000000001</v>
          </cell>
        </row>
        <row r="421">
          <cell r="A421">
            <v>817637.44</v>
          </cell>
          <cell r="B421">
            <v>420</v>
          </cell>
          <cell r="C421">
            <v>2000.615</v>
          </cell>
          <cell r="D421">
            <v>0</v>
          </cell>
          <cell r="E421">
            <v>0</v>
          </cell>
          <cell r="F421">
            <v>918.4941</v>
          </cell>
          <cell r="G421">
            <v>60.383719999999997</v>
          </cell>
        </row>
        <row r="422">
          <cell r="A422">
            <v>819633.19</v>
          </cell>
          <cell r="B422">
            <v>421</v>
          </cell>
          <cell r="C422">
            <v>1995.7650000000001</v>
          </cell>
          <cell r="D422">
            <v>0</v>
          </cell>
          <cell r="E422">
            <v>0</v>
          </cell>
          <cell r="F422">
            <v>749.1173</v>
          </cell>
          <cell r="G422">
            <v>51.435290000000002</v>
          </cell>
        </row>
        <row r="423">
          <cell r="A423">
            <v>821563.69</v>
          </cell>
          <cell r="B423">
            <v>422</v>
          </cell>
          <cell r="C423">
            <v>1930.5029999999999</v>
          </cell>
          <cell r="D423">
            <v>0</v>
          </cell>
          <cell r="E423">
            <v>0</v>
          </cell>
          <cell r="F423">
            <v>741.05269999999996</v>
          </cell>
          <cell r="G423">
            <v>43.785040000000002</v>
          </cell>
        </row>
        <row r="424">
          <cell r="A424">
            <v>823562.63</v>
          </cell>
          <cell r="B424">
            <v>423</v>
          </cell>
          <cell r="C424">
            <v>1998.9580000000001</v>
          </cell>
          <cell r="D424">
            <v>0</v>
          </cell>
          <cell r="E424">
            <v>0</v>
          </cell>
          <cell r="F424">
            <v>1283.489</v>
          </cell>
          <cell r="G424">
            <v>82.916110000000003</v>
          </cell>
        </row>
        <row r="425">
          <cell r="A425">
            <v>825558.13</v>
          </cell>
          <cell r="B425">
            <v>424</v>
          </cell>
          <cell r="C425">
            <v>1995.4860000000001</v>
          </cell>
          <cell r="D425">
            <v>0</v>
          </cell>
          <cell r="E425">
            <v>0</v>
          </cell>
          <cell r="F425">
            <v>1473.308</v>
          </cell>
          <cell r="G425">
            <v>89.99512</v>
          </cell>
        </row>
        <row r="426">
          <cell r="A426">
            <v>827553.06</v>
          </cell>
          <cell r="B426">
            <v>425</v>
          </cell>
          <cell r="C426">
            <v>1994.921</v>
          </cell>
          <cell r="D426">
            <v>0</v>
          </cell>
          <cell r="E426">
            <v>0</v>
          </cell>
          <cell r="F426">
            <v>1446.6220000000001</v>
          </cell>
          <cell r="G426">
            <v>115.3306</v>
          </cell>
        </row>
        <row r="427">
          <cell r="A427">
            <v>829545.81</v>
          </cell>
          <cell r="B427">
            <v>426</v>
          </cell>
          <cell r="C427">
            <v>1992.7670000000001</v>
          </cell>
          <cell r="D427">
            <v>0</v>
          </cell>
          <cell r="E427">
            <v>0</v>
          </cell>
          <cell r="F427">
            <v>1902.778</v>
          </cell>
          <cell r="G427">
            <v>125.488</v>
          </cell>
        </row>
        <row r="428">
          <cell r="A428">
            <v>831417</v>
          </cell>
          <cell r="B428">
            <v>427</v>
          </cell>
          <cell r="C428">
            <v>1871.171</v>
          </cell>
          <cell r="D428">
            <v>0</v>
          </cell>
          <cell r="E428">
            <v>0</v>
          </cell>
          <cell r="F428">
            <v>1659.431</v>
          </cell>
          <cell r="G428">
            <v>105.65009999999999</v>
          </cell>
        </row>
        <row r="429">
          <cell r="A429">
            <v>832714.06</v>
          </cell>
          <cell r="B429">
            <v>428</v>
          </cell>
          <cell r="C429">
            <v>1297.086</v>
          </cell>
          <cell r="D429">
            <v>0</v>
          </cell>
          <cell r="E429">
            <v>0</v>
          </cell>
          <cell r="F429">
            <v>1297.086</v>
          </cell>
          <cell r="G429">
            <v>79.692589999999996</v>
          </cell>
        </row>
        <row r="430">
          <cell r="A430">
            <v>834689.25</v>
          </cell>
          <cell r="B430">
            <v>429</v>
          </cell>
          <cell r="C430">
            <v>1975.212</v>
          </cell>
          <cell r="D430">
            <v>0</v>
          </cell>
          <cell r="E430">
            <v>0</v>
          </cell>
          <cell r="F430">
            <v>1925.548</v>
          </cell>
          <cell r="G430">
            <v>199.37299999999999</v>
          </cell>
        </row>
        <row r="431">
          <cell r="A431">
            <v>836679.63</v>
          </cell>
          <cell r="B431">
            <v>430</v>
          </cell>
          <cell r="C431">
            <v>1990.367</v>
          </cell>
          <cell r="D431">
            <v>0</v>
          </cell>
          <cell r="E431">
            <v>0</v>
          </cell>
          <cell r="F431">
            <v>119.8887</v>
          </cell>
          <cell r="G431">
            <v>18.35108</v>
          </cell>
        </row>
        <row r="432">
          <cell r="A432">
            <v>838677.19</v>
          </cell>
          <cell r="B432">
            <v>431</v>
          </cell>
          <cell r="C432">
            <v>1997.5909999999999</v>
          </cell>
          <cell r="D432">
            <v>0</v>
          </cell>
          <cell r="E432">
            <v>0</v>
          </cell>
          <cell r="F432">
            <v>1982.2550000000001</v>
          </cell>
          <cell r="G432">
            <v>153.60400000000001</v>
          </cell>
        </row>
        <row r="433">
          <cell r="A433">
            <v>840674.5</v>
          </cell>
          <cell r="B433">
            <v>432</v>
          </cell>
          <cell r="C433">
            <v>1997.3019999999999</v>
          </cell>
          <cell r="D433">
            <v>0</v>
          </cell>
          <cell r="E433">
            <v>0</v>
          </cell>
          <cell r="F433">
            <v>1469.712</v>
          </cell>
          <cell r="G433">
            <v>191.3947</v>
          </cell>
        </row>
        <row r="434">
          <cell r="A434">
            <v>842672.13</v>
          </cell>
          <cell r="B434">
            <v>433</v>
          </cell>
          <cell r="C434">
            <v>1997.61</v>
          </cell>
          <cell r="D434">
            <v>0</v>
          </cell>
          <cell r="E434">
            <v>0</v>
          </cell>
          <cell r="F434">
            <v>84.481319999999997</v>
          </cell>
          <cell r="G434">
            <v>12.29848</v>
          </cell>
        </row>
        <row r="435">
          <cell r="A435">
            <v>844663.13</v>
          </cell>
          <cell r="B435">
            <v>434</v>
          </cell>
          <cell r="C435">
            <v>1990.979</v>
          </cell>
          <cell r="D435">
            <v>0</v>
          </cell>
          <cell r="E435">
            <v>0</v>
          </cell>
          <cell r="F435">
            <v>111.25700000000001</v>
          </cell>
          <cell r="G435">
            <v>7.9507830000000004</v>
          </cell>
        </row>
        <row r="436">
          <cell r="A436">
            <v>846657.13</v>
          </cell>
          <cell r="B436">
            <v>435</v>
          </cell>
          <cell r="C436">
            <v>1993.973</v>
          </cell>
          <cell r="D436">
            <v>0</v>
          </cell>
          <cell r="E436">
            <v>0</v>
          </cell>
          <cell r="F436">
            <v>169.26009999999999</v>
          </cell>
          <cell r="G436">
            <v>9.0646850000000008</v>
          </cell>
        </row>
        <row r="437">
          <cell r="A437">
            <v>848635.38</v>
          </cell>
          <cell r="B437">
            <v>436</v>
          </cell>
          <cell r="C437">
            <v>1978.2460000000001</v>
          </cell>
          <cell r="D437">
            <v>0</v>
          </cell>
          <cell r="E437">
            <v>0</v>
          </cell>
          <cell r="F437">
            <v>1902.846</v>
          </cell>
          <cell r="G437">
            <v>142.9975</v>
          </cell>
        </row>
        <row r="438">
          <cell r="A438">
            <v>850635.25</v>
          </cell>
          <cell r="B438">
            <v>437</v>
          </cell>
          <cell r="C438">
            <v>1999.8779999999999</v>
          </cell>
          <cell r="D438">
            <v>0</v>
          </cell>
          <cell r="E438">
            <v>0</v>
          </cell>
          <cell r="F438">
            <v>1567.799</v>
          </cell>
          <cell r="G438">
            <v>212.77879999999999</v>
          </cell>
        </row>
        <row r="439">
          <cell r="A439">
            <v>852637.69</v>
          </cell>
          <cell r="B439">
            <v>438</v>
          </cell>
          <cell r="C439">
            <v>2002.4069999999999</v>
          </cell>
          <cell r="D439">
            <v>0</v>
          </cell>
          <cell r="E439">
            <v>0</v>
          </cell>
          <cell r="F439">
            <v>191.34450000000001</v>
          </cell>
          <cell r="G439">
            <v>20.501819999999999</v>
          </cell>
        </row>
        <row r="440">
          <cell r="A440">
            <v>854630.94</v>
          </cell>
          <cell r="B440">
            <v>439</v>
          </cell>
          <cell r="C440">
            <v>1993.248</v>
          </cell>
          <cell r="D440">
            <v>0</v>
          </cell>
          <cell r="E440">
            <v>0</v>
          </cell>
          <cell r="F440">
            <v>710.89369999999997</v>
          </cell>
          <cell r="G440">
            <v>75.361429999999999</v>
          </cell>
        </row>
        <row r="441">
          <cell r="A441">
            <v>856626.81</v>
          </cell>
          <cell r="B441">
            <v>440</v>
          </cell>
          <cell r="C441">
            <v>1995.895</v>
          </cell>
          <cell r="D441">
            <v>0</v>
          </cell>
          <cell r="E441">
            <v>0</v>
          </cell>
          <cell r="F441">
            <v>240.81139999999999</v>
          </cell>
          <cell r="G441">
            <v>27.378910000000001</v>
          </cell>
        </row>
        <row r="442">
          <cell r="A442">
            <v>858577.31</v>
          </cell>
          <cell r="B442">
            <v>441</v>
          </cell>
          <cell r="C442">
            <v>1950.48</v>
          </cell>
          <cell r="D442">
            <v>0</v>
          </cell>
          <cell r="E442">
            <v>0</v>
          </cell>
          <cell r="F442">
            <v>102.4057</v>
          </cell>
          <cell r="G442">
            <v>13.38762</v>
          </cell>
        </row>
        <row r="443">
          <cell r="A443">
            <v>860437.38</v>
          </cell>
          <cell r="B443">
            <v>442</v>
          </cell>
          <cell r="C443">
            <v>1860.0409999999999</v>
          </cell>
          <cell r="D443">
            <v>0</v>
          </cell>
          <cell r="E443">
            <v>0</v>
          </cell>
          <cell r="F443">
            <v>89.184920000000005</v>
          </cell>
          <cell r="G443">
            <v>6.7242030000000002</v>
          </cell>
        </row>
        <row r="444">
          <cell r="A444">
            <v>862323.5</v>
          </cell>
          <cell r="B444">
            <v>443</v>
          </cell>
          <cell r="C444">
            <v>1886.145</v>
          </cell>
          <cell r="D444">
            <v>0</v>
          </cell>
          <cell r="E444">
            <v>0</v>
          </cell>
          <cell r="F444">
            <v>622.07060000000001</v>
          </cell>
          <cell r="G444">
            <v>40.542430000000003</v>
          </cell>
        </row>
        <row r="445">
          <cell r="A445">
            <v>864321.94</v>
          </cell>
          <cell r="B445">
            <v>444</v>
          </cell>
          <cell r="C445">
            <v>1998.4290000000001</v>
          </cell>
          <cell r="D445">
            <v>0</v>
          </cell>
          <cell r="E445">
            <v>0</v>
          </cell>
          <cell r="F445">
            <v>844.82090000000005</v>
          </cell>
          <cell r="G445">
            <v>55.059829999999998</v>
          </cell>
        </row>
        <row r="446">
          <cell r="A446">
            <v>866149.44</v>
          </cell>
          <cell r="B446">
            <v>445</v>
          </cell>
          <cell r="C446">
            <v>1827.4939999999999</v>
          </cell>
          <cell r="D446">
            <v>0</v>
          </cell>
          <cell r="E446">
            <v>0</v>
          </cell>
          <cell r="F446">
            <v>1454.605</v>
          </cell>
          <cell r="G446">
            <v>76.255489999999995</v>
          </cell>
        </row>
        <row r="447">
          <cell r="A447">
            <v>867084.94</v>
          </cell>
          <cell r="B447">
            <v>446</v>
          </cell>
          <cell r="C447">
            <v>935.48059999999998</v>
          </cell>
          <cell r="D447">
            <v>0</v>
          </cell>
          <cell r="E447">
            <v>0</v>
          </cell>
          <cell r="F447">
            <v>935.48059999999998</v>
          </cell>
          <cell r="G447">
            <v>63.541989999999998</v>
          </cell>
        </row>
        <row r="448">
          <cell r="A448">
            <v>868907.81</v>
          </cell>
          <cell r="B448">
            <v>447</v>
          </cell>
          <cell r="C448">
            <v>1822.854</v>
          </cell>
          <cell r="D448">
            <v>0</v>
          </cell>
          <cell r="E448">
            <v>0</v>
          </cell>
          <cell r="F448">
            <v>1822.854</v>
          </cell>
          <cell r="G448">
            <v>151.1891</v>
          </cell>
        </row>
        <row r="449">
          <cell r="A449">
            <v>870569.38</v>
          </cell>
          <cell r="B449">
            <v>448</v>
          </cell>
          <cell r="C449">
            <v>1661.575</v>
          </cell>
          <cell r="D449">
            <v>0</v>
          </cell>
          <cell r="E449">
            <v>0</v>
          </cell>
          <cell r="F449">
            <v>1661.575</v>
          </cell>
          <cell r="G449">
            <v>149.95779999999999</v>
          </cell>
        </row>
        <row r="450">
          <cell r="A450">
            <v>872078.31</v>
          </cell>
          <cell r="B450">
            <v>449</v>
          </cell>
          <cell r="C450">
            <v>1508.922</v>
          </cell>
          <cell r="D450">
            <v>0</v>
          </cell>
          <cell r="E450">
            <v>0</v>
          </cell>
          <cell r="F450">
            <v>1508.922</v>
          </cell>
          <cell r="G450">
            <v>105.72929999999999</v>
          </cell>
        </row>
        <row r="451">
          <cell r="A451">
            <v>874070.19</v>
          </cell>
          <cell r="B451">
            <v>450</v>
          </cell>
          <cell r="C451">
            <v>1991.9059999999999</v>
          </cell>
          <cell r="D451">
            <v>0</v>
          </cell>
          <cell r="E451">
            <v>0</v>
          </cell>
          <cell r="F451">
            <v>1991.9059999999999</v>
          </cell>
          <cell r="G451">
            <v>208.40729999999999</v>
          </cell>
        </row>
        <row r="452">
          <cell r="A452">
            <v>875295.69</v>
          </cell>
          <cell r="B452">
            <v>451</v>
          </cell>
          <cell r="C452">
            <v>1225.48</v>
          </cell>
          <cell r="D452">
            <v>0</v>
          </cell>
          <cell r="E452">
            <v>0</v>
          </cell>
          <cell r="F452">
            <v>579.51260000000002</v>
          </cell>
          <cell r="G452">
            <v>72.716700000000003</v>
          </cell>
        </row>
        <row r="453">
          <cell r="A453">
            <v>877221.25</v>
          </cell>
          <cell r="B453">
            <v>452</v>
          </cell>
          <cell r="C453">
            <v>1925.5409999999999</v>
          </cell>
          <cell r="D453">
            <v>0</v>
          </cell>
          <cell r="E453">
            <v>0</v>
          </cell>
          <cell r="F453">
            <v>1925.5409999999999</v>
          </cell>
          <cell r="G453">
            <v>102.42230000000001</v>
          </cell>
        </row>
        <row r="454">
          <cell r="A454">
            <v>879203.38</v>
          </cell>
          <cell r="B454">
            <v>453</v>
          </cell>
          <cell r="C454">
            <v>1982.154</v>
          </cell>
          <cell r="D454">
            <v>0</v>
          </cell>
          <cell r="E454">
            <v>0</v>
          </cell>
          <cell r="F454">
            <v>1978.5830000000001</v>
          </cell>
          <cell r="G454">
            <v>137.6121</v>
          </cell>
        </row>
        <row r="455">
          <cell r="A455">
            <v>881203.06</v>
          </cell>
          <cell r="B455">
            <v>454</v>
          </cell>
          <cell r="C455">
            <v>1999.6659999999999</v>
          </cell>
          <cell r="D455">
            <v>0</v>
          </cell>
          <cell r="E455">
            <v>0</v>
          </cell>
          <cell r="F455">
            <v>661.78440000000001</v>
          </cell>
          <cell r="G455">
            <v>63.658949999999997</v>
          </cell>
        </row>
        <row r="456">
          <cell r="A456">
            <v>883172.75</v>
          </cell>
          <cell r="B456">
            <v>455</v>
          </cell>
          <cell r="C456">
            <v>1969.6759999999999</v>
          </cell>
          <cell r="D456">
            <v>0</v>
          </cell>
          <cell r="E456">
            <v>0</v>
          </cell>
          <cell r="F456">
            <v>0</v>
          </cell>
          <cell r="G456">
            <v>0</v>
          </cell>
        </row>
        <row r="457">
          <cell r="A457">
            <v>884874.94</v>
          </cell>
          <cell r="B457">
            <v>456</v>
          </cell>
          <cell r="C457">
            <v>1702.212</v>
          </cell>
          <cell r="D457">
            <v>0</v>
          </cell>
          <cell r="E457">
            <v>0</v>
          </cell>
          <cell r="F457">
            <v>0</v>
          </cell>
          <cell r="G457">
            <v>0</v>
          </cell>
        </row>
        <row r="458">
          <cell r="A458">
            <v>886503.06</v>
          </cell>
          <cell r="B458">
            <v>457</v>
          </cell>
          <cell r="C458">
            <v>1628.1469999999999</v>
          </cell>
          <cell r="D458">
            <v>0</v>
          </cell>
          <cell r="E458">
            <v>0</v>
          </cell>
          <cell r="F458">
            <v>0</v>
          </cell>
          <cell r="G458">
            <v>0</v>
          </cell>
        </row>
        <row r="459">
          <cell r="A459">
            <v>888483.06</v>
          </cell>
          <cell r="B459">
            <v>458</v>
          </cell>
          <cell r="C459">
            <v>1979.9760000000001</v>
          </cell>
          <cell r="D459">
            <v>0</v>
          </cell>
          <cell r="E459">
            <v>0</v>
          </cell>
          <cell r="F459">
            <v>358.78500000000003</v>
          </cell>
          <cell r="G459">
            <v>46.487360000000002</v>
          </cell>
        </row>
        <row r="460">
          <cell r="A460">
            <v>890482.94</v>
          </cell>
          <cell r="B460">
            <v>459</v>
          </cell>
          <cell r="C460">
            <v>1999.8889999999999</v>
          </cell>
          <cell r="D460">
            <v>0</v>
          </cell>
          <cell r="E460">
            <v>0</v>
          </cell>
          <cell r="F460">
            <v>165.9462</v>
          </cell>
          <cell r="G460">
            <v>21.934419999999999</v>
          </cell>
        </row>
        <row r="461">
          <cell r="A461">
            <v>892481.38</v>
          </cell>
          <cell r="B461">
            <v>460</v>
          </cell>
          <cell r="C461">
            <v>1998.4079999999999</v>
          </cell>
          <cell r="D461">
            <v>0</v>
          </cell>
          <cell r="E461">
            <v>0</v>
          </cell>
          <cell r="F461">
            <v>28.754010000000001</v>
          </cell>
          <cell r="G461">
            <v>3.293329</v>
          </cell>
        </row>
        <row r="462">
          <cell r="A462">
            <v>894475.13</v>
          </cell>
          <cell r="B462">
            <v>461</v>
          </cell>
          <cell r="C462">
            <v>1993.73</v>
          </cell>
          <cell r="D462">
            <v>0</v>
          </cell>
          <cell r="E462">
            <v>0</v>
          </cell>
          <cell r="F462">
            <v>117.8852</v>
          </cell>
          <cell r="G462">
            <v>13.333019999999999</v>
          </cell>
        </row>
        <row r="463">
          <cell r="A463">
            <v>896470.63</v>
          </cell>
          <cell r="B463">
            <v>462</v>
          </cell>
          <cell r="C463">
            <v>1995.4929999999999</v>
          </cell>
          <cell r="D463">
            <v>0</v>
          </cell>
          <cell r="E463">
            <v>0</v>
          </cell>
          <cell r="F463">
            <v>0</v>
          </cell>
          <cell r="G463">
            <v>0</v>
          </cell>
        </row>
        <row r="464">
          <cell r="A464">
            <v>898467.75</v>
          </cell>
          <cell r="B464">
            <v>463</v>
          </cell>
          <cell r="C464">
            <v>1997.097</v>
          </cell>
          <cell r="D464">
            <v>0</v>
          </cell>
          <cell r="E464">
            <v>0</v>
          </cell>
          <cell r="F464">
            <v>0</v>
          </cell>
          <cell r="G464">
            <v>0</v>
          </cell>
        </row>
        <row r="465">
          <cell r="A465">
            <v>900283.5</v>
          </cell>
          <cell r="B465">
            <v>464</v>
          </cell>
          <cell r="C465">
            <v>1815.7349999999999</v>
          </cell>
          <cell r="D465">
            <v>0</v>
          </cell>
          <cell r="E465">
            <v>0</v>
          </cell>
          <cell r="F465">
            <v>0</v>
          </cell>
          <cell r="G465">
            <v>0</v>
          </cell>
        </row>
        <row r="466">
          <cell r="A466">
            <v>902275.56</v>
          </cell>
          <cell r="B466">
            <v>465</v>
          </cell>
          <cell r="C466">
            <v>1992.079</v>
          </cell>
          <cell r="D466">
            <v>0</v>
          </cell>
          <cell r="E466">
            <v>0</v>
          </cell>
          <cell r="F466">
            <v>1693.931</v>
          </cell>
          <cell r="G466">
            <v>110.89830000000001</v>
          </cell>
        </row>
        <row r="467">
          <cell r="A467">
            <v>903945.5</v>
          </cell>
          <cell r="B467">
            <v>466</v>
          </cell>
          <cell r="C467">
            <v>1669.9390000000001</v>
          </cell>
          <cell r="D467">
            <v>0</v>
          </cell>
          <cell r="E467">
            <v>0</v>
          </cell>
          <cell r="F467">
            <v>955.71029999999996</v>
          </cell>
          <cell r="G467">
            <v>55.913379999999997</v>
          </cell>
        </row>
        <row r="468">
          <cell r="A468">
            <v>905934.81</v>
          </cell>
          <cell r="B468">
            <v>467</v>
          </cell>
          <cell r="C468">
            <v>1989.3109999999999</v>
          </cell>
          <cell r="D468">
            <v>0</v>
          </cell>
          <cell r="E468">
            <v>0</v>
          </cell>
          <cell r="F468">
            <v>957.07979999999998</v>
          </cell>
          <cell r="G468">
            <v>55.509390000000003</v>
          </cell>
        </row>
        <row r="469">
          <cell r="A469">
            <v>907929.5</v>
          </cell>
          <cell r="B469">
            <v>468</v>
          </cell>
          <cell r="C469">
            <v>1994.67</v>
          </cell>
          <cell r="D469">
            <v>0</v>
          </cell>
          <cell r="E469">
            <v>0</v>
          </cell>
          <cell r="F469">
            <v>1994.67</v>
          </cell>
          <cell r="G469">
            <v>184.16650000000001</v>
          </cell>
        </row>
        <row r="470">
          <cell r="A470">
            <v>909929.13</v>
          </cell>
          <cell r="B470">
            <v>469</v>
          </cell>
          <cell r="C470">
            <v>1999.6220000000001</v>
          </cell>
          <cell r="D470">
            <v>0</v>
          </cell>
          <cell r="E470">
            <v>0</v>
          </cell>
          <cell r="F470">
            <v>1993.7180000000001</v>
          </cell>
          <cell r="G470">
            <v>190.75720000000001</v>
          </cell>
        </row>
        <row r="471">
          <cell r="A471">
            <v>911917.69</v>
          </cell>
          <cell r="B471">
            <v>470</v>
          </cell>
          <cell r="C471">
            <v>1988.5350000000001</v>
          </cell>
          <cell r="D471">
            <v>0</v>
          </cell>
          <cell r="E471">
            <v>0</v>
          </cell>
          <cell r="F471">
            <v>460.90679999999998</v>
          </cell>
          <cell r="G471">
            <v>57.652610000000003</v>
          </cell>
        </row>
        <row r="472">
          <cell r="A472">
            <v>913916.31</v>
          </cell>
          <cell r="B472">
            <v>471</v>
          </cell>
          <cell r="C472">
            <v>1998.646</v>
          </cell>
          <cell r="D472">
            <v>0</v>
          </cell>
          <cell r="E472">
            <v>0</v>
          </cell>
          <cell r="F472">
            <v>1734.712</v>
          </cell>
          <cell r="G472">
            <v>132.08600000000001</v>
          </cell>
        </row>
        <row r="473">
          <cell r="A473">
            <v>915907.44</v>
          </cell>
          <cell r="B473">
            <v>472</v>
          </cell>
          <cell r="C473">
            <v>1991.136</v>
          </cell>
          <cell r="D473">
            <v>0</v>
          </cell>
          <cell r="E473">
            <v>0</v>
          </cell>
          <cell r="F473">
            <v>77.874579999999995</v>
          </cell>
          <cell r="G473">
            <v>6.7713140000000003</v>
          </cell>
        </row>
        <row r="474">
          <cell r="A474">
            <v>917893.69</v>
          </cell>
          <cell r="B474">
            <v>473</v>
          </cell>
          <cell r="C474">
            <v>1986.2539999999999</v>
          </cell>
          <cell r="D474">
            <v>0</v>
          </cell>
          <cell r="E474">
            <v>0</v>
          </cell>
          <cell r="F474">
            <v>0</v>
          </cell>
          <cell r="G474">
            <v>0</v>
          </cell>
        </row>
        <row r="475">
          <cell r="A475">
            <v>919891.19</v>
          </cell>
          <cell r="B475">
            <v>474</v>
          </cell>
          <cell r="C475">
            <v>1997.527</v>
          </cell>
          <cell r="D475">
            <v>0</v>
          </cell>
          <cell r="E475">
            <v>0</v>
          </cell>
          <cell r="F475">
            <v>231.4881</v>
          </cell>
          <cell r="G475">
            <v>24.62771</v>
          </cell>
        </row>
        <row r="476">
          <cell r="A476">
            <v>921886.31</v>
          </cell>
          <cell r="B476">
            <v>475</v>
          </cell>
          <cell r="C476">
            <v>1995.1010000000001</v>
          </cell>
          <cell r="D476">
            <v>0</v>
          </cell>
          <cell r="E476">
            <v>0</v>
          </cell>
          <cell r="F476">
            <v>0</v>
          </cell>
          <cell r="G476">
            <v>0</v>
          </cell>
        </row>
        <row r="477">
          <cell r="A477">
            <v>923840.88</v>
          </cell>
          <cell r="B477">
            <v>476</v>
          </cell>
          <cell r="C477">
            <v>1954.5540000000001</v>
          </cell>
          <cell r="D477">
            <v>0</v>
          </cell>
          <cell r="E477">
            <v>0</v>
          </cell>
          <cell r="F477">
            <v>0</v>
          </cell>
          <cell r="G477">
            <v>0</v>
          </cell>
        </row>
        <row r="478">
          <cell r="A478">
            <v>925814.25</v>
          </cell>
          <cell r="B478">
            <v>477</v>
          </cell>
          <cell r="C478">
            <v>1973.356</v>
          </cell>
          <cell r="D478">
            <v>0</v>
          </cell>
          <cell r="E478">
            <v>0</v>
          </cell>
          <cell r="F478">
            <v>0</v>
          </cell>
          <cell r="G478">
            <v>0</v>
          </cell>
        </row>
        <row r="479">
          <cell r="A479">
            <v>927739.19</v>
          </cell>
          <cell r="B479">
            <v>478</v>
          </cell>
          <cell r="C479">
            <v>1924.9559999999999</v>
          </cell>
          <cell r="D479">
            <v>0</v>
          </cell>
          <cell r="E479">
            <v>0</v>
          </cell>
          <cell r="F479">
            <v>176.31440000000001</v>
          </cell>
          <cell r="G479">
            <v>20.92183</v>
          </cell>
        </row>
        <row r="480">
          <cell r="A480">
            <v>929738.13</v>
          </cell>
          <cell r="B480">
            <v>479</v>
          </cell>
          <cell r="C480">
            <v>1998.9390000000001</v>
          </cell>
          <cell r="D480">
            <v>0</v>
          </cell>
          <cell r="E480">
            <v>0</v>
          </cell>
          <cell r="F480">
            <v>1465.394</v>
          </cell>
          <cell r="G480">
            <v>117.10429999999999</v>
          </cell>
        </row>
        <row r="481">
          <cell r="A481">
            <v>931729.06</v>
          </cell>
          <cell r="B481">
            <v>480</v>
          </cell>
          <cell r="C481">
            <v>1990.913</v>
          </cell>
          <cell r="D481">
            <v>0</v>
          </cell>
          <cell r="E481">
            <v>0</v>
          </cell>
          <cell r="F481">
            <v>1607.83</v>
          </cell>
          <cell r="G481">
            <v>132.3586</v>
          </cell>
        </row>
        <row r="482">
          <cell r="A482">
            <v>933705.06</v>
          </cell>
          <cell r="B482">
            <v>481</v>
          </cell>
          <cell r="C482">
            <v>1975.972</v>
          </cell>
          <cell r="D482">
            <v>0</v>
          </cell>
          <cell r="E482">
            <v>0</v>
          </cell>
          <cell r="F482">
            <v>370.17540000000002</v>
          </cell>
          <cell r="G482">
            <v>31.939240000000002</v>
          </cell>
        </row>
        <row r="483">
          <cell r="A483">
            <v>935698</v>
          </cell>
          <cell r="B483">
            <v>482</v>
          </cell>
          <cell r="C483">
            <v>1992.9469999999999</v>
          </cell>
          <cell r="D483">
            <v>0</v>
          </cell>
          <cell r="E483">
            <v>0</v>
          </cell>
          <cell r="F483">
            <v>1519.1790000000001</v>
          </cell>
          <cell r="G483">
            <v>103.40949999999999</v>
          </cell>
        </row>
        <row r="484">
          <cell r="A484">
            <v>937693.75</v>
          </cell>
          <cell r="B484">
            <v>483</v>
          </cell>
          <cell r="C484">
            <v>1995.777</v>
          </cell>
          <cell r="D484">
            <v>0</v>
          </cell>
          <cell r="E484">
            <v>0</v>
          </cell>
          <cell r="F484">
            <v>0</v>
          </cell>
          <cell r="G484">
            <v>0</v>
          </cell>
        </row>
        <row r="485">
          <cell r="A485">
            <v>939693.25</v>
          </cell>
          <cell r="B485">
            <v>484</v>
          </cell>
          <cell r="C485">
            <v>1999.5050000000001</v>
          </cell>
          <cell r="D485">
            <v>0</v>
          </cell>
          <cell r="E485">
            <v>0</v>
          </cell>
          <cell r="F485">
            <v>0</v>
          </cell>
          <cell r="G485">
            <v>0</v>
          </cell>
        </row>
        <row r="486">
          <cell r="A486">
            <v>941684.56</v>
          </cell>
          <cell r="B486">
            <v>485</v>
          </cell>
          <cell r="C486">
            <v>1991.3330000000001</v>
          </cell>
          <cell r="D486">
            <v>0</v>
          </cell>
          <cell r="E486">
            <v>0</v>
          </cell>
          <cell r="F486">
            <v>240.1643</v>
          </cell>
          <cell r="G486">
            <v>27.279419999999998</v>
          </cell>
        </row>
        <row r="487">
          <cell r="A487">
            <v>943658.13</v>
          </cell>
          <cell r="B487">
            <v>486</v>
          </cell>
          <cell r="C487">
            <v>1973.5730000000001</v>
          </cell>
          <cell r="D487">
            <v>0</v>
          </cell>
          <cell r="E487">
            <v>0</v>
          </cell>
          <cell r="F487">
            <v>37.485529999999997</v>
          </cell>
          <cell r="G487">
            <v>5.7186490000000001</v>
          </cell>
        </row>
        <row r="488">
          <cell r="A488">
            <v>945655.56</v>
          </cell>
          <cell r="B488">
            <v>487</v>
          </cell>
          <cell r="C488">
            <v>1997.443</v>
          </cell>
          <cell r="D488">
            <v>0</v>
          </cell>
          <cell r="E488">
            <v>0</v>
          </cell>
          <cell r="F488">
            <v>149.71809999999999</v>
          </cell>
          <cell r="G488">
            <v>21.495380000000001</v>
          </cell>
        </row>
        <row r="489">
          <cell r="A489">
            <v>947656.88</v>
          </cell>
          <cell r="B489">
            <v>488</v>
          </cell>
          <cell r="C489">
            <v>2001.288</v>
          </cell>
          <cell r="D489">
            <v>0</v>
          </cell>
          <cell r="E489">
            <v>0</v>
          </cell>
          <cell r="F489">
            <v>159.9948</v>
          </cell>
          <cell r="G489">
            <v>21.433800000000002</v>
          </cell>
        </row>
        <row r="490">
          <cell r="A490">
            <v>949654.69</v>
          </cell>
          <cell r="B490">
            <v>489</v>
          </cell>
          <cell r="C490">
            <v>1997.81</v>
          </cell>
          <cell r="D490">
            <v>0</v>
          </cell>
          <cell r="E490">
            <v>0</v>
          </cell>
          <cell r="F490">
            <v>366.10469999999998</v>
          </cell>
          <cell r="G490">
            <v>24.348690000000001</v>
          </cell>
        </row>
        <row r="491">
          <cell r="A491">
            <v>951640.88</v>
          </cell>
          <cell r="B491">
            <v>490</v>
          </cell>
          <cell r="C491">
            <v>1986.172</v>
          </cell>
          <cell r="D491">
            <v>0</v>
          </cell>
          <cell r="E491">
            <v>0</v>
          </cell>
          <cell r="F491">
            <v>526.64419999999996</v>
          </cell>
          <cell r="G491">
            <v>34.946770000000001</v>
          </cell>
        </row>
        <row r="492">
          <cell r="A492">
            <v>953640.19</v>
          </cell>
          <cell r="B492">
            <v>491</v>
          </cell>
          <cell r="C492">
            <v>1999.316</v>
          </cell>
          <cell r="D492">
            <v>0</v>
          </cell>
          <cell r="E492">
            <v>0</v>
          </cell>
          <cell r="F492">
            <v>1253.499</v>
          </cell>
          <cell r="G492">
            <v>80.092709999999997</v>
          </cell>
        </row>
        <row r="493">
          <cell r="A493">
            <v>955409.19</v>
          </cell>
          <cell r="B493">
            <v>492</v>
          </cell>
          <cell r="C493">
            <v>1769.0139999999999</v>
          </cell>
          <cell r="D493">
            <v>0</v>
          </cell>
          <cell r="E493">
            <v>0</v>
          </cell>
          <cell r="F493">
            <v>0</v>
          </cell>
          <cell r="G493">
            <v>0</v>
          </cell>
        </row>
        <row r="494">
          <cell r="A494">
            <v>957406.13</v>
          </cell>
          <cell r="B494">
            <v>493</v>
          </cell>
          <cell r="C494">
            <v>1996.9590000000001</v>
          </cell>
          <cell r="D494">
            <v>0</v>
          </cell>
          <cell r="E494">
            <v>0</v>
          </cell>
          <cell r="F494">
            <v>193.1361</v>
          </cell>
          <cell r="G494">
            <v>15.990930000000001</v>
          </cell>
        </row>
        <row r="495">
          <cell r="A495">
            <v>959394.5</v>
          </cell>
          <cell r="B495">
            <v>494</v>
          </cell>
          <cell r="C495">
            <v>1988.3820000000001</v>
          </cell>
          <cell r="D495">
            <v>0</v>
          </cell>
          <cell r="E495">
            <v>0</v>
          </cell>
          <cell r="F495">
            <v>177.7158</v>
          </cell>
          <cell r="G495">
            <v>21.946000000000002</v>
          </cell>
        </row>
        <row r="496">
          <cell r="A496">
            <v>961386.69</v>
          </cell>
          <cell r="B496">
            <v>495</v>
          </cell>
          <cell r="C496">
            <v>1992.1869999999999</v>
          </cell>
          <cell r="D496">
            <v>0</v>
          </cell>
          <cell r="E496">
            <v>0</v>
          </cell>
          <cell r="F496">
            <v>655.89099999999996</v>
          </cell>
          <cell r="G496">
            <v>87.43674</v>
          </cell>
        </row>
        <row r="497">
          <cell r="A497">
            <v>963337.81</v>
          </cell>
          <cell r="B497">
            <v>496</v>
          </cell>
          <cell r="C497">
            <v>1951.1179999999999</v>
          </cell>
          <cell r="D497">
            <v>0</v>
          </cell>
          <cell r="E497">
            <v>0</v>
          </cell>
          <cell r="F497">
            <v>624.79560000000004</v>
          </cell>
          <cell r="G497">
            <v>59.43656</v>
          </cell>
        </row>
        <row r="498">
          <cell r="A498">
            <v>965322.94</v>
          </cell>
          <cell r="B498">
            <v>497</v>
          </cell>
          <cell r="C498">
            <v>1985.1389999999999</v>
          </cell>
          <cell r="D498">
            <v>0</v>
          </cell>
          <cell r="E498">
            <v>0</v>
          </cell>
          <cell r="F498">
            <v>0</v>
          </cell>
          <cell r="G498">
            <v>0</v>
          </cell>
        </row>
        <row r="499">
          <cell r="A499">
            <v>967320.44</v>
          </cell>
          <cell r="B499">
            <v>498</v>
          </cell>
          <cell r="C499">
            <v>1997.5229999999999</v>
          </cell>
          <cell r="D499">
            <v>0</v>
          </cell>
          <cell r="E499">
            <v>0</v>
          </cell>
          <cell r="F499">
            <v>612.47280000000001</v>
          </cell>
          <cell r="G499">
            <v>38.024560000000001</v>
          </cell>
        </row>
        <row r="500">
          <cell r="A500">
            <v>969318.25</v>
          </cell>
          <cell r="B500">
            <v>499</v>
          </cell>
          <cell r="C500">
            <v>1997.79</v>
          </cell>
          <cell r="D500">
            <v>0</v>
          </cell>
          <cell r="E500">
            <v>0</v>
          </cell>
          <cell r="F500">
            <v>900.44110000000001</v>
          </cell>
          <cell r="G500">
            <v>62.687579999999997</v>
          </cell>
        </row>
        <row r="501">
          <cell r="A501">
            <v>971313.19</v>
          </cell>
          <cell r="B501">
            <v>500</v>
          </cell>
          <cell r="C501">
            <v>1994.9090000000001</v>
          </cell>
          <cell r="D501">
            <v>0</v>
          </cell>
          <cell r="E501">
            <v>0</v>
          </cell>
          <cell r="F501">
            <v>82.031009999999995</v>
          </cell>
          <cell r="G501">
            <v>6.3894970000000004</v>
          </cell>
        </row>
        <row r="502">
          <cell r="A502">
            <v>973310.81</v>
          </cell>
          <cell r="B502">
            <v>501</v>
          </cell>
          <cell r="C502">
            <v>1997.6279999999999</v>
          </cell>
          <cell r="D502">
            <v>0</v>
          </cell>
          <cell r="E502">
            <v>0</v>
          </cell>
          <cell r="F502">
            <v>451.67649999999998</v>
          </cell>
          <cell r="G502">
            <v>34.398200000000003</v>
          </cell>
        </row>
        <row r="503">
          <cell r="A503">
            <v>975295.38</v>
          </cell>
          <cell r="B503">
            <v>502</v>
          </cell>
          <cell r="C503">
            <v>1984.538</v>
          </cell>
          <cell r="D503">
            <v>0</v>
          </cell>
          <cell r="E503">
            <v>0</v>
          </cell>
          <cell r="F503">
            <v>1855.8489999999999</v>
          </cell>
          <cell r="G503">
            <v>107.949</v>
          </cell>
        </row>
        <row r="504">
          <cell r="A504">
            <v>977293.56</v>
          </cell>
          <cell r="B504">
            <v>503</v>
          </cell>
          <cell r="C504">
            <v>1998.1880000000001</v>
          </cell>
          <cell r="D504">
            <v>0</v>
          </cell>
          <cell r="E504">
            <v>0</v>
          </cell>
          <cell r="F504">
            <v>0</v>
          </cell>
          <cell r="G504">
            <v>0</v>
          </cell>
        </row>
        <row r="505">
          <cell r="A505">
            <v>979284.56</v>
          </cell>
          <cell r="B505">
            <v>504</v>
          </cell>
          <cell r="C505">
            <v>1991.0119999999999</v>
          </cell>
          <cell r="D505">
            <v>0</v>
          </cell>
          <cell r="E505">
            <v>0</v>
          </cell>
          <cell r="F505">
            <v>936.73689999999999</v>
          </cell>
          <cell r="G505">
            <v>88.884360000000001</v>
          </cell>
        </row>
        <row r="506">
          <cell r="A506">
            <v>981284.81</v>
          </cell>
          <cell r="B506">
            <v>505</v>
          </cell>
          <cell r="C506">
            <v>2000.2429999999999</v>
          </cell>
          <cell r="D506">
            <v>0</v>
          </cell>
          <cell r="E506">
            <v>0</v>
          </cell>
          <cell r="F506">
            <v>1474.5060000000001</v>
          </cell>
          <cell r="G506">
            <v>136.13929999999999</v>
          </cell>
        </row>
        <row r="507">
          <cell r="A507">
            <v>983285.5</v>
          </cell>
          <cell r="B507">
            <v>506</v>
          </cell>
          <cell r="C507">
            <v>2000.7139999999999</v>
          </cell>
          <cell r="D507">
            <v>0</v>
          </cell>
          <cell r="E507">
            <v>0</v>
          </cell>
          <cell r="F507">
            <v>730.99199999999996</v>
          </cell>
          <cell r="G507">
            <v>78.373099999999994</v>
          </cell>
        </row>
        <row r="508">
          <cell r="A508">
            <v>985278.75</v>
          </cell>
          <cell r="B508">
            <v>507</v>
          </cell>
          <cell r="C508">
            <v>1993.2739999999999</v>
          </cell>
          <cell r="D508">
            <v>0</v>
          </cell>
          <cell r="E508">
            <v>0</v>
          </cell>
          <cell r="F508">
            <v>1800.5909999999999</v>
          </cell>
          <cell r="G508">
            <v>157.04249999999999</v>
          </cell>
        </row>
        <row r="509">
          <cell r="A509">
            <v>987256.31</v>
          </cell>
          <cell r="B509">
            <v>508</v>
          </cell>
          <cell r="C509">
            <v>1977.5640000000001</v>
          </cell>
          <cell r="D509">
            <v>0</v>
          </cell>
          <cell r="E509">
            <v>0</v>
          </cell>
          <cell r="F509">
            <v>1163.431</v>
          </cell>
          <cell r="G509">
            <v>110.44629999999999</v>
          </cell>
        </row>
        <row r="510">
          <cell r="A510">
            <v>988793.63</v>
          </cell>
          <cell r="B510">
            <v>509</v>
          </cell>
          <cell r="C510">
            <v>1537.289</v>
          </cell>
          <cell r="D510">
            <v>0</v>
          </cell>
          <cell r="E510">
            <v>0</v>
          </cell>
          <cell r="F510">
            <v>0</v>
          </cell>
          <cell r="G510">
            <v>0</v>
          </cell>
        </row>
        <row r="511">
          <cell r="A511">
            <v>990378.06</v>
          </cell>
          <cell r="B511">
            <v>510</v>
          </cell>
          <cell r="C511">
            <v>1584.4590000000001</v>
          </cell>
          <cell r="D511">
            <v>0</v>
          </cell>
          <cell r="E511">
            <v>0</v>
          </cell>
          <cell r="F511">
            <v>0</v>
          </cell>
          <cell r="G511">
            <v>0</v>
          </cell>
        </row>
      </sheetData>
      <sheetData sheetId="3" refreshError="1">
        <row r="2">
          <cell r="A2">
            <v>1987.4839999999999</v>
          </cell>
          <cell r="B2">
            <v>1</v>
          </cell>
          <cell r="C2">
            <v>1987.4839999999999</v>
          </cell>
          <cell r="D2">
            <v>0</v>
          </cell>
          <cell r="E2">
            <v>0</v>
          </cell>
          <cell r="F2">
            <v>0</v>
          </cell>
          <cell r="G2">
            <v>0</v>
          </cell>
        </row>
        <row r="3">
          <cell r="A3">
            <v>3987.4479999999999</v>
          </cell>
          <cell r="B3">
            <v>2</v>
          </cell>
          <cell r="C3">
            <v>1999.9639999999999</v>
          </cell>
          <cell r="D3">
            <v>0</v>
          </cell>
          <cell r="E3">
            <v>0</v>
          </cell>
          <cell r="F3">
            <v>0</v>
          </cell>
          <cell r="G3">
            <v>0</v>
          </cell>
        </row>
        <row r="4">
          <cell r="A4">
            <v>5969.2780000000002</v>
          </cell>
          <cell r="B4">
            <v>3</v>
          </cell>
          <cell r="C4">
            <v>1981.83</v>
          </cell>
          <cell r="D4">
            <v>0</v>
          </cell>
          <cell r="E4">
            <v>0</v>
          </cell>
          <cell r="F4">
            <v>0</v>
          </cell>
          <cell r="G4">
            <v>0</v>
          </cell>
        </row>
        <row r="5">
          <cell r="A5">
            <v>7930.5159999999996</v>
          </cell>
          <cell r="B5">
            <v>4</v>
          </cell>
          <cell r="C5">
            <v>1961.2370000000001</v>
          </cell>
          <cell r="D5">
            <v>0</v>
          </cell>
          <cell r="E5">
            <v>0</v>
          </cell>
          <cell r="F5">
            <v>0</v>
          </cell>
          <cell r="G5">
            <v>0</v>
          </cell>
        </row>
        <row r="6">
          <cell r="A6">
            <v>9928.5079999999998</v>
          </cell>
          <cell r="B6">
            <v>5</v>
          </cell>
          <cell r="C6">
            <v>1997.992</v>
          </cell>
          <cell r="D6">
            <v>0</v>
          </cell>
          <cell r="E6">
            <v>0</v>
          </cell>
          <cell r="F6">
            <v>0</v>
          </cell>
          <cell r="G6">
            <v>0</v>
          </cell>
        </row>
        <row r="7">
          <cell r="A7">
            <v>11909.64</v>
          </cell>
          <cell r="B7">
            <v>6</v>
          </cell>
          <cell r="C7">
            <v>1981.136</v>
          </cell>
          <cell r="D7">
            <v>0</v>
          </cell>
          <cell r="E7">
            <v>0</v>
          </cell>
          <cell r="F7">
            <v>0</v>
          </cell>
          <cell r="G7">
            <v>0</v>
          </cell>
        </row>
        <row r="8">
          <cell r="A8">
            <v>13909.01</v>
          </cell>
          <cell r="B8">
            <v>7</v>
          </cell>
          <cell r="C8">
            <v>1999.364</v>
          </cell>
          <cell r="D8">
            <v>0</v>
          </cell>
          <cell r="E8">
            <v>0</v>
          </cell>
          <cell r="F8">
            <v>0</v>
          </cell>
          <cell r="G8">
            <v>0</v>
          </cell>
        </row>
        <row r="9">
          <cell r="A9">
            <v>15890.46</v>
          </cell>
          <cell r="B9">
            <v>8</v>
          </cell>
          <cell r="C9">
            <v>1981.452</v>
          </cell>
          <cell r="D9">
            <v>0</v>
          </cell>
          <cell r="E9">
            <v>0</v>
          </cell>
          <cell r="F9">
            <v>0</v>
          </cell>
          <cell r="G9">
            <v>0</v>
          </cell>
        </row>
        <row r="10">
          <cell r="A10">
            <v>17874.29</v>
          </cell>
          <cell r="B10">
            <v>9</v>
          </cell>
          <cell r="C10">
            <v>1983.827</v>
          </cell>
          <cell r="D10">
            <v>0</v>
          </cell>
          <cell r="E10">
            <v>0</v>
          </cell>
          <cell r="F10">
            <v>0</v>
          </cell>
          <cell r="G10">
            <v>0</v>
          </cell>
        </row>
        <row r="11">
          <cell r="A11">
            <v>19871.79</v>
          </cell>
          <cell r="B11">
            <v>10</v>
          </cell>
          <cell r="C11">
            <v>1997.509</v>
          </cell>
          <cell r="D11">
            <v>0</v>
          </cell>
          <cell r="E11">
            <v>0</v>
          </cell>
          <cell r="F11">
            <v>0</v>
          </cell>
          <cell r="G11">
            <v>0</v>
          </cell>
        </row>
        <row r="12">
          <cell r="A12">
            <v>21869.119999999999</v>
          </cell>
          <cell r="B12">
            <v>11</v>
          </cell>
          <cell r="C12">
            <v>1997.327</v>
          </cell>
          <cell r="D12">
            <v>0</v>
          </cell>
          <cell r="E12">
            <v>0</v>
          </cell>
          <cell r="F12">
            <v>0</v>
          </cell>
          <cell r="G12">
            <v>0</v>
          </cell>
        </row>
        <row r="13">
          <cell r="A13">
            <v>22279.37</v>
          </cell>
          <cell r="B13">
            <v>12</v>
          </cell>
          <cell r="C13">
            <v>410.24549999999999</v>
          </cell>
          <cell r="D13">
            <v>0</v>
          </cell>
          <cell r="E13">
            <v>0</v>
          </cell>
          <cell r="F13">
            <v>0</v>
          </cell>
          <cell r="G13">
            <v>0</v>
          </cell>
        </row>
        <row r="14">
          <cell r="A14">
            <v>23973.29</v>
          </cell>
          <cell r="B14">
            <v>13</v>
          </cell>
          <cell r="C14">
            <v>1693.9259999999999</v>
          </cell>
          <cell r="D14">
            <v>0</v>
          </cell>
          <cell r="E14">
            <v>0</v>
          </cell>
          <cell r="F14">
            <v>0</v>
          </cell>
          <cell r="G14">
            <v>0</v>
          </cell>
        </row>
        <row r="15">
          <cell r="A15">
            <v>25959.72</v>
          </cell>
          <cell r="B15">
            <v>14</v>
          </cell>
          <cell r="C15">
            <v>1986.4280000000001</v>
          </cell>
          <cell r="D15">
            <v>0</v>
          </cell>
          <cell r="E15">
            <v>0</v>
          </cell>
          <cell r="F15">
            <v>0</v>
          </cell>
          <cell r="G15">
            <v>0</v>
          </cell>
        </row>
        <row r="16">
          <cell r="A16">
            <v>27951.37</v>
          </cell>
          <cell r="B16">
            <v>15</v>
          </cell>
          <cell r="C16">
            <v>1991.645</v>
          </cell>
          <cell r="D16">
            <v>0</v>
          </cell>
          <cell r="E16">
            <v>0</v>
          </cell>
          <cell r="F16">
            <v>0</v>
          </cell>
          <cell r="G16">
            <v>0</v>
          </cell>
        </row>
        <row r="17">
          <cell r="A17">
            <v>29940.39</v>
          </cell>
          <cell r="B17">
            <v>16</v>
          </cell>
          <cell r="C17">
            <v>1989.028</v>
          </cell>
          <cell r="D17">
            <v>0</v>
          </cell>
          <cell r="E17">
            <v>0</v>
          </cell>
          <cell r="F17">
            <v>0</v>
          </cell>
          <cell r="G17">
            <v>0</v>
          </cell>
        </row>
        <row r="18">
          <cell r="A18">
            <v>31930.639999999999</v>
          </cell>
          <cell r="B18">
            <v>17</v>
          </cell>
          <cell r="C18">
            <v>1990.2429999999999</v>
          </cell>
          <cell r="D18">
            <v>0</v>
          </cell>
          <cell r="E18">
            <v>0</v>
          </cell>
          <cell r="F18">
            <v>0</v>
          </cell>
          <cell r="G18">
            <v>0</v>
          </cell>
        </row>
        <row r="19">
          <cell r="A19">
            <v>33733.19</v>
          </cell>
          <cell r="B19">
            <v>18</v>
          </cell>
          <cell r="C19">
            <v>1802.5550000000001</v>
          </cell>
          <cell r="D19">
            <v>0</v>
          </cell>
          <cell r="E19">
            <v>0</v>
          </cell>
          <cell r="F19">
            <v>0</v>
          </cell>
          <cell r="G19">
            <v>0</v>
          </cell>
        </row>
        <row r="20">
          <cell r="A20">
            <v>35702.379999999997</v>
          </cell>
          <cell r="B20">
            <v>19</v>
          </cell>
          <cell r="C20">
            <v>1969.19</v>
          </cell>
          <cell r="D20">
            <v>0</v>
          </cell>
          <cell r="E20">
            <v>0</v>
          </cell>
          <cell r="F20">
            <v>0</v>
          </cell>
          <cell r="G20">
            <v>0</v>
          </cell>
        </row>
        <row r="21">
          <cell r="A21">
            <v>37671.57</v>
          </cell>
          <cell r="B21">
            <v>20</v>
          </cell>
          <cell r="C21">
            <v>1969.191</v>
          </cell>
          <cell r="D21">
            <v>0</v>
          </cell>
          <cell r="E21">
            <v>0</v>
          </cell>
          <cell r="F21">
            <v>0</v>
          </cell>
          <cell r="G21">
            <v>0</v>
          </cell>
        </row>
        <row r="22">
          <cell r="A22">
            <v>39634.99</v>
          </cell>
          <cell r="B22">
            <v>21</v>
          </cell>
          <cell r="C22">
            <v>1963.4190000000001</v>
          </cell>
          <cell r="D22">
            <v>0</v>
          </cell>
          <cell r="E22">
            <v>0</v>
          </cell>
          <cell r="F22">
            <v>0</v>
          </cell>
          <cell r="G22">
            <v>0</v>
          </cell>
        </row>
        <row r="23">
          <cell r="A23">
            <v>41633.760000000002</v>
          </cell>
          <cell r="B23">
            <v>22</v>
          </cell>
          <cell r="C23">
            <v>1998.769</v>
          </cell>
          <cell r="D23">
            <v>0</v>
          </cell>
          <cell r="E23">
            <v>0</v>
          </cell>
          <cell r="F23">
            <v>0</v>
          </cell>
          <cell r="G23">
            <v>0</v>
          </cell>
        </row>
        <row r="24">
          <cell r="A24">
            <v>42943.9</v>
          </cell>
          <cell r="B24">
            <v>23</v>
          </cell>
          <cell r="C24">
            <v>1310.1389999999999</v>
          </cell>
          <cell r="D24">
            <v>0</v>
          </cell>
          <cell r="E24">
            <v>0</v>
          </cell>
          <cell r="F24">
            <v>0</v>
          </cell>
          <cell r="G24">
            <v>0</v>
          </cell>
        </row>
        <row r="25">
          <cell r="A25">
            <v>44925.39</v>
          </cell>
          <cell r="B25">
            <v>24</v>
          </cell>
          <cell r="C25">
            <v>1981.4939999999999</v>
          </cell>
          <cell r="D25">
            <v>0</v>
          </cell>
          <cell r="E25">
            <v>0</v>
          </cell>
          <cell r="F25">
            <v>0</v>
          </cell>
          <cell r="G25">
            <v>0</v>
          </cell>
        </row>
        <row r="26">
          <cell r="A26">
            <v>46836.73</v>
          </cell>
          <cell r="B26">
            <v>25</v>
          </cell>
          <cell r="C26">
            <v>1911.3330000000001</v>
          </cell>
          <cell r="D26">
            <v>0</v>
          </cell>
          <cell r="E26">
            <v>0</v>
          </cell>
          <cell r="F26">
            <v>0</v>
          </cell>
          <cell r="G26">
            <v>0</v>
          </cell>
        </row>
        <row r="27">
          <cell r="A27">
            <v>48814.01</v>
          </cell>
          <cell r="B27">
            <v>26</v>
          </cell>
          <cell r="C27">
            <v>1977.2819999999999</v>
          </cell>
          <cell r="D27">
            <v>0</v>
          </cell>
          <cell r="E27">
            <v>0</v>
          </cell>
          <cell r="F27">
            <v>0</v>
          </cell>
          <cell r="G27">
            <v>0</v>
          </cell>
        </row>
        <row r="28">
          <cell r="A28">
            <v>50801.67</v>
          </cell>
          <cell r="B28">
            <v>27</v>
          </cell>
          <cell r="C28">
            <v>1987.664</v>
          </cell>
          <cell r="D28">
            <v>0</v>
          </cell>
          <cell r="E28">
            <v>0</v>
          </cell>
          <cell r="F28">
            <v>0</v>
          </cell>
          <cell r="G28">
            <v>0</v>
          </cell>
        </row>
        <row r="29">
          <cell r="A29">
            <v>52786.33</v>
          </cell>
          <cell r="B29">
            <v>28</v>
          </cell>
          <cell r="C29">
            <v>1984.6610000000001</v>
          </cell>
          <cell r="D29">
            <v>0</v>
          </cell>
          <cell r="E29">
            <v>0</v>
          </cell>
          <cell r="F29">
            <v>0</v>
          </cell>
          <cell r="G29">
            <v>0</v>
          </cell>
        </row>
        <row r="30">
          <cell r="A30">
            <v>54785.120000000003</v>
          </cell>
          <cell r="B30">
            <v>29</v>
          </cell>
          <cell r="C30">
            <v>1998.789</v>
          </cell>
          <cell r="D30">
            <v>0</v>
          </cell>
          <cell r="E30">
            <v>0</v>
          </cell>
          <cell r="F30">
            <v>0</v>
          </cell>
          <cell r="G30">
            <v>0</v>
          </cell>
        </row>
        <row r="31">
          <cell r="A31">
            <v>56772.9</v>
          </cell>
          <cell r="B31">
            <v>30</v>
          </cell>
          <cell r="C31">
            <v>1987.779</v>
          </cell>
          <cell r="D31">
            <v>0</v>
          </cell>
          <cell r="E31">
            <v>0</v>
          </cell>
          <cell r="F31">
            <v>0</v>
          </cell>
          <cell r="G31">
            <v>0</v>
          </cell>
        </row>
        <row r="32">
          <cell r="A32">
            <v>58770.19</v>
          </cell>
          <cell r="B32">
            <v>31</v>
          </cell>
          <cell r="C32">
            <v>1997.289</v>
          </cell>
          <cell r="D32">
            <v>0</v>
          </cell>
          <cell r="E32">
            <v>0</v>
          </cell>
          <cell r="F32">
            <v>0</v>
          </cell>
          <cell r="G32">
            <v>0</v>
          </cell>
        </row>
        <row r="33">
          <cell r="A33">
            <v>60611.01</v>
          </cell>
          <cell r="B33">
            <v>32</v>
          </cell>
          <cell r="C33">
            <v>1840.8219999999999</v>
          </cell>
          <cell r="D33">
            <v>0</v>
          </cell>
          <cell r="E33">
            <v>0</v>
          </cell>
          <cell r="F33">
            <v>0</v>
          </cell>
          <cell r="G33">
            <v>0</v>
          </cell>
        </row>
        <row r="34">
          <cell r="A34">
            <v>62219.14</v>
          </cell>
          <cell r="B34">
            <v>33</v>
          </cell>
          <cell r="C34">
            <v>1608.136</v>
          </cell>
          <cell r="D34">
            <v>0</v>
          </cell>
          <cell r="E34">
            <v>0</v>
          </cell>
          <cell r="F34">
            <v>0</v>
          </cell>
          <cell r="G34">
            <v>0</v>
          </cell>
        </row>
        <row r="35">
          <cell r="A35">
            <v>64167.75</v>
          </cell>
          <cell r="B35">
            <v>34</v>
          </cell>
          <cell r="C35">
            <v>1948.6079999999999</v>
          </cell>
          <cell r="D35">
            <v>0</v>
          </cell>
          <cell r="E35">
            <v>0</v>
          </cell>
          <cell r="F35">
            <v>0</v>
          </cell>
          <cell r="G35">
            <v>0</v>
          </cell>
        </row>
        <row r="36">
          <cell r="A36">
            <v>65820.179999999993</v>
          </cell>
          <cell r="B36">
            <v>35</v>
          </cell>
          <cell r="C36">
            <v>1652.422</v>
          </cell>
          <cell r="D36">
            <v>0</v>
          </cell>
          <cell r="E36">
            <v>0</v>
          </cell>
          <cell r="F36">
            <v>0</v>
          </cell>
          <cell r="G36">
            <v>0</v>
          </cell>
        </row>
        <row r="37">
          <cell r="A37">
            <v>67259.66</v>
          </cell>
          <cell r="B37">
            <v>36</v>
          </cell>
          <cell r="C37">
            <v>1439.481</v>
          </cell>
          <cell r="D37">
            <v>0</v>
          </cell>
          <cell r="E37">
            <v>0</v>
          </cell>
          <cell r="F37">
            <v>0</v>
          </cell>
          <cell r="G37">
            <v>0</v>
          </cell>
        </row>
        <row r="38">
          <cell r="A38">
            <v>69230.649999999994</v>
          </cell>
          <cell r="B38">
            <v>37</v>
          </cell>
          <cell r="C38">
            <v>1970.9860000000001</v>
          </cell>
          <cell r="D38">
            <v>0</v>
          </cell>
          <cell r="E38">
            <v>0</v>
          </cell>
          <cell r="F38">
            <v>0</v>
          </cell>
          <cell r="G38">
            <v>0</v>
          </cell>
        </row>
        <row r="39">
          <cell r="A39">
            <v>71226.539999999994</v>
          </cell>
          <cell r="B39">
            <v>38</v>
          </cell>
          <cell r="C39">
            <v>1995.894</v>
          </cell>
          <cell r="D39">
            <v>0</v>
          </cell>
          <cell r="E39">
            <v>0</v>
          </cell>
          <cell r="F39">
            <v>0</v>
          </cell>
          <cell r="G39">
            <v>0</v>
          </cell>
        </row>
        <row r="40">
          <cell r="A40">
            <v>72375.320000000007</v>
          </cell>
          <cell r="B40">
            <v>39</v>
          </cell>
          <cell r="C40">
            <v>1148.7829999999999</v>
          </cell>
          <cell r="D40">
            <v>0</v>
          </cell>
          <cell r="E40">
            <v>0</v>
          </cell>
          <cell r="F40">
            <v>0</v>
          </cell>
          <cell r="G40">
            <v>0</v>
          </cell>
        </row>
        <row r="41">
          <cell r="A41">
            <v>74373.77</v>
          </cell>
          <cell r="B41">
            <v>40</v>
          </cell>
          <cell r="C41">
            <v>1998.4469999999999</v>
          </cell>
          <cell r="D41">
            <v>0</v>
          </cell>
          <cell r="E41">
            <v>0</v>
          </cell>
          <cell r="F41">
            <v>0</v>
          </cell>
          <cell r="G41">
            <v>0</v>
          </cell>
        </row>
        <row r="42">
          <cell r="A42">
            <v>76372.179999999993</v>
          </cell>
          <cell r="B42">
            <v>41</v>
          </cell>
          <cell r="C42">
            <v>1998.412</v>
          </cell>
          <cell r="D42">
            <v>0</v>
          </cell>
          <cell r="E42">
            <v>0</v>
          </cell>
          <cell r="F42">
            <v>0</v>
          </cell>
          <cell r="G42">
            <v>0</v>
          </cell>
        </row>
        <row r="43">
          <cell r="A43">
            <v>78369.67</v>
          </cell>
          <cell r="B43">
            <v>42</v>
          </cell>
          <cell r="C43">
            <v>1997.49</v>
          </cell>
          <cell r="D43">
            <v>0</v>
          </cell>
          <cell r="E43">
            <v>0</v>
          </cell>
          <cell r="F43">
            <v>0</v>
          </cell>
          <cell r="G43">
            <v>0</v>
          </cell>
        </row>
        <row r="44">
          <cell r="A44">
            <v>80280.5</v>
          </cell>
          <cell r="B44">
            <v>43</v>
          </cell>
          <cell r="C44">
            <v>1910.8240000000001</v>
          </cell>
          <cell r="D44">
            <v>0</v>
          </cell>
          <cell r="E44">
            <v>0</v>
          </cell>
          <cell r="F44">
            <v>0</v>
          </cell>
          <cell r="G44">
            <v>0</v>
          </cell>
        </row>
        <row r="45">
          <cell r="A45">
            <v>82272.84</v>
          </cell>
          <cell r="B45">
            <v>44</v>
          </cell>
          <cell r="C45">
            <v>1992.3389999999999</v>
          </cell>
          <cell r="D45">
            <v>0</v>
          </cell>
          <cell r="E45">
            <v>0</v>
          </cell>
          <cell r="F45">
            <v>0</v>
          </cell>
          <cell r="G45">
            <v>0</v>
          </cell>
        </row>
        <row r="46">
          <cell r="A46">
            <v>84143.42</v>
          </cell>
          <cell r="B46">
            <v>45</v>
          </cell>
          <cell r="C46">
            <v>1870.585</v>
          </cell>
          <cell r="D46">
            <v>0</v>
          </cell>
          <cell r="E46">
            <v>0</v>
          </cell>
          <cell r="F46">
            <v>0</v>
          </cell>
          <cell r="G46">
            <v>0</v>
          </cell>
        </row>
        <row r="47">
          <cell r="A47">
            <v>86142.55</v>
          </cell>
          <cell r="B47">
            <v>46</v>
          </cell>
          <cell r="C47">
            <v>1999.124</v>
          </cell>
          <cell r="D47">
            <v>0</v>
          </cell>
          <cell r="E47">
            <v>0</v>
          </cell>
          <cell r="F47">
            <v>0</v>
          </cell>
          <cell r="G47">
            <v>0</v>
          </cell>
        </row>
        <row r="48">
          <cell r="A48">
            <v>87330.95</v>
          </cell>
          <cell r="B48">
            <v>47</v>
          </cell>
          <cell r="C48">
            <v>1188.4100000000001</v>
          </cell>
          <cell r="D48">
            <v>0</v>
          </cell>
          <cell r="E48">
            <v>0</v>
          </cell>
          <cell r="F48">
            <v>0</v>
          </cell>
          <cell r="G48">
            <v>0</v>
          </cell>
        </row>
        <row r="49">
          <cell r="A49">
            <v>89329.88</v>
          </cell>
          <cell r="B49">
            <v>48</v>
          </cell>
          <cell r="C49">
            <v>1998.9290000000001</v>
          </cell>
          <cell r="D49">
            <v>0</v>
          </cell>
          <cell r="E49">
            <v>0</v>
          </cell>
          <cell r="F49">
            <v>0</v>
          </cell>
          <cell r="G49">
            <v>0</v>
          </cell>
        </row>
        <row r="50">
          <cell r="A50">
            <v>91289.23</v>
          </cell>
          <cell r="B50">
            <v>49</v>
          </cell>
          <cell r="C50">
            <v>1959.354</v>
          </cell>
          <cell r="D50">
            <v>0</v>
          </cell>
          <cell r="E50">
            <v>0</v>
          </cell>
          <cell r="F50">
            <v>0</v>
          </cell>
          <cell r="G50">
            <v>0</v>
          </cell>
        </row>
        <row r="51">
          <cell r="A51">
            <v>93283.48</v>
          </cell>
          <cell r="B51">
            <v>50</v>
          </cell>
          <cell r="C51">
            <v>1994.2449999999999</v>
          </cell>
          <cell r="D51">
            <v>0</v>
          </cell>
          <cell r="E51">
            <v>0</v>
          </cell>
          <cell r="F51">
            <v>0</v>
          </cell>
          <cell r="G51">
            <v>0</v>
          </cell>
        </row>
        <row r="52">
          <cell r="A52">
            <v>95234.47</v>
          </cell>
          <cell r="B52">
            <v>51</v>
          </cell>
          <cell r="C52">
            <v>1950.992</v>
          </cell>
          <cell r="D52">
            <v>0</v>
          </cell>
          <cell r="E52">
            <v>0</v>
          </cell>
          <cell r="F52">
            <v>0</v>
          </cell>
          <cell r="G52">
            <v>0</v>
          </cell>
        </row>
        <row r="53">
          <cell r="A53">
            <v>96343.13</v>
          </cell>
          <cell r="B53">
            <v>52</v>
          </cell>
          <cell r="C53">
            <v>1108.6669999999999</v>
          </cell>
          <cell r="D53">
            <v>0</v>
          </cell>
          <cell r="E53">
            <v>0</v>
          </cell>
          <cell r="F53">
            <v>0</v>
          </cell>
          <cell r="G53">
            <v>0</v>
          </cell>
        </row>
        <row r="54">
          <cell r="A54">
            <v>98305.15</v>
          </cell>
          <cell r="B54">
            <v>53</v>
          </cell>
          <cell r="C54">
            <v>1962.0139999999999</v>
          </cell>
          <cell r="D54">
            <v>0</v>
          </cell>
          <cell r="E54">
            <v>0</v>
          </cell>
          <cell r="F54">
            <v>0</v>
          </cell>
          <cell r="G54">
            <v>0</v>
          </cell>
        </row>
        <row r="55">
          <cell r="A55">
            <v>100180.67</v>
          </cell>
          <cell r="B55">
            <v>54</v>
          </cell>
          <cell r="C55">
            <v>1875.5260000000001</v>
          </cell>
          <cell r="D55">
            <v>0</v>
          </cell>
          <cell r="E55">
            <v>0</v>
          </cell>
          <cell r="F55">
            <v>0</v>
          </cell>
          <cell r="G55">
            <v>0</v>
          </cell>
        </row>
        <row r="56">
          <cell r="A56">
            <v>102155.19</v>
          </cell>
          <cell r="B56">
            <v>55</v>
          </cell>
          <cell r="C56">
            <v>1974.5160000000001</v>
          </cell>
          <cell r="D56">
            <v>0</v>
          </cell>
          <cell r="E56">
            <v>0</v>
          </cell>
          <cell r="F56">
            <v>0</v>
          </cell>
          <cell r="G56">
            <v>0</v>
          </cell>
        </row>
        <row r="57">
          <cell r="A57">
            <v>104129.54</v>
          </cell>
          <cell r="B57">
            <v>56</v>
          </cell>
          <cell r="C57">
            <v>1974.3489999999999</v>
          </cell>
          <cell r="D57">
            <v>0</v>
          </cell>
          <cell r="E57">
            <v>0</v>
          </cell>
          <cell r="F57">
            <v>0</v>
          </cell>
          <cell r="G57">
            <v>0</v>
          </cell>
        </row>
        <row r="58">
          <cell r="A58">
            <v>106030.27</v>
          </cell>
          <cell r="B58">
            <v>57</v>
          </cell>
          <cell r="C58">
            <v>1900.7249999999999</v>
          </cell>
          <cell r="D58">
            <v>0</v>
          </cell>
          <cell r="E58">
            <v>0</v>
          </cell>
          <cell r="F58">
            <v>0</v>
          </cell>
          <cell r="G58">
            <v>0</v>
          </cell>
        </row>
        <row r="59">
          <cell r="A59">
            <v>108026.82</v>
          </cell>
          <cell r="B59">
            <v>58</v>
          </cell>
          <cell r="C59">
            <v>1996.5519999999999</v>
          </cell>
          <cell r="D59">
            <v>0</v>
          </cell>
          <cell r="E59">
            <v>0</v>
          </cell>
          <cell r="F59">
            <v>0</v>
          </cell>
          <cell r="G59">
            <v>0</v>
          </cell>
        </row>
        <row r="60">
          <cell r="A60">
            <v>108644.3</v>
          </cell>
          <cell r="B60">
            <v>59</v>
          </cell>
          <cell r="C60">
            <v>617.47280000000001</v>
          </cell>
          <cell r="D60">
            <v>0</v>
          </cell>
          <cell r="E60">
            <v>0</v>
          </cell>
          <cell r="F60">
            <v>0</v>
          </cell>
          <cell r="G60">
            <v>0</v>
          </cell>
        </row>
        <row r="61">
          <cell r="A61">
            <v>110560.7</v>
          </cell>
          <cell r="B61">
            <v>60</v>
          </cell>
          <cell r="C61">
            <v>1916.403</v>
          </cell>
          <cell r="D61">
            <v>0</v>
          </cell>
          <cell r="E61">
            <v>0</v>
          </cell>
          <cell r="F61">
            <v>0</v>
          </cell>
          <cell r="G61">
            <v>0</v>
          </cell>
        </row>
        <row r="62">
          <cell r="A62">
            <v>112488.75</v>
          </cell>
          <cell r="B62">
            <v>61</v>
          </cell>
          <cell r="C62">
            <v>1928.046</v>
          </cell>
          <cell r="D62">
            <v>0</v>
          </cell>
          <cell r="E62">
            <v>0</v>
          </cell>
          <cell r="F62">
            <v>0</v>
          </cell>
          <cell r="G62">
            <v>0</v>
          </cell>
        </row>
        <row r="63">
          <cell r="A63">
            <v>114485.83</v>
          </cell>
          <cell r="B63">
            <v>62</v>
          </cell>
          <cell r="C63">
            <v>1997.076</v>
          </cell>
          <cell r="D63">
            <v>0</v>
          </cell>
          <cell r="E63">
            <v>0</v>
          </cell>
          <cell r="F63">
            <v>0</v>
          </cell>
          <cell r="G63">
            <v>0</v>
          </cell>
        </row>
        <row r="64">
          <cell r="A64">
            <v>116477.41</v>
          </cell>
          <cell r="B64">
            <v>63</v>
          </cell>
          <cell r="C64">
            <v>1991.576</v>
          </cell>
          <cell r="D64">
            <v>0</v>
          </cell>
          <cell r="E64">
            <v>0</v>
          </cell>
          <cell r="F64">
            <v>0</v>
          </cell>
          <cell r="G64">
            <v>0</v>
          </cell>
        </row>
        <row r="65">
          <cell r="A65">
            <v>118474.96</v>
          </cell>
          <cell r="B65">
            <v>64</v>
          </cell>
          <cell r="C65">
            <v>1997.5540000000001</v>
          </cell>
          <cell r="D65">
            <v>0</v>
          </cell>
          <cell r="E65">
            <v>0</v>
          </cell>
          <cell r="F65">
            <v>0</v>
          </cell>
          <cell r="G65">
            <v>0</v>
          </cell>
        </row>
        <row r="66">
          <cell r="A66">
            <v>120077.77</v>
          </cell>
          <cell r="B66">
            <v>65</v>
          </cell>
          <cell r="C66">
            <v>1602.8040000000001</v>
          </cell>
          <cell r="D66">
            <v>0</v>
          </cell>
          <cell r="E66">
            <v>0</v>
          </cell>
          <cell r="F66">
            <v>0</v>
          </cell>
          <cell r="G66">
            <v>0</v>
          </cell>
        </row>
        <row r="67">
          <cell r="A67">
            <v>121696.52</v>
          </cell>
          <cell r="B67">
            <v>66</v>
          </cell>
          <cell r="C67">
            <v>1618.7470000000001</v>
          </cell>
          <cell r="D67">
            <v>0</v>
          </cell>
          <cell r="E67">
            <v>0</v>
          </cell>
          <cell r="F67">
            <v>0</v>
          </cell>
          <cell r="G67">
            <v>0</v>
          </cell>
        </row>
        <row r="68">
          <cell r="A68">
            <v>123663.16</v>
          </cell>
          <cell r="B68">
            <v>67</v>
          </cell>
          <cell r="C68">
            <v>1966.64</v>
          </cell>
          <cell r="D68">
            <v>0</v>
          </cell>
          <cell r="E68">
            <v>0</v>
          </cell>
          <cell r="F68">
            <v>0</v>
          </cell>
          <cell r="G68">
            <v>0</v>
          </cell>
        </row>
        <row r="69">
          <cell r="A69">
            <v>125657.91</v>
          </cell>
          <cell r="B69">
            <v>68</v>
          </cell>
          <cell r="C69">
            <v>1994.751</v>
          </cell>
          <cell r="D69">
            <v>0</v>
          </cell>
          <cell r="E69">
            <v>0</v>
          </cell>
          <cell r="F69">
            <v>0</v>
          </cell>
          <cell r="G69">
            <v>0</v>
          </cell>
        </row>
        <row r="70">
          <cell r="A70">
            <v>126398.99</v>
          </cell>
          <cell r="B70">
            <v>69</v>
          </cell>
          <cell r="C70">
            <v>741.08870000000002</v>
          </cell>
          <cell r="D70">
            <v>0</v>
          </cell>
          <cell r="E70">
            <v>0</v>
          </cell>
          <cell r="F70">
            <v>0</v>
          </cell>
          <cell r="G70">
            <v>0</v>
          </cell>
        </row>
        <row r="71">
          <cell r="A71">
            <v>128344.35</v>
          </cell>
          <cell r="B71">
            <v>70</v>
          </cell>
          <cell r="C71">
            <v>1945.3620000000001</v>
          </cell>
          <cell r="D71">
            <v>0</v>
          </cell>
          <cell r="E71">
            <v>0</v>
          </cell>
          <cell r="F71">
            <v>0</v>
          </cell>
          <cell r="G71">
            <v>0</v>
          </cell>
        </row>
        <row r="72">
          <cell r="A72">
            <v>130309.59</v>
          </cell>
          <cell r="B72">
            <v>71</v>
          </cell>
          <cell r="C72">
            <v>1965.2360000000001</v>
          </cell>
          <cell r="D72">
            <v>0</v>
          </cell>
          <cell r="E72">
            <v>0</v>
          </cell>
          <cell r="F72">
            <v>0</v>
          </cell>
          <cell r="G72">
            <v>0</v>
          </cell>
        </row>
        <row r="73">
          <cell r="A73">
            <v>132310.10999999999</v>
          </cell>
          <cell r="B73">
            <v>72</v>
          </cell>
          <cell r="C73">
            <v>2000.53</v>
          </cell>
          <cell r="D73">
            <v>0</v>
          </cell>
          <cell r="E73">
            <v>0</v>
          </cell>
          <cell r="F73">
            <v>0</v>
          </cell>
          <cell r="G73">
            <v>0</v>
          </cell>
        </row>
        <row r="74">
          <cell r="A74">
            <v>134309.60999999999</v>
          </cell>
          <cell r="B74">
            <v>73</v>
          </cell>
          <cell r="C74">
            <v>1999.499</v>
          </cell>
          <cell r="D74">
            <v>0</v>
          </cell>
          <cell r="E74">
            <v>0</v>
          </cell>
          <cell r="F74">
            <v>0</v>
          </cell>
          <cell r="G74">
            <v>0</v>
          </cell>
        </row>
        <row r="75">
          <cell r="A75">
            <v>136288.01999999999</v>
          </cell>
          <cell r="B75">
            <v>74</v>
          </cell>
          <cell r="C75">
            <v>1978.4010000000001</v>
          </cell>
          <cell r="D75">
            <v>0</v>
          </cell>
          <cell r="E75">
            <v>0</v>
          </cell>
          <cell r="F75">
            <v>0</v>
          </cell>
          <cell r="G75">
            <v>0</v>
          </cell>
        </row>
        <row r="76">
          <cell r="A76">
            <v>138256.5</v>
          </cell>
          <cell r="B76">
            <v>75</v>
          </cell>
          <cell r="C76">
            <v>1968.4829999999999</v>
          </cell>
          <cell r="D76">
            <v>0</v>
          </cell>
          <cell r="E76">
            <v>0</v>
          </cell>
          <cell r="F76">
            <v>0</v>
          </cell>
          <cell r="G76">
            <v>0</v>
          </cell>
        </row>
        <row r="77">
          <cell r="A77">
            <v>140217.31</v>
          </cell>
          <cell r="B77">
            <v>76</v>
          </cell>
          <cell r="C77">
            <v>1960.8119999999999</v>
          </cell>
          <cell r="D77">
            <v>0</v>
          </cell>
          <cell r="E77">
            <v>0</v>
          </cell>
          <cell r="F77">
            <v>0</v>
          </cell>
          <cell r="G77">
            <v>0</v>
          </cell>
        </row>
        <row r="78">
          <cell r="A78">
            <v>142215.06</v>
          </cell>
          <cell r="B78">
            <v>77</v>
          </cell>
          <cell r="C78">
            <v>1997.758</v>
          </cell>
          <cell r="D78">
            <v>0</v>
          </cell>
          <cell r="E78">
            <v>0</v>
          </cell>
          <cell r="F78">
            <v>0</v>
          </cell>
          <cell r="G78">
            <v>0</v>
          </cell>
        </row>
        <row r="79">
          <cell r="A79">
            <v>144205.59</v>
          </cell>
          <cell r="B79">
            <v>78</v>
          </cell>
          <cell r="C79">
            <v>1990.5329999999999</v>
          </cell>
          <cell r="D79">
            <v>0</v>
          </cell>
          <cell r="E79">
            <v>0</v>
          </cell>
          <cell r="F79">
            <v>0</v>
          </cell>
          <cell r="G79">
            <v>0</v>
          </cell>
        </row>
        <row r="80">
          <cell r="A80">
            <v>145080.70000000001</v>
          </cell>
          <cell r="B80">
            <v>79</v>
          </cell>
          <cell r="C80">
            <v>875.1028</v>
          </cell>
          <cell r="D80">
            <v>0</v>
          </cell>
          <cell r="E80">
            <v>0</v>
          </cell>
          <cell r="F80">
            <v>0</v>
          </cell>
          <cell r="G80">
            <v>0</v>
          </cell>
        </row>
        <row r="81">
          <cell r="A81">
            <v>146774.63</v>
          </cell>
          <cell r="B81">
            <v>80</v>
          </cell>
          <cell r="C81">
            <v>1693.9259999999999</v>
          </cell>
          <cell r="D81">
            <v>0</v>
          </cell>
          <cell r="E81">
            <v>0</v>
          </cell>
          <cell r="F81">
            <v>0</v>
          </cell>
          <cell r="G81">
            <v>0</v>
          </cell>
        </row>
        <row r="82">
          <cell r="A82">
            <v>148553.25</v>
          </cell>
          <cell r="B82">
            <v>81</v>
          </cell>
          <cell r="C82">
            <v>1778.623</v>
          </cell>
          <cell r="D82">
            <v>0</v>
          </cell>
          <cell r="E82">
            <v>0</v>
          </cell>
          <cell r="F82">
            <v>0</v>
          </cell>
          <cell r="G82">
            <v>0</v>
          </cell>
        </row>
        <row r="83">
          <cell r="A83">
            <v>150535.07999999999</v>
          </cell>
          <cell r="B83">
            <v>82</v>
          </cell>
          <cell r="C83">
            <v>1981.825</v>
          </cell>
          <cell r="D83">
            <v>0</v>
          </cell>
          <cell r="E83">
            <v>0</v>
          </cell>
          <cell r="F83">
            <v>0</v>
          </cell>
          <cell r="G83">
            <v>0</v>
          </cell>
        </row>
        <row r="84">
          <cell r="A84">
            <v>152449.28</v>
          </cell>
          <cell r="B84">
            <v>83</v>
          </cell>
          <cell r="C84">
            <v>1914.203</v>
          </cell>
          <cell r="D84">
            <v>0</v>
          </cell>
          <cell r="E84">
            <v>0</v>
          </cell>
          <cell r="F84">
            <v>0</v>
          </cell>
          <cell r="G84">
            <v>0</v>
          </cell>
        </row>
        <row r="85">
          <cell r="A85">
            <v>154448.13</v>
          </cell>
          <cell r="B85">
            <v>84</v>
          </cell>
          <cell r="C85">
            <v>1998.8389999999999</v>
          </cell>
          <cell r="D85">
            <v>0</v>
          </cell>
          <cell r="E85">
            <v>0</v>
          </cell>
          <cell r="F85">
            <v>0</v>
          </cell>
          <cell r="G85">
            <v>0</v>
          </cell>
        </row>
        <row r="86">
          <cell r="A86">
            <v>156326.29999999999</v>
          </cell>
          <cell r="B86">
            <v>85</v>
          </cell>
          <cell r="C86">
            <v>1878.1759999999999</v>
          </cell>
          <cell r="D86">
            <v>0</v>
          </cell>
          <cell r="E86">
            <v>0</v>
          </cell>
          <cell r="F86">
            <v>0</v>
          </cell>
          <cell r="G86">
            <v>0</v>
          </cell>
        </row>
        <row r="87">
          <cell r="A87">
            <v>158322.44</v>
          </cell>
          <cell r="B87">
            <v>86</v>
          </cell>
          <cell r="C87">
            <v>1996.1410000000001</v>
          </cell>
          <cell r="D87">
            <v>0</v>
          </cell>
          <cell r="E87">
            <v>0</v>
          </cell>
          <cell r="F87">
            <v>0</v>
          </cell>
          <cell r="G87">
            <v>0</v>
          </cell>
        </row>
        <row r="88">
          <cell r="A88">
            <v>159215.72</v>
          </cell>
          <cell r="B88">
            <v>87</v>
          </cell>
          <cell r="C88">
            <v>893.27670000000001</v>
          </cell>
          <cell r="D88">
            <v>0</v>
          </cell>
          <cell r="E88">
            <v>0</v>
          </cell>
          <cell r="F88">
            <v>0</v>
          </cell>
          <cell r="G88">
            <v>0</v>
          </cell>
        </row>
        <row r="89">
          <cell r="A89">
            <v>160909.66</v>
          </cell>
          <cell r="B89">
            <v>88</v>
          </cell>
          <cell r="C89">
            <v>1693.931</v>
          </cell>
          <cell r="D89">
            <v>0</v>
          </cell>
          <cell r="E89">
            <v>0</v>
          </cell>
          <cell r="F89">
            <v>0</v>
          </cell>
          <cell r="G89">
            <v>0</v>
          </cell>
        </row>
        <row r="90">
          <cell r="A90">
            <v>162700.42000000001</v>
          </cell>
          <cell r="B90">
            <v>89</v>
          </cell>
          <cell r="C90">
            <v>1790.7660000000001</v>
          </cell>
          <cell r="D90">
            <v>0</v>
          </cell>
          <cell r="E90">
            <v>0</v>
          </cell>
          <cell r="F90">
            <v>0</v>
          </cell>
          <cell r="G90">
            <v>0</v>
          </cell>
        </row>
        <row r="91">
          <cell r="A91">
            <v>164675.82999999999</v>
          </cell>
          <cell r="B91">
            <v>90</v>
          </cell>
          <cell r="C91">
            <v>1975.4059999999999</v>
          </cell>
          <cell r="D91">
            <v>0</v>
          </cell>
          <cell r="E91">
            <v>0</v>
          </cell>
          <cell r="F91">
            <v>0</v>
          </cell>
          <cell r="G91">
            <v>0</v>
          </cell>
        </row>
        <row r="92">
          <cell r="A92">
            <v>165991.44</v>
          </cell>
          <cell r="B92">
            <v>91</v>
          </cell>
          <cell r="C92">
            <v>1315.615</v>
          </cell>
          <cell r="D92">
            <v>0</v>
          </cell>
          <cell r="E92">
            <v>0</v>
          </cell>
          <cell r="F92">
            <v>0</v>
          </cell>
          <cell r="G92">
            <v>0</v>
          </cell>
        </row>
        <row r="93">
          <cell r="A93">
            <v>167909.94</v>
          </cell>
          <cell r="B93">
            <v>92</v>
          </cell>
          <cell r="C93">
            <v>1918.4970000000001</v>
          </cell>
          <cell r="D93">
            <v>0</v>
          </cell>
          <cell r="E93">
            <v>0</v>
          </cell>
          <cell r="F93">
            <v>0</v>
          </cell>
          <cell r="G93">
            <v>0</v>
          </cell>
        </row>
        <row r="94">
          <cell r="A94">
            <v>169887.39</v>
          </cell>
          <cell r="B94">
            <v>93</v>
          </cell>
          <cell r="C94">
            <v>1977.45</v>
          </cell>
          <cell r="D94">
            <v>0</v>
          </cell>
          <cell r="E94">
            <v>0</v>
          </cell>
          <cell r="F94">
            <v>0</v>
          </cell>
          <cell r="G94">
            <v>0</v>
          </cell>
        </row>
        <row r="95">
          <cell r="A95">
            <v>171855.08</v>
          </cell>
          <cell r="B95">
            <v>94</v>
          </cell>
          <cell r="C95">
            <v>1967.692</v>
          </cell>
          <cell r="D95">
            <v>0</v>
          </cell>
          <cell r="E95">
            <v>0</v>
          </cell>
          <cell r="F95">
            <v>0</v>
          </cell>
          <cell r="G95">
            <v>0</v>
          </cell>
        </row>
        <row r="96">
          <cell r="A96">
            <v>173842.52</v>
          </cell>
          <cell r="B96">
            <v>95</v>
          </cell>
          <cell r="C96">
            <v>1987.4349999999999</v>
          </cell>
          <cell r="D96">
            <v>0</v>
          </cell>
          <cell r="E96">
            <v>0</v>
          </cell>
          <cell r="F96">
            <v>0</v>
          </cell>
          <cell r="G96">
            <v>0</v>
          </cell>
        </row>
        <row r="97">
          <cell r="A97">
            <v>175718.27</v>
          </cell>
          <cell r="B97">
            <v>96</v>
          </cell>
          <cell r="C97">
            <v>1875.75</v>
          </cell>
          <cell r="D97">
            <v>0</v>
          </cell>
          <cell r="E97">
            <v>0</v>
          </cell>
          <cell r="F97">
            <v>0</v>
          </cell>
          <cell r="G97">
            <v>0</v>
          </cell>
        </row>
        <row r="98">
          <cell r="A98">
            <v>177412.2</v>
          </cell>
          <cell r="B98">
            <v>97</v>
          </cell>
          <cell r="C98">
            <v>1693.931</v>
          </cell>
          <cell r="D98">
            <v>0</v>
          </cell>
          <cell r="E98">
            <v>0</v>
          </cell>
          <cell r="F98">
            <v>0</v>
          </cell>
          <cell r="G98">
            <v>0</v>
          </cell>
        </row>
        <row r="99">
          <cell r="A99">
            <v>179106.14</v>
          </cell>
          <cell r="B99">
            <v>98</v>
          </cell>
          <cell r="C99">
            <v>1693.931</v>
          </cell>
          <cell r="D99">
            <v>0</v>
          </cell>
          <cell r="E99">
            <v>0</v>
          </cell>
          <cell r="F99">
            <v>0</v>
          </cell>
          <cell r="G99">
            <v>0</v>
          </cell>
        </row>
        <row r="100">
          <cell r="A100">
            <v>181079.38</v>
          </cell>
          <cell r="B100">
            <v>99</v>
          </cell>
          <cell r="C100">
            <v>1973.239</v>
          </cell>
          <cell r="D100">
            <v>0</v>
          </cell>
          <cell r="E100">
            <v>0</v>
          </cell>
          <cell r="F100">
            <v>0</v>
          </cell>
          <cell r="G100">
            <v>0</v>
          </cell>
        </row>
        <row r="101">
          <cell r="A101">
            <v>182493.98</v>
          </cell>
          <cell r="B101">
            <v>100</v>
          </cell>
          <cell r="C101">
            <v>1414.6110000000001</v>
          </cell>
          <cell r="D101">
            <v>0</v>
          </cell>
          <cell r="E101">
            <v>0</v>
          </cell>
          <cell r="F101">
            <v>0</v>
          </cell>
          <cell r="G101">
            <v>0</v>
          </cell>
        </row>
        <row r="102">
          <cell r="A102">
            <v>184424.38</v>
          </cell>
          <cell r="B102">
            <v>101</v>
          </cell>
          <cell r="C102">
            <v>1930.396</v>
          </cell>
          <cell r="D102">
            <v>0</v>
          </cell>
          <cell r="E102">
            <v>0</v>
          </cell>
          <cell r="F102">
            <v>0</v>
          </cell>
          <cell r="G102">
            <v>0</v>
          </cell>
        </row>
        <row r="103">
          <cell r="A103">
            <v>186407.06</v>
          </cell>
          <cell r="B103">
            <v>102</v>
          </cell>
          <cell r="C103">
            <v>1982.691</v>
          </cell>
          <cell r="D103">
            <v>0</v>
          </cell>
          <cell r="E103">
            <v>0</v>
          </cell>
          <cell r="F103">
            <v>0</v>
          </cell>
          <cell r="G103">
            <v>0</v>
          </cell>
        </row>
        <row r="104">
          <cell r="A104">
            <v>188399.75</v>
          </cell>
          <cell r="B104">
            <v>103</v>
          </cell>
          <cell r="C104">
            <v>1992.6880000000001</v>
          </cell>
          <cell r="D104">
            <v>0</v>
          </cell>
          <cell r="E104">
            <v>0</v>
          </cell>
          <cell r="F104">
            <v>0</v>
          </cell>
          <cell r="G104">
            <v>0</v>
          </cell>
        </row>
        <row r="105">
          <cell r="A105">
            <v>190337.25</v>
          </cell>
          <cell r="B105">
            <v>104</v>
          </cell>
          <cell r="C105">
            <v>1937.508</v>
          </cell>
          <cell r="D105">
            <v>0</v>
          </cell>
          <cell r="E105">
            <v>0</v>
          </cell>
          <cell r="F105">
            <v>0</v>
          </cell>
          <cell r="G105">
            <v>0</v>
          </cell>
        </row>
        <row r="106">
          <cell r="A106">
            <v>192317.67</v>
          </cell>
          <cell r="B106">
            <v>105</v>
          </cell>
          <cell r="C106">
            <v>1980.4259999999999</v>
          </cell>
          <cell r="D106">
            <v>0</v>
          </cell>
          <cell r="E106">
            <v>0</v>
          </cell>
          <cell r="F106">
            <v>0</v>
          </cell>
          <cell r="G106">
            <v>0</v>
          </cell>
        </row>
        <row r="107">
          <cell r="A107">
            <v>194297.81</v>
          </cell>
          <cell r="B107">
            <v>106</v>
          </cell>
          <cell r="C107">
            <v>1980.133</v>
          </cell>
          <cell r="D107">
            <v>0</v>
          </cell>
          <cell r="E107">
            <v>0</v>
          </cell>
          <cell r="F107">
            <v>0</v>
          </cell>
          <cell r="G107">
            <v>0</v>
          </cell>
        </row>
        <row r="108">
          <cell r="A108">
            <v>196250.83</v>
          </cell>
          <cell r="B108">
            <v>107</v>
          </cell>
          <cell r="C108">
            <v>1953.0160000000001</v>
          </cell>
          <cell r="D108">
            <v>0</v>
          </cell>
          <cell r="E108">
            <v>0</v>
          </cell>
          <cell r="F108">
            <v>0</v>
          </cell>
          <cell r="G108">
            <v>0</v>
          </cell>
        </row>
        <row r="109">
          <cell r="A109">
            <v>198142.56</v>
          </cell>
          <cell r="B109">
            <v>108</v>
          </cell>
          <cell r="C109">
            <v>1891.732</v>
          </cell>
          <cell r="D109">
            <v>0</v>
          </cell>
          <cell r="E109">
            <v>0</v>
          </cell>
          <cell r="F109">
            <v>0</v>
          </cell>
          <cell r="G109">
            <v>0</v>
          </cell>
        </row>
        <row r="110">
          <cell r="A110">
            <v>199965.19</v>
          </cell>
          <cell r="B110">
            <v>109</v>
          </cell>
          <cell r="C110">
            <v>1822.6179999999999</v>
          </cell>
          <cell r="D110">
            <v>0</v>
          </cell>
          <cell r="E110">
            <v>0</v>
          </cell>
          <cell r="F110">
            <v>0</v>
          </cell>
          <cell r="G110">
            <v>0</v>
          </cell>
        </row>
        <row r="111">
          <cell r="A111">
            <v>201918.03</v>
          </cell>
          <cell r="B111">
            <v>110</v>
          </cell>
          <cell r="C111">
            <v>1952.836</v>
          </cell>
          <cell r="D111">
            <v>0</v>
          </cell>
          <cell r="E111">
            <v>0</v>
          </cell>
          <cell r="F111">
            <v>0</v>
          </cell>
          <cell r="G111">
            <v>0</v>
          </cell>
        </row>
        <row r="112">
          <cell r="A112">
            <v>203865.38</v>
          </cell>
          <cell r="B112">
            <v>111</v>
          </cell>
          <cell r="C112">
            <v>1947.34</v>
          </cell>
          <cell r="D112">
            <v>0</v>
          </cell>
          <cell r="E112">
            <v>0</v>
          </cell>
          <cell r="F112">
            <v>0</v>
          </cell>
          <cell r="G112">
            <v>0</v>
          </cell>
        </row>
        <row r="113">
          <cell r="A113">
            <v>205857.77</v>
          </cell>
          <cell r="B113">
            <v>112</v>
          </cell>
          <cell r="C113">
            <v>1992.384</v>
          </cell>
          <cell r="D113">
            <v>0</v>
          </cell>
          <cell r="E113">
            <v>0</v>
          </cell>
          <cell r="F113">
            <v>0</v>
          </cell>
          <cell r="G113">
            <v>0</v>
          </cell>
        </row>
        <row r="114">
          <cell r="A114">
            <v>207770.19</v>
          </cell>
          <cell r="B114">
            <v>113</v>
          </cell>
          <cell r="C114">
            <v>1912.4259999999999</v>
          </cell>
          <cell r="D114">
            <v>0</v>
          </cell>
          <cell r="E114">
            <v>0</v>
          </cell>
          <cell r="F114">
            <v>0</v>
          </cell>
          <cell r="G114">
            <v>0</v>
          </cell>
        </row>
        <row r="115">
          <cell r="A115">
            <v>209766.33</v>
          </cell>
          <cell r="B115">
            <v>114</v>
          </cell>
          <cell r="C115">
            <v>1996.1420000000001</v>
          </cell>
          <cell r="D115">
            <v>0</v>
          </cell>
          <cell r="E115">
            <v>0</v>
          </cell>
          <cell r="F115">
            <v>0</v>
          </cell>
          <cell r="G115">
            <v>0</v>
          </cell>
        </row>
        <row r="116">
          <cell r="A116">
            <v>211762.69</v>
          </cell>
          <cell r="B116">
            <v>115</v>
          </cell>
          <cell r="C116">
            <v>1996.3630000000001</v>
          </cell>
          <cell r="D116">
            <v>0</v>
          </cell>
          <cell r="E116">
            <v>0</v>
          </cell>
          <cell r="F116">
            <v>0</v>
          </cell>
          <cell r="G116">
            <v>0</v>
          </cell>
        </row>
        <row r="117">
          <cell r="A117">
            <v>213758.25</v>
          </cell>
          <cell r="B117">
            <v>116</v>
          </cell>
          <cell r="C117">
            <v>1995.568</v>
          </cell>
          <cell r="D117">
            <v>0</v>
          </cell>
          <cell r="E117">
            <v>0</v>
          </cell>
          <cell r="F117">
            <v>0</v>
          </cell>
          <cell r="G117">
            <v>0</v>
          </cell>
        </row>
        <row r="118">
          <cell r="A118">
            <v>215654.25</v>
          </cell>
          <cell r="B118">
            <v>117</v>
          </cell>
          <cell r="C118">
            <v>1896</v>
          </cell>
          <cell r="D118">
            <v>0</v>
          </cell>
          <cell r="E118">
            <v>0</v>
          </cell>
          <cell r="F118">
            <v>0</v>
          </cell>
          <cell r="G118">
            <v>0</v>
          </cell>
        </row>
        <row r="119">
          <cell r="A119">
            <v>217543.08</v>
          </cell>
          <cell r="B119">
            <v>118</v>
          </cell>
          <cell r="C119">
            <v>1888.825</v>
          </cell>
          <cell r="D119">
            <v>0</v>
          </cell>
          <cell r="E119">
            <v>0</v>
          </cell>
          <cell r="F119">
            <v>0</v>
          </cell>
          <cell r="G119">
            <v>0</v>
          </cell>
        </row>
        <row r="120">
          <cell r="A120">
            <v>219493.03</v>
          </cell>
          <cell r="B120">
            <v>119</v>
          </cell>
          <cell r="C120">
            <v>1949.9480000000001</v>
          </cell>
          <cell r="D120">
            <v>0</v>
          </cell>
          <cell r="E120">
            <v>0</v>
          </cell>
          <cell r="F120">
            <v>0</v>
          </cell>
          <cell r="G120">
            <v>0</v>
          </cell>
        </row>
        <row r="121">
          <cell r="A121">
            <v>221367.11</v>
          </cell>
          <cell r="B121">
            <v>120</v>
          </cell>
          <cell r="C121">
            <v>1874.075</v>
          </cell>
          <cell r="D121">
            <v>0</v>
          </cell>
          <cell r="E121">
            <v>0</v>
          </cell>
          <cell r="F121">
            <v>0</v>
          </cell>
          <cell r="G121">
            <v>0</v>
          </cell>
        </row>
        <row r="122">
          <cell r="A122">
            <v>221883.58</v>
          </cell>
          <cell r="B122">
            <v>121</v>
          </cell>
          <cell r="C122">
            <v>516.46910000000003</v>
          </cell>
          <cell r="D122">
            <v>0</v>
          </cell>
          <cell r="E122">
            <v>0</v>
          </cell>
          <cell r="F122">
            <v>0</v>
          </cell>
          <cell r="G122">
            <v>0</v>
          </cell>
        </row>
        <row r="123">
          <cell r="A123">
            <v>223880.42</v>
          </cell>
          <cell r="B123">
            <v>122</v>
          </cell>
          <cell r="C123">
            <v>1996.8420000000001</v>
          </cell>
          <cell r="D123">
            <v>0</v>
          </cell>
          <cell r="E123">
            <v>0</v>
          </cell>
          <cell r="F123">
            <v>0</v>
          </cell>
          <cell r="G123">
            <v>0</v>
          </cell>
        </row>
        <row r="124">
          <cell r="A124">
            <v>225858.19</v>
          </cell>
          <cell r="B124">
            <v>123</v>
          </cell>
          <cell r="C124">
            <v>1977.758</v>
          </cell>
          <cell r="D124">
            <v>0</v>
          </cell>
          <cell r="E124">
            <v>0</v>
          </cell>
          <cell r="F124">
            <v>0</v>
          </cell>
          <cell r="G124">
            <v>0</v>
          </cell>
        </row>
        <row r="125">
          <cell r="A125">
            <v>227851.06</v>
          </cell>
          <cell r="B125">
            <v>124</v>
          </cell>
          <cell r="C125">
            <v>1992.8720000000001</v>
          </cell>
          <cell r="D125">
            <v>0</v>
          </cell>
          <cell r="E125">
            <v>0</v>
          </cell>
          <cell r="F125">
            <v>0</v>
          </cell>
          <cell r="G125">
            <v>0</v>
          </cell>
        </row>
        <row r="126">
          <cell r="A126">
            <v>229191.16</v>
          </cell>
          <cell r="B126">
            <v>125</v>
          </cell>
          <cell r="C126">
            <v>1340.1010000000001</v>
          </cell>
          <cell r="D126">
            <v>0</v>
          </cell>
          <cell r="E126">
            <v>0</v>
          </cell>
          <cell r="F126">
            <v>0</v>
          </cell>
          <cell r="G126">
            <v>0</v>
          </cell>
        </row>
        <row r="127">
          <cell r="A127">
            <v>231179.67</v>
          </cell>
          <cell r="B127">
            <v>126</v>
          </cell>
          <cell r="C127">
            <v>1988.5129999999999</v>
          </cell>
          <cell r="D127">
            <v>0</v>
          </cell>
          <cell r="E127">
            <v>0</v>
          </cell>
          <cell r="F127">
            <v>0</v>
          </cell>
          <cell r="G127">
            <v>0</v>
          </cell>
        </row>
        <row r="128">
          <cell r="A128">
            <v>233039.69</v>
          </cell>
          <cell r="B128">
            <v>127</v>
          </cell>
          <cell r="C128">
            <v>1860.0170000000001</v>
          </cell>
          <cell r="D128">
            <v>0</v>
          </cell>
          <cell r="E128">
            <v>0</v>
          </cell>
          <cell r="F128">
            <v>0</v>
          </cell>
          <cell r="G128">
            <v>0</v>
          </cell>
        </row>
        <row r="129">
          <cell r="A129">
            <v>234272.94</v>
          </cell>
          <cell r="B129">
            <v>128</v>
          </cell>
          <cell r="C129">
            <v>1233.2529999999999</v>
          </cell>
          <cell r="D129">
            <v>0</v>
          </cell>
          <cell r="E129">
            <v>0</v>
          </cell>
          <cell r="F129">
            <v>0</v>
          </cell>
          <cell r="G129">
            <v>0</v>
          </cell>
        </row>
        <row r="130">
          <cell r="A130">
            <v>236267.28</v>
          </cell>
          <cell r="B130">
            <v>129</v>
          </cell>
          <cell r="C130">
            <v>1994.336</v>
          </cell>
          <cell r="D130">
            <v>0</v>
          </cell>
          <cell r="E130">
            <v>0</v>
          </cell>
          <cell r="F130">
            <v>0</v>
          </cell>
          <cell r="G130">
            <v>0</v>
          </cell>
        </row>
        <row r="131">
          <cell r="A131">
            <v>237958.55</v>
          </cell>
          <cell r="B131">
            <v>130</v>
          </cell>
          <cell r="C131">
            <v>1691.269</v>
          </cell>
          <cell r="D131">
            <v>0</v>
          </cell>
          <cell r="E131">
            <v>0</v>
          </cell>
          <cell r="F131">
            <v>0</v>
          </cell>
          <cell r="G131">
            <v>0</v>
          </cell>
        </row>
        <row r="132">
          <cell r="A132">
            <v>239953.16</v>
          </cell>
          <cell r="B132">
            <v>131</v>
          </cell>
          <cell r="C132">
            <v>1994.617</v>
          </cell>
          <cell r="D132">
            <v>0</v>
          </cell>
          <cell r="E132">
            <v>0</v>
          </cell>
          <cell r="F132">
            <v>0</v>
          </cell>
          <cell r="G132">
            <v>0</v>
          </cell>
        </row>
        <row r="133">
          <cell r="A133">
            <v>241936.64000000001</v>
          </cell>
          <cell r="B133">
            <v>132</v>
          </cell>
          <cell r="C133">
            <v>1983.48</v>
          </cell>
          <cell r="D133">
            <v>0</v>
          </cell>
          <cell r="E133">
            <v>0</v>
          </cell>
          <cell r="F133">
            <v>0</v>
          </cell>
          <cell r="G133">
            <v>0</v>
          </cell>
        </row>
        <row r="134">
          <cell r="A134">
            <v>243932.14</v>
          </cell>
          <cell r="B134">
            <v>133</v>
          </cell>
          <cell r="C134">
            <v>1995.499</v>
          </cell>
          <cell r="D134">
            <v>0</v>
          </cell>
          <cell r="E134">
            <v>0</v>
          </cell>
          <cell r="F134">
            <v>0</v>
          </cell>
          <cell r="G134">
            <v>0</v>
          </cell>
        </row>
        <row r="135">
          <cell r="A135">
            <v>245875.13</v>
          </cell>
          <cell r="B135">
            <v>134</v>
          </cell>
          <cell r="C135">
            <v>1942.9849999999999</v>
          </cell>
          <cell r="D135">
            <v>0</v>
          </cell>
          <cell r="E135">
            <v>0</v>
          </cell>
          <cell r="F135">
            <v>0</v>
          </cell>
          <cell r="G135">
            <v>0</v>
          </cell>
        </row>
        <row r="136">
          <cell r="A136">
            <v>247868.56</v>
          </cell>
          <cell r="B136">
            <v>135</v>
          </cell>
          <cell r="C136">
            <v>1993.441</v>
          </cell>
          <cell r="D136">
            <v>0</v>
          </cell>
          <cell r="E136">
            <v>0</v>
          </cell>
          <cell r="F136">
            <v>0</v>
          </cell>
          <cell r="G136">
            <v>0</v>
          </cell>
        </row>
        <row r="137">
          <cell r="A137">
            <v>249865.52</v>
          </cell>
          <cell r="B137">
            <v>136</v>
          </cell>
          <cell r="C137">
            <v>1996.95</v>
          </cell>
          <cell r="D137">
            <v>0</v>
          </cell>
          <cell r="E137">
            <v>0</v>
          </cell>
          <cell r="F137">
            <v>0</v>
          </cell>
          <cell r="G137">
            <v>0</v>
          </cell>
        </row>
        <row r="138">
          <cell r="A138">
            <v>251724.86</v>
          </cell>
          <cell r="B138">
            <v>137</v>
          </cell>
          <cell r="C138">
            <v>1859.3389999999999</v>
          </cell>
          <cell r="D138">
            <v>0</v>
          </cell>
          <cell r="E138">
            <v>0</v>
          </cell>
          <cell r="F138">
            <v>0</v>
          </cell>
          <cell r="G138">
            <v>0</v>
          </cell>
        </row>
        <row r="139">
          <cell r="A139">
            <v>253694.05</v>
          </cell>
          <cell r="B139">
            <v>138</v>
          </cell>
          <cell r="C139">
            <v>1969.194</v>
          </cell>
          <cell r="D139">
            <v>0</v>
          </cell>
          <cell r="E139">
            <v>0</v>
          </cell>
          <cell r="F139">
            <v>0</v>
          </cell>
          <cell r="G139">
            <v>0</v>
          </cell>
        </row>
        <row r="140">
          <cell r="A140">
            <v>255692.34</v>
          </cell>
          <cell r="B140">
            <v>139</v>
          </cell>
          <cell r="C140">
            <v>1998.298</v>
          </cell>
          <cell r="D140">
            <v>0</v>
          </cell>
          <cell r="E140">
            <v>0</v>
          </cell>
          <cell r="F140">
            <v>0</v>
          </cell>
          <cell r="G140">
            <v>0</v>
          </cell>
        </row>
        <row r="141">
          <cell r="A141">
            <v>257687.89</v>
          </cell>
          <cell r="B141">
            <v>140</v>
          </cell>
          <cell r="C141">
            <v>1995.5540000000001</v>
          </cell>
          <cell r="D141">
            <v>0</v>
          </cell>
          <cell r="E141">
            <v>0</v>
          </cell>
          <cell r="F141">
            <v>0</v>
          </cell>
          <cell r="G141">
            <v>0</v>
          </cell>
        </row>
        <row r="142">
          <cell r="A142">
            <v>259592.33</v>
          </cell>
          <cell r="B142">
            <v>141</v>
          </cell>
          <cell r="C142">
            <v>1904.431</v>
          </cell>
          <cell r="D142">
            <v>0</v>
          </cell>
          <cell r="E142">
            <v>0</v>
          </cell>
          <cell r="F142">
            <v>0</v>
          </cell>
          <cell r="G142">
            <v>0</v>
          </cell>
        </row>
        <row r="143">
          <cell r="A143">
            <v>261286.25</v>
          </cell>
          <cell r="B143">
            <v>142</v>
          </cell>
          <cell r="C143">
            <v>1693.9259999999999</v>
          </cell>
          <cell r="D143">
            <v>0</v>
          </cell>
          <cell r="E143">
            <v>0</v>
          </cell>
          <cell r="F143">
            <v>0</v>
          </cell>
          <cell r="G143">
            <v>0</v>
          </cell>
        </row>
        <row r="144">
          <cell r="A144">
            <v>263230.31</v>
          </cell>
          <cell r="B144">
            <v>143</v>
          </cell>
          <cell r="C144">
            <v>1944.0630000000001</v>
          </cell>
          <cell r="D144">
            <v>0</v>
          </cell>
          <cell r="E144">
            <v>0</v>
          </cell>
          <cell r="F144">
            <v>0</v>
          </cell>
          <cell r="G144">
            <v>0</v>
          </cell>
        </row>
        <row r="145">
          <cell r="A145">
            <v>265223.63</v>
          </cell>
          <cell r="B145">
            <v>144</v>
          </cell>
          <cell r="C145">
            <v>1993.3</v>
          </cell>
          <cell r="D145">
            <v>0</v>
          </cell>
          <cell r="E145">
            <v>0</v>
          </cell>
          <cell r="F145">
            <v>0</v>
          </cell>
          <cell r="G145">
            <v>0</v>
          </cell>
        </row>
        <row r="146">
          <cell r="A146">
            <v>267180.78000000003</v>
          </cell>
          <cell r="B146">
            <v>145</v>
          </cell>
          <cell r="C146">
            <v>1957.17</v>
          </cell>
          <cell r="D146">
            <v>0</v>
          </cell>
          <cell r="E146">
            <v>0</v>
          </cell>
          <cell r="F146">
            <v>0</v>
          </cell>
          <cell r="G146">
            <v>0</v>
          </cell>
        </row>
        <row r="147">
          <cell r="A147">
            <v>269067.71999999997</v>
          </cell>
          <cell r="B147">
            <v>146</v>
          </cell>
          <cell r="C147">
            <v>1886.932</v>
          </cell>
          <cell r="D147">
            <v>0</v>
          </cell>
          <cell r="E147">
            <v>0</v>
          </cell>
          <cell r="F147">
            <v>0</v>
          </cell>
          <cell r="G147">
            <v>0</v>
          </cell>
        </row>
        <row r="148">
          <cell r="A148">
            <v>270761.65999999997</v>
          </cell>
          <cell r="B148">
            <v>147</v>
          </cell>
          <cell r="C148">
            <v>1693.9259999999999</v>
          </cell>
          <cell r="D148">
            <v>0</v>
          </cell>
          <cell r="E148">
            <v>0</v>
          </cell>
          <cell r="F148">
            <v>0</v>
          </cell>
          <cell r="G148">
            <v>0</v>
          </cell>
        </row>
        <row r="149">
          <cell r="A149">
            <v>272455.59000000003</v>
          </cell>
          <cell r="B149">
            <v>148</v>
          </cell>
          <cell r="C149">
            <v>1693.9259999999999</v>
          </cell>
          <cell r="D149">
            <v>0</v>
          </cell>
          <cell r="E149">
            <v>0</v>
          </cell>
          <cell r="F149">
            <v>0</v>
          </cell>
          <cell r="G149">
            <v>0</v>
          </cell>
        </row>
        <row r="150">
          <cell r="A150">
            <v>274428.09000000003</v>
          </cell>
          <cell r="B150">
            <v>149</v>
          </cell>
          <cell r="C150">
            <v>1972.498</v>
          </cell>
          <cell r="D150">
            <v>0</v>
          </cell>
          <cell r="E150">
            <v>0</v>
          </cell>
          <cell r="F150">
            <v>0</v>
          </cell>
          <cell r="G150">
            <v>0</v>
          </cell>
        </row>
        <row r="151">
          <cell r="A151">
            <v>276416.38</v>
          </cell>
          <cell r="B151">
            <v>150</v>
          </cell>
          <cell r="C151">
            <v>1988.27</v>
          </cell>
          <cell r="D151">
            <v>0</v>
          </cell>
          <cell r="E151">
            <v>0</v>
          </cell>
          <cell r="F151">
            <v>0</v>
          </cell>
          <cell r="G151">
            <v>0</v>
          </cell>
        </row>
        <row r="152">
          <cell r="A152">
            <v>278354.63</v>
          </cell>
          <cell r="B152">
            <v>151</v>
          </cell>
          <cell r="C152">
            <v>1938.2560000000001</v>
          </cell>
          <cell r="D152">
            <v>0</v>
          </cell>
          <cell r="E152">
            <v>0</v>
          </cell>
          <cell r="F152">
            <v>0</v>
          </cell>
          <cell r="G152">
            <v>0</v>
          </cell>
        </row>
        <row r="153">
          <cell r="A153">
            <v>280311.19</v>
          </cell>
          <cell r="B153">
            <v>152</v>
          </cell>
          <cell r="C153">
            <v>1956.5540000000001</v>
          </cell>
          <cell r="D153">
            <v>0</v>
          </cell>
          <cell r="E153">
            <v>0</v>
          </cell>
          <cell r="F153">
            <v>0</v>
          </cell>
          <cell r="G153">
            <v>0</v>
          </cell>
        </row>
        <row r="154">
          <cell r="A154">
            <v>282308.15999999997</v>
          </cell>
          <cell r="B154">
            <v>153</v>
          </cell>
          <cell r="C154">
            <v>1996.9670000000001</v>
          </cell>
          <cell r="D154">
            <v>0</v>
          </cell>
          <cell r="E154">
            <v>0</v>
          </cell>
          <cell r="F154">
            <v>0</v>
          </cell>
          <cell r="G154">
            <v>0</v>
          </cell>
        </row>
        <row r="155">
          <cell r="A155">
            <v>283055.88</v>
          </cell>
          <cell r="B155">
            <v>154</v>
          </cell>
          <cell r="C155">
            <v>747.70600000000002</v>
          </cell>
          <cell r="D155">
            <v>0</v>
          </cell>
          <cell r="E155">
            <v>0</v>
          </cell>
          <cell r="F155">
            <v>0</v>
          </cell>
          <cell r="G155">
            <v>0</v>
          </cell>
        </row>
        <row r="156">
          <cell r="A156">
            <v>284749.81</v>
          </cell>
          <cell r="B156">
            <v>155</v>
          </cell>
          <cell r="C156">
            <v>1693.931</v>
          </cell>
          <cell r="D156">
            <v>0</v>
          </cell>
          <cell r="E156">
            <v>0</v>
          </cell>
          <cell r="F156">
            <v>0</v>
          </cell>
          <cell r="G156">
            <v>0</v>
          </cell>
        </row>
        <row r="157">
          <cell r="A157">
            <v>286443.75</v>
          </cell>
          <cell r="B157">
            <v>156</v>
          </cell>
          <cell r="C157">
            <v>1693.931</v>
          </cell>
          <cell r="D157">
            <v>0</v>
          </cell>
          <cell r="E157">
            <v>0</v>
          </cell>
          <cell r="F157">
            <v>0</v>
          </cell>
          <cell r="G157">
            <v>0</v>
          </cell>
        </row>
        <row r="158">
          <cell r="A158">
            <v>288361.34000000003</v>
          </cell>
          <cell r="B158">
            <v>157</v>
          </cell>
          <cell r="C158">
            <v>1917.6</v>
          </cell>
          <cell r="D158">
            <v>0</v>
          </cell>
          <cell r="E158">
            <v>0</v>
          </cell>
          <cell r="F158">
            <v>0</v>
          </cell>
          <cell r="G158">
            <v>0</v>
          </cell>
        </row>
        <row r="159">
          <cell r="A159">
            <v>290302.44</v>
          </cell>
          <cell r="B159">
            <v>158</v>
          </cell>
          <cell r="C159">
            <v>1941.0920000000001</v>
          </cell>
          <cell r="D159">
            <v>0</v>
          </cell>
          <cell r="E159">
            <v>0</v>
          </cell>
          <cell r="F159">
            <v>0</v>
          </cell>
          <cell r="G159">
            <v>0</v>
          </cell>
        </row>
        <row r="160">
          <cell r="A160">
            <v>292276.31</v>
          </cell>
          <cell r="B160">
            <v>159</v>
          </cell>
          <cell r="C160">
            <v>1973.8789999999999</v>
          </cell>
          <cell r="D160">
            <v>0</v>
          </cell>
          <cell r="E160">
            <v>0</v>
          </cell>
          <cell r="F160">
            <v>0</v>
          </cell>
          <cell r="G160">
            <v>0</v>
          </cell>
        </row>
        <row r="161">
          <cell r="A161">
            <v>294236.84000000003</v>
          </cell>
          <cell r="B161">
            <v>160</v>
          </cell>
          <cell r="C161">
            <v>1960.546</v>
          </cell>
          <cell r="D161">
            <v>0</v>
          </cell>
          <cell r="E161">
            <v>0</v>
          </cell>
          <cell r="F161">
            <v>0</v>
          </cell>
          <cell r="G161">
            <v>0</v>
          </cell>
        </row>
        <row r="162">
          <cell r="A162">
            <v>296226.40999999997</v>
          </cell>
          <cell r="B162">
            <v>161</v>
          </cell>
          <cell r="C162">
            <v>1989.5519999999999</v>
          </cell>
          <cell r="D162">
            <v>0</v>
          </cell>
          <cell r="E162">
            <v>0</v>
          </cell>
          <cell r="F162">
            <v>0</v>
          </cell>
          <cell r="G162">
            <v>0</v>
          </cell>
        </row>
        <row r="163">
          <cell r="A163">
            <v>298221.81</v>
          </cell>
          <cell r="B163">
            <v>162</v>
          </cell>
          <cell r="C163">
            <v>1995.4079999999999</v>
          </cell>
          <cell r="D163">
            <v>0</v>
          </cell>
          <cell r="E163">
            <v>0</v>
          </cell>
          <cell r="F163">
            <v>0</v>
          </cell>
          <cell r="G163">
            <v>0</v>
          </cell>
        </row>
        <row r="164">
          <cell r="A164">
            <v>299280.5</v>
          </cell>
          <cell r="B164">
            <v>163</v>
          </cell>
          <cell r="C164">
            <v>1058.6980000000001</v>
          </cell>
          <cell r="D164">
            <v>0</v>
          </cell>
          <cell r="E164">
            <v>0</v>
          </cell>
          <cell r="F164">
            <v>0</v>
          </cell>
          <cell r="G164">
            <v>0</v>
          </cell>
        </row>
        <row r="165">
          <cell r="A165">
            <v>300974.44</v>
          </cell>
          <cell r="B165">
            <v>164</v>
          </cell>
          <cell r="C165">
            <v>1693.931</v>
          </cell>
          <cell r="D165">
            <v>0</v>
          </cell>
          <cell r="E165">
            <v>0</v>
          </cell>
          <cell r="F165">
            <v>0</v>
          </cell>
          <cell r="G165">
            <v>0</v>
          </cell>
        </row>
        <row r="166">
          <cell r="A166">
            <v>302668.38</v>
          </cell>
          <cell r="B166">
            <v>165</v>
          </cell>
          <cell r="C166">
            <v>1693.931</v>
          </cell>
          <cell r="D166">
            <v>0</v>
          </cell>
          <cell r="E166">
            <v>0</v>
          </cell>
          <cell r="F166">
            <v>0</v>
          </cell>
          <cell r="G166">
            <v>0</v>
          </cell>
        </row>
        <row r="167">
          <cell r="A167">
            <v>304574.59000000003</v>
          </cell>
          <cell r="B167">
            <v>166</v>
          </cell>
          <cell r="C167">
            <v>1906.2329999999999</v>
          </cell>
          <cell r="D167">
            <v>0</v>
          </cell>
          <cell r="E167">
            <v>0</v>
          </cell>
          <cell r="F167">
            <v>0</v>
          </cell>
          <cell r="G167">
            <v>0</v>
          </cell>
        </row>
        <row r="168">
          <cell r="A168">
            <v>306524.59000000003</v>
          </cell>
          <cell r="B168">
            <v>167</v>
          </cell>
          <cell r="C168">
            <v>1949.9939999999999</v>
          </cell>
          <cell r="D168">
            <v>0</v>
          </cell>
          <cell r="E168">
            <v>0</v>
          </cell>
          <cell r="F168">
            <v>0</v>
          </cell>
          <cell r="G168">
            <v>0</v>
          </cell>
        </row>
        <row r="169">
          <cell r="A169">
            <v>308482.53000000003</v>
          </cell>
          <cell r="B169">
            <v>168</v>
          </cell>
          <cell r="C169">
            <v>1957.924</v>
          </cell>
          <cell r="D169">
            <v>0</v>
          </cell>
          <cell r="E169">
            <v>0</v>
          </cell>
          <cell r="F169">
            <v>0</v>
          </cell>
          <cell r="G169">
            <v>0</v>
          </cell>
        </row>
        <row r="170">
          <cell r="A170">
            <v>310480.21999999997</v>
          </cell>
          <cell r="B170">
            <v>169</v>
          </cell>
          <cell r="C170">
            <v>1997.6949999999999</v>
          </cell>
          <cell r="D170">
            <v>0</v>
          </cell>
          <cell r="E170">
            <v>0</v>
          </cell>
          <cell r="F170">
            <v>0</v>
          </cell>
          <cell r="G170">
            <v>0</v>
          </cell>
        </row>
        <row r="171">
          <cell r="A171">
            <v>311519.13</v>
          </cell>
          <cell r="B171">
            <v>170</v>
          </cell>
          <cell r="C171">
            <v>1038.9069999999999</v>
          </cell>
          <cell r="D171">
            <v>0</v>
          </cell>
          <cell r="E171">
            <v>0</v>
          </cell>
          <cell r="F171">
            <v>0</v>
          </cell>
          <cell r="G171">
            <v>0</v>
          </cell>
        </row>
        <row r="172">
          <cell r="A172">
            <v>313406.19</v>
          </cell>
          <cell r="B172">
            <v>171</v>
          </cell>
          <cell r="C172">
            <v>1887.0730000000001</v>
          </cell>
          <cell r="D172">
            <v>0</v>
          </cell>
          <cell r="E172">
            <v>0</v>
          </cell>
          <cell r="F172">
            <v>0</v>
          </cell>
          <cell r="G172">
            <v>0</v>
          </cell>
        </row>
        <row r="173">
          <cell r="A173">
            <v>315396.88</v>
          </cell>
          <cell r="B173">
            <v>172</v>
          </cell>
          <cell r="C173">
            <v>1990.6780000000001</v>
          </cell>
          <cell r="D173">
            <v>0</v>
          </cell>
          <cell r="E173">
            <v>0</v>
          </cell>
          <cell r="F173">
            <v>0</v>
          </cell>
          <cell r="G173">
            <v>0</v>
          </cell>
        </row>
        <row r="174">
          <cell r="A174">
            <v>317382.81</v>
          </cell>
          <cell r="B174">
            <v>173</v>
          </cell>
          <cell r="C174">
            <v>1985.9259999999999</v>
          </cell>
          <cell r="D174">
            <v>0</v>
          </cell>
          <cell r="E174">
            <v>0</v>
          </cell>
          <cell r="F174">
            <v>0</v>
          </cell>
          <cell r="G174">
            <v>0</v>
          </cell>
        </row>
        <row r="175">
          <cell r="A175">
            <v>318922.19</v>
          </cell>
          <cell r="B175">
            <v>174</v>
          </cell>
          <cell r="C175">
            <v>1539.3620000000001</v>
          </cell>
          <cell r="D175">
            <v>0</v>
          </cell>
          <cell r="E175">
            <v>0</v>
          </cell>
          <cell r="F175">
            <v>0</v>
          </cell>
          <cell r="G175">
            <v>0</v>
          </cell>
        </row>
        <row r="176">
          <cell r="A176">
            <v>320608.63</v>
          </cell>
          <cell r="B176">
            <v>175</v>
          </cell>
          <cell r="C176">
            <v>1686.4269999999999</v>
          </cell>
          <cell r="D176">
            <v>0</v>
          </cell>
          <cell r="E176">
            <v>0</v>
          </cell>
          <cell r="F176">
            <v>0</v>
          </cell>
          <cell r="G176">
            <v>0</v>
          </cell>
        </row>
        <row r="177">
          <cell r="A177">
            <v>322226.56</v>
          </cell>
          <cell r="B177">
            <v>176</v>
          </cell>
          <cell r="C177">
            <v>1617.95</v>
          </cell>
          <cell r="D177">
            <v>0</v>
          </cell>
          <cell r="E177">
            <v>0</v>
          </cell>
          <cell r="F177">
            <v>0</v>
          </cell>
          <cell r="G177">
            <v>0</v>
          </cell>
        </row>
        <row r="178">
          <cell r="A178">
            <v>324216.71999999997</v>
          </cell>
          <cell r="B178">
            <v>177</v>
          </cell>
          <cell r="C178">
            <v>1990.1569999999999</v>
          </cell>
          <cell r="D178">
            <v>0</v>
          </cell>
          <cell r="E178">
            <v>0</v>
          </cell>
          <cell r="F178">
            <v>0</v>
          </cell>
          <cell r="G178">
            <v>0</v>
          </cell>
        </row>
        <row r="179">
          <cell r="A179">
            <v>326136.75</v>
          </cell>
          <cell r="B179">
            <v>178</v>
          </cell>
          <cell r="C179">
            <v>1920.0450000000001</v>
          </cell>
          <cell r="D179">
            <v>0</v>
          </cell>
          <cell r="E179">
            <v>0</v>
          </cell>
          <cell r="F179">
            <v>0</v>
          </cell>
          <cell r="G179">
            <v>0</v>
          </cell>
        </row>
        <row r="180">
          <cell r="A180">
            <v>328123.56</v>
          </cell>
          <cell r="B180">
            <v>179</v>
          </cell>
          <cell r="C180">
            <v>1986.826</v>
          </cell>
          <cell r="D180">
            <v>0</v>
          </cell>
          <cell r="E180">
            <v>0</v>
          </cell>
          <cell r="F180">
            <v>0</v>
          </cell>
          <cell r="G180">
            <v>0</v>
          </cell>
        </row>
        <row r="181">
          <cell r="A181">
            <v>330097.28000000003</v>
          </cell>
          <cell r="B181">
            <v>180</v>
          </cell>
          <cell r="C181">
            <v>1973.7059999999999</v>
          </cell>
          <cell r="D181">
            <v>0</v>
          </cell>
          <cell r="E181">
            <v>0</v>
          </cell>
          <cell r="F181">
            <v>0</v>
          </cell>
          <cell r="G181">
            <v>0</v>
          </cell>
        </row>
        <row r="182">
          <cell r="A182">
            <v>332093.59000000003</v>
          </cell>
          <cell r="B182">
            <v>181</v>
          </cell>
          <cell r="C182">
            <v>1996.319</v>
          </cell>
          <cell r="D182">
            <v>0</v>
          </cell>
          <cell r="E182">
            <v>0</v>
          </cell>
          <cell r="F182">
            <v>0</v>
          </cell>
          <cell r="G182">
            <v>0</v>
          </cell>
        </row>
        <row r="183">
          <cell r="A183">
            <v>334092.21999999997</v>
          </cell>
          <cell r="B183">
            <v>182</v>
          </cell>
          <cell r="C183">
            <v>1998.627</v>
          </cell>
          <cell r="D183">
            <v>0</v>
          </cell>
          <cell r="E183">
            <v>0</v>
          </cell>
          <cell r="F183">
            <v>0</v>
          </cell>
          <cell r="G183">
            <v>0</v>
          </cell>
        </row>
        <row r="184">
          <cell r="A184">
            <v>336071.63</v>
          </cell>
          <cell r="B184">
            <v>183</v>
          </cell>
          <cell r="C184">
            <v>1979.3969999999999</v>
          </cell>
          <cell r="D184">
            <v>0</v>
          </cell>
          <cell r="E184">
            <v>0</v>
          </cell>
          <cell r="F184">
            <v>0</v>
          </cell>
          <cell r="G184">
            <v>0</v>
          </cell>
        </row>
        <row r="185">
          <cell r="A185">
            <v>338058.44</v>
          </cell>
          <cell r="B185">
            <v>184</v>
          </cell>
          <cell r="C185">
            <v>1986.825</v>
          </cell>
          <cell r="D185">
            <v>0</v>
          </cell>
          <cell r="E185">
            <v>0</v>
          </cell>
          <cell r="F185">
            <v>0</v>
          </cell>
          <cell r="G185">
            <v>0</v>
          </cell>
        </row>
        <row r="186">
          <cell r="A186">
            <v>339975.38</v>
          </cell>
          <cell r="B186">
            <v>185</v>
          </cell>
          <cell r="C186">
            <v>1916.932</v>
          </cell>
          <cell r="D186">
            <v>0</v>
          </cell>
          <cell r="E186">
            <v>0</v>
          </cell>
          <cell r="F186">
            <v>0</v>
          </cell>
          <cell r="G186">
            <v>0</v>
          </cell>
        </row>
        <row r="187">
          <cell r="A187">
            <v>341964.56</v>
          </cell>
          <cell r="B187">
            <v>186</v>
          </cell>
          <cell r="C187">
            <v>1989.183</v>
          </cell>
          <cell r="D187">
            <v>0</v>
          </cell>
          <cell r="E187">
            <v>0</v>
          </cell>
          <cell r="F187">
            <v>0</v>
          </cell>
          <cell r="G187">
            <v>0</v>
          </cell>
        </row>
        <row r="188">
          <cell r="A188">
            <v>343191.06</v>
          </cell>
          <cell r="B188">
            <v>187</v>
          </cell>
          <cell r="C188">
            <v>1226.5150000000001</v>
          </cell>
          <cell r="D188">
            <v>0</v>
          </cell>
          <cell r="E188">
            <v>0</v>
          </cell>
          <cell r="F188">
            <v>0</v>
          </cell>
          <cell r="G188">
            <v>0</v>
          </cell>
        </row>
        <row r="189">
          <cell r="A189">
            <v>345132.25</v>
          </cell>
          <cell r="B189">
            <v>188</v>
          </cell>
          <cell r="C189">
            <v>1941.203</v>
          </cell>
          <cell r="D189">
            <v>0</v>
          </cell>
          <cell r="E189">
            <v>0</v>
          </cell>
          <cell r="F189">
            <v>0</v>
          </cell>
          <cell r="G189">
            <v>0</v>
          </cell>
        </row>
        <row r="190">
          <cell r="A190">
            <v>347116.88</v>
          </cell>
          <cell r="B190">
            <v>189</v>
          </cell>
          <cell r="C190">
            <v>1984.616</v>
          </cell>
          <cell r="D190">
            <v>0</v>
          </cell>
          <cell r="E190">
            <v>0</v>
          </cell>
          <cell r="F190">
            <v>0</v>
          </cell>
          <cell r="G190">
            <v>0</v>
          </cell>
        </row>
        <row r="191">
          <cell r="A191">
            <v>349011.72</v>
          </cell>
          <cell r="B191">
            <v>190</v>
          </cell>
          <cell r="C191">
            <v>1894.85</v>
          </cell>
          <cell r="D191">
            <v>0</v>
          </cell>
          <cell r="E191">
            <v>0</v>
          </cell>
          <cell r="F191">
            <v>0</v>
          </cell>
          <cell r="G191">
            <v>0</v>
          </cell>
        </row>
        <row r="192">
          <cell r="A192">
            <v>350996.84</v>
          </cell>
          <cell r="B192">
            <v>191</v>
          </cell>
          <cell r="C192">
            <v>1985.1110000000001</v>
          </cell>
          <cell r="D192">
            <v>0</v>
          </cell>
          <cell r="E192">
            <v>0</v>
          </cell>
          <cell r="F192">
            <v>0</v>
          </cell>
          <cell r="G192">
            <v>0</v>
          </cell>
        </row>
        <row r="193">
          <cell r="A193">
            <v>352933.13</v>
          </cell>
          <cell r="B193">
            <v>192</v>
          </cell>
          <cell r="C193">
            <v>1936.297</v>
          </cell>
          <cell r="D193">
            <v>0</v>
          </cell>
          <cell r="E193">
            <v>0</v>
          </cell>
          <cell r="F193">
            <v>0</v>
          </cell>
          <cell r="G193">
            <v>0</v>
          </cell>
        </row>
        <row r="194">
          <cell r="A194">
            <v>354904.38</v>
          </cell>
          <cell r="B194">
            <v>193</v>
          </cell>
          <cell r="C194">
            <v>1971.2460000000001</v>
          </cell>
          <cell r="D194">
            <v>0</v>
          </cell>
          <cell r="E194">
            <v>0</v>
          </cell>
          <cell r="F194">
            <v>0</v>
          </cell>
          <cell r="G194">
            <v>0</v>
          </cell>
        </row>
        <row r="195">
          <cell r="A195">
            <v>355376.09</v>
          </cell>
          <cell r="B195">
            <v>194</v>
          </cell>
          <cell r="C195">
            <v>471.70600000000002</v>
          </cell>
          <cell r="D195">
            <v>0</v>
          </cell>
          <cell r="E195">
            <v>0</v>
          </cell>
          <cell r="F195">
            <v>0</v>
          </cell>
          <cell r="G195">
            <v>0</v>
          </cell>
        </row>
        <row r="196">
          <cell r="A196">
            <v>357314.09</v>
          </cell>
          <cell r="B196">
            <v>195</v>
          </cell>
          <cell r="C196">
            <v>1937.9929999999999</v>
          </cell>
          <cell r="D196">
            <v>0</v>
          </cell>
          <cell r="E196">
            <v>0</v>
          </cell>
          <cell r="F196">
            <v>0</v>
          </cell>
          <cell r="G196">
            <v>0</v>
          </cell>
        </row>
        <row r="197">
          <cell r="A197">
            <v>359312.38</v>
          </cell>
          <cell r="B197">
            <v>196</v>
          </cell>
          <cell r="C197">
            <v>1998.287</v>
          </cell>
          <cell r="D197">
            <v>0</v>
          </cell>
          <cell r="E197">
            <v>0</v>
          </cell>
          <cell r="F197">
            <v>0</v>
          </cell>
          <cell r="G197">
            <v>0</v>
          </cell>
        </row>
        <row r="198">
          <cell r="A198">
            <v>361261.38</v>
          </cell>
          <cell r="B198">
            <v>197</v>
          </cell>
          <cell r="C198">
            <v>1949.002</v>
          </cell>
          <cell r="D198">
            <v>0</v>
          </cell>
          <cell r="E198">
            <v>0</v>
          </cell>
          <cell r="F198">
            <v>0</v>
          </cell>
          <cell r="G198">
            <v>0</v>
          </cell>
        </row>
        <row r="199">
          <cell r="A199">
            <v>363258.53</v>
          </cell>
          <cell r="B199">
            <v>198</v>
          </cell>
          <cell r="C199">
            <v>1997.15</v>
          </cell>
          <cell r="D199">
            <v>0</v>
          </cell>
          <cell r="E199">
            <v>0</v>
          </cell>
          <cell r="F199">
            <v>0</v>
          </cell>
          <cell r="G199">
            <v>0</v>
          </cell>
        </row>
        <row r="200">
          <cell r="A200">
            <v>365255.31</v>
          </cell>
          <cell r="B200">
            <v>199</v>
          </cell>
          <cell r="C200">
            <v>1996.7739999999999</v>
          </cell>
          <cell r="D200">
            <v>0</v>
          </cell>
          <cell r="E200">
            <v>0</v>
          </cell>
          <cell r="F200">
            <v>0</v>
          </cell>
          <cell r="G200">
            <v>0</v>
          </cell>
        </row>
        <row r="201">
          <cell r="A201">
            <v>367255.03</v>
          </cell>
          <cell r="B201">
            <v>200</v>
          </cell>
          <cell r="C201">
            <v>1999.712</v>
          </cell>
          <cell r="D201">
            <v>0</v>
          </cell>
          <cell r="E201">
            <v>0</v>
          </cell>
          <cell r="F201">
            <v>0</v>
          </cell>
          <cell r="G201">
            <v>0</v>
          </cell>
        </row>
        <row r="202">
          <cell r="A202">
            <v>369246.53</v>
          </cell>
          <cell r="B202">
            <v>201</v>
          </cell>
          <cell r="C202">
            <v>1991.501</v>
          </cell>
          <cell r="D202">
            <v>0</v>
          </cell>
          <cell r="E202">
            <v>0</v>
          </cell>
          <cell r="F202">
            <v>0</v>
          </cell>
          <cell r="G202">
            <v>0</v>
          </cell>
        </row>
        <row r="203">
          <cell r="A203">
            <v>371235.28</v>
          </cell>
          <cell r="B203">
            <v>202</v>
          </cell>
          <cell r="C203">
            <v>1988.7439999999999</v>
          </cell>
          <cell r="D203">
            <v>0</v>
          </cell>
          <cell r="E203">
            <v>0</v>
          </cell>
          <cell r="F203">
            <v>0</v>
          </cell>
          <cell r="G203">
            <v>0</v>
          </cell>
        </row>
        <row r="204">
          <cell r="A204">
            <v>373015.22</v>
          </cell>
          <cell r="B204">
            <v>203</v>
          </cell>
          <cell r="C204">
            <v>1779.9349999999999</v>
          </cell>
          <cell r="D204">
            <v>0</v>
          </cell>
          <cell r="E204">
            <v>0</v>
          </cell>
          <cell r="F204">
            <v>0</v>
          </cell>
          <cell r="G204">
            <v>0</v>
          </cell>
        </row>
        <row r="205">
          <cell r="A205">
            <v>374709.16</v>
          </cell>
          <cell r="B205">
            <v>204</v>
          </cell>
          <cell r="C205">
            <v>1693.931</v>
          </cell>
          <cell r="D205">
            <v>0</v>
          </cell>
          <cell r="E205">
            <v>0</v>
          </cell>
          <cell r="F205">
            <v>0</v>
          </cell>
          <cell r="G205">
            <v>0</v>
          </cell>
        </row>
        <row r="206">
          <cell r="A206">
            <v>376708.78</v>
          </cell>
          <cell r="B206">
            <v>205</v>
          </cell>
          <cell r="C206">
            <v>1999.6289999999999</v>
          </cell>
          <cell r="D206">
            <v>0</v>
          </cell>
          <cell r="E206">
            <v>0</v>
          </cell>
          <cell r="F206">
            <v>0</v>
          </cell>
          <cell r="G206">
            <v>0</v>
          </cell>
        </row>
        <row r="207">
          <cell r="A207">
            <v>378708.06</v>
          </cell>
          <cell r="B207">
            <v>206</v>
          </cell>
          <cell r="C207">
            <v>1999.2909999999999</v>
          </cell>
          <cell r="D207">
            <v>0</v>
          </cell>
          <cell r="E207">
            <v>0</v>
          </cell>
          <cell r="F207">
            <v>0</v>
          </cell>
          <cell r="G207">
            <v>0</v>
          </cell>
        </row>
        <row r="208">
          <cell r="A208">
            <v>380249.75</v>
          </cell>
          <cell r="B208">
            <v>207</v>
          </cell>
          <cell r="C208">
            <v>1541.6769999999999</v>
          </cell>
          <cell r="D208">
            <v>0</v>
          </cell>
          <cell r="E208">
            <v>0</v>
          </cell>
          <cell r="F208">
            <v>0</v>
          </cell>
          <cell r="G208">
            <v>0</v>
          </cell>
        </row>
        <row r="209">
          <cell r="A209">
            <v>381943.69</v>
          </cell>
          <cell r="B209">
            <v>208</v>
          </cell>
          <cell r="C209">
            <v>1693.9259999999999</v>
          </cell>
          <cell r="D209">
            <v>0</v>
          </cell>
          <cell r="E209">
            <v>0</v>
          </cell>
          <cell r="F209">
            <v>0</v>
          </cell>
          <cell r="G209">
            <v>0</v>
          </cell>
        </row>
        <row r="210">
          <cell r="A210">
            <v>383916.84</v>
          </cell>
          <cell r="B210">
            <v>209</v>
          </cell>
          <cell r="C210">
            <v>1973.1410000000001</v>
          </cell>
          <cell r="D210">
            <v>0</v>
          </cell>
          <cell r="E210">
            <v>0</v>
          </cell>
          <cell r="F210">
            <v>0</v>
          </cell>
          <cell r="G210">
            <v>0</v>
          </cell>
        </row>
        <row r="211">
          <cell r="A211">
            <v>385722.47</v>
          </cell>
          <cell r="B211">
            <v>210</v>
          </cell>
          <cell r="C211">
            <v>1805.6120000000001</v>
          </cell>
          <cell r="D211">
            <v>0</v>
          </cell>
          <cell r="E211">
            <v>0</v>
          </cell>
          <cell r="F211">
            <v>0</v>
          </cell>
          <cell r="G211">
            <v>0</v>
          </cell>
        </row>
        <row r="212">
          <cell r="A212">
            <v>387668.28</v>
          </cell>
          <cell r="B212">
            <v>211</v>
          </cell>
          <cell r="C212">
            <v>1945.8209999999999</v>
          </cell>
          <cell r="D212">
            <v>0</v>
          </cell>
          <cell r="E212">
            <v>0</v>
          </cell>
          <cell r="F212">
            <v>0</v>
          </cell>
          <cell r="G212">
            <v>0</v>
          </cell>
        </row>
        <row r="213">
          <cell r="A213">
            <v>389650.13</v>
          </cell>
          <cell r="B213">
            <v>212</v>
          </cell>
          <cell r="C213">
            <v>1981.846</v>
          </cell>
          <cell r="D213">
            <v>0</v>
          </cell>
          <cell r="E213">
            <v>0</v>
          </cell>
          <cell r="F213">
            <v>0</v>
          </cell>
          <cell r="G213">
            <v>0</v>
          </cell>
        </row>
        <row r="214">
          <cell r="A214">
            <v>390424.31</v>
          </cell>
          <cell r="B214">
            <v>213</v>
          </cell>
          <cell r="C214">
            <v>774.17330000000004</v>
          </cell>
          <cell r="D214">
            <v>0</v>
          </cell>
          <cell r="E214">
            <v>0</v>
          </cell>
          <cell r="F214">
            <v>0</v>
          </cell>
          <cell r="G214">
            <v>0</v>
          </cell>
        </row>
        <row r="215">
          <cell r="A215">
            <v>392118.25</v>
          </cell>
          <cell r="B215">
            <v>214</v>
          </cell>
          <cell r="C215">
            <v>1693.9259999999999</v>
          </cell>
          <cell r="D215">
            <v>0</v>
          </cell>
          <cell r="E215">
            <v>0</v>
          </cell>
          <cell r="F215">
            <v>0</v>
          </cell>
          <cell r="G215">
            <v>0</v>
          </cell>
        </row>
        <row r="216">
          <cell r="A216">
            <v>393812.19</v>
          </cell>
          <cell r="B216">
            <v>215</v>
          </cell>
          <cell r="C216">
            <v>1693.9259999999999</v>
          </cell>
          <cell r="D216">
            <v>0</v>
          </cell>
          <cell r="E216">
            <v>0</v>
          </cell>
          <cell r="F216">
            <v>0</v>
          </cell>
          <cell r="G216">
            <v>0</v>
          </cell>
        </row>
        <row r="217">
          <cell r="A217">
            <v>395506.13</v>
          </cell>
          <cell r="B217">
            <v>216</v>
          </cell>
          <cell r="C217">
            <v>1693.9259999999999</v>
          </cell>
          <cell r="D217">
            <v>0</v>
          </cell>
          <cell r="E217">
            <v>0</v>
          </cell>
          <cell r="F217">
            <v>0</v>
          </cell>
          <cell r="G217">
            <v>0</v>
          </cell>
        </row>
        <row r="218">
          <cell r="A218">
            <v>397432.41</v>
          </cell>
          <cell r="B218">
            <v>217</v>
          </cell>
          <cell r="C218">
            <v>1926.2940000000001</v>
          </cell>
          <cell r="D218">
            <v>0</v>
          </cell>
          <cell r="E218">
            <v>0</v>
          </cell>
          <cell r="F218">
            <v>0</v>
          </cell>
          <cell r="G218">
            <v>0</v>
          </cell>
        </row>
        <row r="219">
          <cell r="A219">
            <v>399411.19</v>
          </cell>
          <cell r="B219">
            <v>218</v>
          </cell>
          <cell r="C219">
            <v>1978.796</v>
          </cell>
          <cell r="D219">
            <v>0</v>
          </cell>
          <cell r="E219">
            <v>0</v>
          </cell>
          <cell r="F219">
            <v>170.85749999999999</v>
          </cell>
          <cell r="G219">
            <v>9.3283330000000007</v>
          </cell>
        </row>
        <row r="220">
          <cell r="A220">
            <v>401403.13</v>
          </cell>
          <cell r="B220">
            <v>219</v>
          </cell>
          <cell r="C220">
            <v>1991.95</v>
          </cell>
          <cell r="D220">
            <v>0</v>
          </cell>
          <cell r="E220">
            <v>0</v>
          </cell>
          <cell r="F220">
            <v>7.4285889999999997</v>
          </cell>
          <cell r="G220">
            <v>0.40558</v>
          </cell>
        </row>
        <row r="221">
          <cell r="A221">
            <v>403397.94</v>
          </cell>
          <cell r="B221">
            <v>220</v>
          </cell>
          <cell r="C221">
            <v>1994.797</v>
          </cell>
          <cell r="D221">
            <v>0</v>
          </cell>
          <cell r="E221">
            <v>0</v>
          </cell>
          <cell r="F221">
            <v>0</v>
          </cell>
          <cell r="G221">
            <v>0</v>
          </cell>
        </row>
        <row r="222">
          <cell r="A222">
            <v>405103.41</v>
          </cell>
          <cell r="B222">
            <v>221</v>
          </cell>
          <cell r="C222">
            <v>1705.4839999999999</v>
          </cell>
          <cell r="D222">
            <v>0</v>
          </cell>
          <cell r="E222">
            <v>0</v>
          </cell>
          <cell r="F222">
            <v>0</v>
          </cell>
          <cell r="G222">
            <v>0</v>
          </cell>
        </row>
        <row r="223">
          <cell r="A223">
            <v>405927.69</v>
          </cell>
          <cell r="B223">
            <v>222</v>
          </cell>
          <cell r="C223">
            <v>824.28890000000001</v>
          </cell>
          <cell r="D223">
            <v>0</v>
          </cell>
          <cell r="E223">
            <v>0</v>
          </cell>
          <cell r="F223">
            <v>0</v>
          </cell>
          <cell r="G223">
            <v>0</v>
          </cell>
        </row>
        <row r="224">
          <cell r="A224">
            <v>407621.63</v>
          </cell>
          <cell r="B224">
            <v>223</v>
          </cell>
          <cell r="C224">
            <v>1693.931</v>
          </cell>
          <cell r="D224">
            <v>0</v>
          </cell>
          <cell r="E224">
            <v>0</v>
          </cell>
          <cell r="F224">
            <v>0</v>
          </cell>
          <cell r="G224">
            <v>0</v>
          </cell>
        </row>
        <row r="225">
          <cell r="A225">
            <v>409572.56</v>
          </cell>
          <cell r="B225">
            <v>224</v>
          </cell>
          <cell r="C225">
            <v>1950.9290000000001</v>
          </cell>
          <cell r="D225">
            <v>0</v>
          </cell>
          <cell r="E225">
            <v>0</v>
          </cell>
          <cell r="F225">
            <v>0</v>
          </cell>
          <cell r="G225">
            <v>0</v>
          </cell>
        </row>
        <row r="226">
          <cell r="A226">
            <v>411567.34</v>
          </cell>
          <cell r="B226">
            <v>225</v>
          </cell>
          <cell r="C226">
            <v>1994.7840000000001</v>
          </cell>
          <cell r="D226">
            <v>0</v>
          </cell>
          <cell r="E226">
            <v>0</v>
          </cell>
          <cell r="F226">
            <v>0</v>
          </cell>
          <cell r="G226">
            <v>0</v>
          </cell>
        </row>
        <row r="227">
          <cell r="A227">
            <v>413566.94</v>
          </cell>
          <cell r="B227">
            <v>226</v>
          </cell>
          <cell r="C227">
            <v>1999.597</v>
          </cell>
          <cell r="D227">
            <v>0</v>
          </cell>
          <cell r="E227">
            <v>0</v>
          </cell>
          <cell r="F227">
            <v>355.73540000000003</v>
          </cell>
          <cell r="G227">
            <v>19.260000000000002</v>
          </cell>
        </row>
        <row r="228">
          <cell r="A228">
            <v>415563.31</v>
          </cell>
          <cell r="B228">
            <v>227</v>
          </cell>
          <cell r="C228">
            <v>1996.374</v>
          </cell>
          <cell r="D228">
            <v>0</v>
          </cell>
          <cell r="E228">
            <v>0</v>
          </cell>
          <cell r="F228">
            <v>50.806930000000001</v>
          </cell>
          <cell r="G228">
            <v>2.7507570000000001</v>
          </cell>
        </row>
        <row r="229">
          <cell r="A229">
            <v>417562</v>
          </cell>
          <cell r="B229">
            <v>228</v>
          </cell>
          <cell r="C229">
            <v>1998.68</v>
          </cell>
          <cell r="D229">
            <v>0</v>
          </cell>
          <cell r="E229">
            <v>0</v>
          </cell>
          <cell r="F229">
            <v>0</v>
          </cell>
          <cell r="G229">
            <v>0</v>
          </cell>
        </row>
        <row r="230">
          <cell r="A230">
            <v>419559.78</v>
          </cell>
          <cell r="B230">
            <v>229</v>
          </cell>
          <cell r="C230">
            <v>1997.7760000000001</v>
          </cell>
          <cell r="D230">
            <v>0</v>
          </cell>
          <cell r="E230">
            <v>0</v>
          </cell>
          <cell r="F230">
            <v>0</v>
          </cell>
          <cell r="G230">
            <v>0</v>
          </cell>
        </row>
        <row r="231">
          <cell r="A231">
            <v>421169.91</v>
          </cell>
          <cell r="B231">
            <v>230</v>
          </cell>
          <cell r="C231">
            <v>1610.1130000000001</v>
          </cell>
          <cell r="D231">
            <v>0</v>
          </cell>
          <cell r="E231">
            <v>0</v>
          </cell>
          <cell r="F231">
            <v>0</v>
          </cell>
          <cell r="G231">
            <v>0</v>
          </cell>
        </row>
        <row r="232">
          <cell r="A232">
            <v>421914.13</v>
          </cell>
          <cell r="B232">
            <v>231</v>
          </cell>
          <cell r="C232">
            <v>744.22540000000004</v>
          </cell>
          <cell r="D232">
            <v>0</v>
          </cell>
          <cell r="E232">
            <v>0</v>
          </cell>
          <cell r="F232">
            <v>0</v>
          </cell>
          <cell r="G232">
            <v>0</v>
          </cell>
        </row>
        <row r="233">
          <cell r="A233">
            <v>423608.06</v>
          </cell>
          <cell r="B233">
            <v>232</v>
          </cell>
          <cell r="C233">
            <v>1693.931</v>
          </cell>
          <cell r="D233">
            <v>0</v>
          </cell>
          <cell r="E233">
            <v>0</v>
          </cell>
          <cell r="F233">
            <v>0</v>
          </cell>
          <cell r="G233">
            <v>0</v>
          </cell>
        </row>
        <row r="234">
          <cell r="A234">
            <v>425554.44</v>
          </cell>
          <cell r="B234">
            <v>233</v>
          </cell>
          <cell r="C234">
            <v>1946.3879999999999</v>
          </cell>
          <cell r="D234">
            <v>0</v>
          </cell>
          <cell r="E234">
            <v>0</v>
          </cell>
          <cell r="F234">
            <v>0</v>
          </cell>
          <cell r="G234">
            <v>0</v>
          </cell>
        </row>
        <row r="235">
          <cell r="A235">
            <v>427541.5</v>
          </cell>
          <cell r="B235">
            <v>234</v>
          </cell>
          <cell r="C235">
            <v>1987.06</v>
          </cell>
          <cell r="D235">
            <v>0</v>
          </cell>
          <cell r="E235">
            <v>0</v>
          </cell>
          <cell r="F235">
            <v>0</v>
          </cell>
          <cell r="G235">
            <v>0</v>
          </cell>
        </row>
        <row r="236">
          <cell r="A236">
            <v>429301.56</v>
          </cell>
          <cell r="B236">
            <v>235</v>
          </cell>
          <cell r="C236">
            <v>1760.06</v>
          </cell>
          <cell r="D236">
            <v>0</v>
          </cell>
          <cell r="E236">
            <v>0</v>
          </cell>
          <cell r="F236">
            <v>186.6002</v>
          </cell>
          <cell r="G236">
            <v>10.103540000000001</v>
          </cell>
        </row>
        <row r="237">
          <cell r="A237">
            <v>431270.94</v>
          </cell>
          <cell r="B237">
            <v>236</v>
          </cell>
          <cell r="C237">
            <v>1969.386</v>
          </cell>
          <cell r="D237">
            <v>0</v>
          </cell>
          <cell r="E237">
            <v>0</v>
          </cell>
          <cell r="F237">
            <v>0</v>
          </cell>
          <cell r="G237">
            <v>0</v>
          </cell>
        </row>
        <row r="238">
          <cell r="A238">
            <v>432077.66</v>
          </cell>
          <cell r="B238">
            <v>237</v>
          </cell>
          <cell r="C238">
            <v>806.73299999999995</v>
          </cell>
          <cell r="D238">
            <v>0</v>
          </cell>
          <cell r="E238">
            <v>0</v>
          </cell>
          <cell r="F238">
            <v>0</v>
          </cell>
          <cell r="G238">
            <v>0</v>
          </cell>
        </row>
        <row r="239">
          <cell r="A239">
            <v>433771.59</v>
          </cell>
          <cell r="B239">
            <v>238</v>
          </cell>
          <cell r="C239">
            <v>1693.931</v>
          </cell>
          <cell r="D239">
            <v>0</v>
          </cell>
          <cell r="E239">
            <v>0</v>
          </cell>
          <cell r="F239">
            <v>0</v>
          </cell>
          <cell r="G239">
            <v>0</v>
          </cell>
        </row>
        <row r="240">
          <cell r="A240">
            <v>435746.34</v>
          </cell>
          <cell r="B240">
            <v>239</v>
          </cell>
          <cell r="C240">
            <v>1974.7639999999999</v>
          </cell>
          <cell r="D240">
            <v>0</v>
          </cell>
          <cell r="E240">
            <v>0</v>
          </cell>
          <cell r="F240">
            <v>0</v>
          </cell>
          <cell r="G240">
            <v>0</v>
          </cell>
        </row>
        <row r="241">
          <cell r="A241">
            <v>437729.81</v>
          </cell>
          <cell r="B241">
            <v>240</v>
          </cell>
          <cell r="C241">
            <v>1983.461</v>
          </cell>
          <cell r="D241">
            <v>0</v>
          </cell>
          <cell r="E241">
            <v>0</v>
          </cell>
          <cell r="F241">
            <v>0</v>
          </cell>
          <cell r="G241">
            <v>0</v>
          </cell>
        </row>
        <row r="242">
          <cell r="A242">
            <v>439635.16</v>
          </cell>
          <cell r="B242">
            <v>241</v>
          </cell>
          <cell r="C242">
            <v>1905.3409999999999</v>
          </cell>
          <cell r="D242">
            <v>0</v>
          </cell>
          <cell r="E242">
            <v>0</v>
          </cell>
          <cell r="F242">
            <v>0</v>
          </cell>
          <cell r="G242">
            <v>0</v>
          </cell>
        </row>
        <row r="243">
          <cell r="A243">
            <v>441588.69</v>
          </cell>
          <cell r="B243">
            <v>242</v>
          </cell>
          <cell r="C243">
            <v>1953.5419999999999</v>
          </cell>
          <cell r="D243">
            <v>0</v>
          </cell>
          <cell r="E243">
            <v>0</v>
          </cell>
          <cell r="F243">
            <v>0</v>
          </cell>
          <cell r="G243">
            <v>0</v>
          </cell>
        </row>
        <row r="244">
          <cell r="A244">
            <v>443574.25</v>
          </cell>
          <cell r="B244">
            <v>243</v>
          </cell>
          <cell r="C244">
            <v>1985.5550000000001</v>
          </cell>
          <cell r="D244">
            <v>0</v>
          </cell>
          <cell r="E244">
            <v>0</v>
          </cell>
          <cell r="F244">
            <v>0</v>
          </cell>
          <cell r="G244">
            <v>0</v>
          </cell>
        </row>
        <row r="245">
          <cell r="A245">
            <v>445444.25</v>
          </cell>
          <cell r="B245">
            <v>244</v>
          </cell>
          <cell r="C245">
            <v>1869.989</v>
          </cell>
          <cell r="D245">
            <v>0</v>
          </cell>
          <cell r="E245">
            <v>0</v>
          </cell>
          <cell r="F245">
            <v>0</v>
          </cell>
          <cell r="G245">
            <v>0</v>
          </cell>
        </row>
        <row r="246">
          <cell r="A246">
            <v>447394.78</v>
          </cell>
          <cell r="B246">
            <v>245</v>
          </cell>
          <cell r="C246">
            <v>1950.52</v>
          </cell>
          <cell r="D246">
            <v>0</v>
          </cell>
          <cell r="E246">
            <v>0</v>
          </cell>
          <cell r="F246">
            <v>0</v>
          </cell>
          <cell r="G246">
            <v>0</v>
          </cell>
        </row>
        <row r="247">
          <cell r="A247">
            <v>449045.5</v>
          </cell>
          <cell r="B247">
            <v>246</v>
          </cell>
          <cell r="C247">
            <v>1650.7339999999999</v>
          </cell>
          <cell r="D247">
            <v>0</v>
          </cell>
          <cell r="E247">
            <v>0</v>
          </cell>
          <cell r="F247">
            <v>0</v>
          </cell>
          <cell r="G247">
            <v>0</v>
          </cell>
        </row>
        <row r="248">
          <cell r="A248">
            <v>450959.63</v>
          </cell>
          <cell r="B248">
            <v>247</v>
          </cell>
          <cell r="C248">
            <v>1914.1369999999999</v>
          </cell>
          <cell r="D248">
            <v>0</v>
          </cell>
          <cell r="E248">
            <v>0</v>
          </cell>
          <cell r="F248">
            <v>0</v>
          </cell>
          <cell r="G248">
            <v>0</v>
          </cell>
        </row>
        <row r="249">
          <cell r="A249">
            <v>452957.03</v>
          </cell>
          <cell r="B249">
            <v>248</v>
          </cell>
          <cell r="C249">
            <v>1997.405</v>
          </cell>
          <cell r="D249">
            <v>0</v>
          </cell>
          <cell r="E249">
            <v>0</v>
          </cell>
          <cell r="F249">
            <v>0</v>
          </cell>
          <cell r="G249">
            <v>0</v>
          </cell>
        </row>
        <row r="250">
          <cell r="A250">
            <v>454944.91</v>
          </cell>
          <cell r="B250">
            <v>249</v>
          </cell>
          <cell r="C250">
            <v>1987.8869999999999</v>
          </cell>
          <cell r="D250">
            <v>0</v>
          </cell>
          <cell r="E250">
            <v>0</v>
          </cell>
          <cell r="F250">
            <v>0</v>
          </cell>
          <cell r="G250">
            <v>0</v>
          </cell>
        </row>
        <row r="251">
          <cell r="A251">
            <v>456910.13</v>
          </cell>
          <cell r="B251">
            <v>250</v>
          </cell>
          <cell r="C251">
            <v>1965.221</v>
          </cell>
          <cell r="D251">
            <v>0</v>
          </cell>
          <cell r="E251">
            <v>0</v>
          </cell>
          <cell r="F251">
            <v>0</v>
          </cell>
          <cell r="G251">
            <v>0</v>
          </cell>
        </row>
        <row r="252">
          <cell r="A252">
            <v>458604.06</v>
          </cell>
          <cell r="B252">
            <v>251</v>
          </cell>
          <cell r="C252">
            <v>1693.9259999999999</v>
          </cell>
          <cell r="D252">
            <v>0</v>
          </cell>
          <cell r="E252">
            <v>0</v>
          </cell>
          <cell r="F252">
            <v>0</v>
          </cell>
          <cell r="G252">
            <v>0</v>
          </cell>
        </row>
        <row r="253">
          <cell r="A253">
            <v>460592.72</v>
          </cell>
          <cell r="B253">
            <v>252</v>
          </cell>
          <cell r="C253">
            <v>1988.644</v>
          </cell>
          <cell r="D253">
            <v>0</v>
          </cell>
          <cell r="E253">
            <v>0</v>
          </cell>
          <cell r="F253">
            <v>0</v>
          </cell>
          <cell r="G253">
            <v>0</v>
          </cell>
        </row>
        <row r="254">
          <cell r="A254">
            <v>462563.63</v>
          </cell>
          <cell r="B254">
            <v>253</v>
          </cell>
          <cell r="C254">
            <v>1970.9059999999999</v>
          </cell>
          <cell r="D254">
            <v>0</v>
          </cell>
          <cell r="E254">
            <v>0</v>
          </cell>
          <cell r="F254">
            <v>0</v>
          </cell>
          <cell r="G254">
            <v>0</v>
          </cell>
        </row>
        <row r="255">
          <cell r="A255">
            <v>464041.56</v>
          </cell>
          <cell r="B255">
            <v>254</v>
          </cell>
          <cell r="C255">
            <v>1477.95</v>
          </cell>
          <cell r="D255">
            <v>0</v>
          </cell>
          <cell r="E255">
            <v>0</v>
          </cell>
          <cell r="F255">
            <v>0</v>
          </cell>
          <cell r="G255">
            <v>0</v>
          </cell>
        </row>
        <row r="256">
          <cell r="A256">
            <v>465982.41</v>
          </cell>
          <cell r="B256">
            <v>255</v>
          </cell>
          <cell r="C256">
            <v>1940.855</v>
          </cell>
          <cell r="D256">
            <v>0</v>
          </cell>
          <cell r="E256">
            <v>0</v>
          </cell>
          <cell r="F256">
            <v>0</v>
          </cell>
          <cell r="G256">
            <v>0</v>
          </cell>
        </row>
        <row r="257">
          <cell r="A257">
            <v>467974.94</v>
          </cell>
          <cell r="B257">
            <v>256</v>
          </cell>
          <cell r="C257">
            <v>1992.53</v>
          </cell>
          <cell r="D257">
            <v>0</v>
          </cell>
          <cell r="E257">
            <v>0</v>
          </cell>
          <cell r="F257">
            <v>0</v>
          </cell>
          <cell r="G257">
            <v>0</v>
          </cell>
        </row>
        <row r="258">
          <cell r="A258">
            <v>469588.25</v>
          </cell>
          <cell r="B258">
            <v>257</v>
          </cell>
          <cell r="C258">
            <v>1613.327</v>
          </cell>
          <cell r="D258">
            <v>0</v>
          </cell>
          <cell r="E258">
            <v>0</v>
          </cell>
          <cell r="F258">
            <v>0</v>
          </cell>
          <cell r="G258">
            <v>0</v>
          </cell>
        </row>
        <row r="259">
          <cell r="A259">
            <v>471404.41</v>
          </cell>
          <cell r="B259">
            <v>258</v>
          </cell>
          <cell r="C259">
            <v>1816.1569999999999</v>
          </cell>
          <cell r="D259">
            <v>0</v>
          </cell>
          <cell r="E259">
            <v>0</v>
          </cell>
          <cell r="F259">
            <v>0</v>
          </cell>
          <cell r="G259">
            <v>0</v>
          </cell>
        </row>
        <row r="260">
          <cell r="A260">
            <v>473379.31</v>
          </cell>
          <cell r="B260">
            <v>259</v>
          </cell>
          <cell r="C260">
            <v>1974.8910000000001</v>
          </cell>
          <cell r="D260">
            <v>0</v>
          </cell>
          <cell r="E260">
            <v>0</v>
          </cell>
          <cell r="F260">
            <v>0</v>
          </cell>
          <cell r="G260">
            <v>0</v>
          </cell>
        </row>
        <row r="261">
          <cell r="A261">
            <v>475376.53</v>
          </cell>
          <cell r="B261">
            <v>260</v>
          </cell>
          <cell r="C261">
            <v>1997.2159999999999</v>
          </cell>
          <cell r="D261">
            <v>0</v>
          </cell>
          <cell r="E261">
            <v>0</v>
          </cell>
          <cell r="F261">
            <v>0</v>
          </cell>
          <cell r="G261">
            <v>0</v>
          </cell>
        </row>
        <row r="262">
          <cell r="A262">
            <v>477355.34</v>
          </cell>
          <cell r="B262">
            <v>261</v>
          </cell>
          <cell r="C262">
            <v>1978.81</v>
          </cell>
          <cell r="D262">
            <v>0</v>
          </cell>
          <cell r="E262">
            <v>0</v>
          </cell>
          <cell r="F262">
            <v>14.96425</v>
          </cell>
          <cell r="G262">
            <v>2.2469139999999999</v>
          </cell>
        </row>
        <row r="263">
          <cell r="A263">
            <v>479353.34</v>
          </cell>
          <cell r="B263">
            <v>262</v>
          </cell>
          <cell r="C263">
            <v>1998</v>
          </cell>
          <cell r="D263">
            <v>0</v>
          </cell>
          <cell r="E263">
            <v>0</v>
          </cell>
          <cell r="F263">
            <v>0</v>
          </cell>
          <cell r="G263">
            <v>0</v>
          </cell>
        </row>
        <row r="264">
          <cell r="A264">
            <v>481350.34</v>
          </cell>
          <cell r="B264">
            <v>263</v>
          </cell>
          <cell r="C264">
            <v>1997.0029999999999</v>
          </cell>
          <cell r="D264">
            <v>0</v>
          </cell>
          <cell r="E264">
            <v>0</v>
          </cell>
          <cell r="F264">
            <v>0</v>
          </cell>
          <cell r="G264">
            <v>0</v>
          </cell>
        </row>
        <row r="265">
          <cell r="A265">
            <v>483169.31</v>
          </cell>
          <cell r="B265">
            <v>264</v>
          </cell>
          <cell r="C265">
            <v>1818.9770000000001</v>
          </cell>
          <cell r="D265">
            <v>0</v>
          </cell>
          <cell r="E265">
            <v>0</v>
          </cell>
          <cell r="F265">
            <v>0</v>
          </cell>
          <cell r="G265">
            <v>0</v>
          </cell>
        </row>
        <row r="266">
          <cell r="A266">
            <v>485166.75</v>
          </cell>
          <cell r="B266">
            <v>265</v>
          </cell>
          <cell r="C266">
            <v>1997.4359999999999</v>
          </cell>
          <cell r="D266">
            <v>0</v>
          </cell>
          <cell r="E266">
            <v>0</v>
          </cell>
          <cell r="F266">
            <v>0</v>
          </cell>
          <cell r="G266">
            <v>0</v>
          </cell>
        </row>
        <row r="267">
          <cell r="A267">
            <v>487120.66</v>
          </cell>
          <cell r="B267">
            <v>266</v>
          </cell>
          <cell r="C267">
            <v>1953.92</v>
          </cell>
          <cell r="D267">
            <v>0</v>
          </cell>
          <cell r="E267">
            <v>0</v>
          </cell>
          <cell r="F267">
            <v>0</v>
          </cell>
          <cell r="G267">
            <v>0</v>
          </cell>
        </row>
        <row r="268">
          <cell r="A268">
            <v>489090.25</v>
          </cell>
          <cell r="B268">
            <v>267</v>
          </cell>
          <cell r="C268">
            <v>1969.5940000000001</v>
          </cell>
          <cell r="D268">
            <v>0</v>
          </cell>
          <cell r="E268">
            <v>0</v>
          </cell>
          <cell r="F268">
            <v>0</v>
          </cell>
          <cell r="G268">
            <v>0</v>
          </cell>
        </row>
        <row r="269">
          <cell r="A269">
            <v>491072.94</v>
          </cell>
          <cell r="B269">
            <v>268</v>
          </cell>
          <cell r="C269">
            <v>1982.701</v>
          </cell>
          <cell r="D269">
            <v>0</v>
          </cell>
          <cell r="E269">
            <v>0</v>
          </cell>
          <cell r="F269">
            <v>0</v>
          </cell>
          <cell r="G269">
            <v>0</v>
          </cell>
        </row>
        <row r="270">
          <cell r="A270">
            <v>492905.81</v>
          </cell>
          <cell r="B270">
            <v>269</v>
          </cell>
          <cell r="C270">
            <v>1832.87</v>
          </cell>
          <cell r="D270">
            <v>0</v>
          </cell>
          <cell r="E270">
            <v>0</v>
          </cell>
          <cell r="F270">
            <v>0</v>
          </cell>
          <cell r="G270">
            <v>0</v>
          </cell>
        </row>
        <row r="271">
          <cell r="A271">
            <v>494645.53</v>
          </cell>
          <cell r="B271">
            <v>270</v>
          </cell>
          <cell r="C271">
            <v>1739.7190000000001</v>
          </cell>
          <cell r="D271">
            <v>0</v>
          </cell>
          <cell r="E271">
            <v>0</v>
          </cell>
          <cell r="F271">
            <v>0</v>
          </cell>
          <cell r="G271">
            <v>0</v>
          </cell>
        </row>
        <row r="272">
          <cell r="A272">
            <v>496293.66</v>
          </cell>
          <cell r="B272">
            <v>271</v>
          </cell>
          <cell r="C272">
            <v>1648.134</v>
          </cell>
          <cell r="D272">
            <v>0</v>
          </cell>
          <cell r="E272">
            <v>0</v>
          </cell>
          <cell r="F272">
            <v>0</v>
          </cell>
          <cell r="G272">
            <v>0</v>
          </cell>
        </row>
        <row r="273">
          <cell r="A273">
            <v>498289.59</v>
          </cell>
          <cell r="B273">
            <v>272</v>
          </cell>
          <cell r="C273">
            <v>1995.9269999999999</v>
          </cell>
          <cell r="D273">
            <v>0</v>
          </cell>
          <cell r="E273">
            <v>0</v>
          </cell>
          <cell r="F273">
            <v>0</v>
          </cell>
          <cell r="G273">
            <v>0</v>
          </cell>
        </row>
        <row r="274">
          <cell r="A274">
            <v>500283.41</v>
          </cell>
          <cell r="B274">
            <v>273</v>
          </cell>
          <cell r="C274">
            <v>1993.826</v>
          </cell>
          <cell r="D274">
            <v>0</v>
          </cell>
          <cell r="E274">
            <v>0</v>
          </cell>
          <cell r="F274">
            <v>0</v>
          </cell>
          <cell r="G274">
            <v>0</v>
          </cell>
        </row>
        <row r="275">
          <cell r="A275">
            <v>501157.06</v>
          </cell>
          <cell r="B275">
            <v>274</v>
          </cell>
          <cell r="C275">
            <v>873.64949999999999</v>
          </cell>
          <cell r="D275">
            <v>0</v>
          </cell>
          <cell r="E275">
            <v>0</v>
          </cell>
          <cell r="F275">
            <v>0</v>
          </cell>
          <cell r="G275">
            <v>0</v>
          </cell>
        </row>
        <row r="276">
          <cell r="A276">
            <v>502851</v>
          </cell>
          <cell r="B276">
            <v>275</v>
          </cell>
          <cell r="C276">
            <v>1693.9259999999999</v>
          </cell>
          <cell r="D276">
            <v>0</v>
          </cell>
          <cell r="E276">
            <v>0</v>
          </cell>
          <cell r="F276">
            <v>0</v>
          </cell>
          <cell r="G276">
            <v>0</v>
          </cell>
        </row>
        <row r="277">
          <cell r="A277">
            <v>504843.59</v>
          </cell>
          <cell r="B277">
            <v>276</v>
          </cell>
          <cell r="C277">
            <v>1992.587</v>
          </cell>
          <cell r="D277">
            <v>0</v>
          </cell>
          <cell r="E277">
            <v>0</v>
          </cell>
          <cell r="F277">
            <v>0</v>
          </cell>
          <cell r="G277">
            <v>0</v>
          </cell>
        </row>
        <row r="278">
          <cell r="A278">
            <v>506417.16</v>
          </cell>
          <cell r="B278">
            <v>277</v>
          </cell>
          <cell r="C278">
            <v>1573.5519999999999</v>
          </cell>
          <cell r="D278">
            <v>0</v>
          </cell>
          <cell r="E278">
            <v>0</v>
          </cell>
          <cell r="F278">
            <v>178.2861</v>
          </cell>
          <cell r="G278">
            <v>9.743252</v>
          </cell>
        </row>
        <row r="279">
          <cell r="A279">
            <v>508355.03</v>
          </cell>
          <cell r="B279">
            <v>278</v>
          </cell>
          <cell r="C279">
            <v>1937.8869999999999</v>
          </cell>
          <cell r="D279">
            <v>0</v>
          </cell>
          <cell r="E279">
            <v>0</v>
          </cell>
          <cell r="F279">
            <v>0</v>
          </cell>
          <cell r="G279">
            <v>0</v>
          </cell>
        </row>
        <row r="280">
          <cell r="A280">
            <v>510338.88</v>
          </cell>
          <cell r="B280">
            <v>279</v>
          </cell>
          <cell r="C280">
            <v>1983.85</v>
          </cell>
          <cell r="D280">
            <v>0</v>
          </cell>
          <cell r="E280">
            <v>0</v>
          </cell>
          <cell r="F280">
            <v>0</v>
          </cell>
          <cell r="G280">
            <v>0</v>
          </cell>
        </row>
        <row r="281">
          <cell r="A281">
            <v>512337.09</v>
          </cell>
          <cell r="B281">
            <v>280</v>
          </cell>
          <cell r="C281">
            <v>1998.2049999999999</v>
          </cell>
          <cell r="D281">
            <v>0</v>
          </cell>
          <cell r="E281">
            <v>0</v>
          </cell>
          <cell r="F281">
            <v>0</v>
          </cell>
          <cell r="G281">
            <v>0</v>
          </cell>
        </row>
        <row r="282">
          <cell r="A282">
            <v>514326.59</v>
          </cell>
          <cell r="B282">
            <v>281</v>
          </cell>
          <cell r="C282">
            <v>1989.5139999999999</v>
          </cell>
          <cell r="D282">
            <v>0</v>
          </cell>
          <cell r="E282">
            <v>0</v>
          </cell>
          <cell r="F282">
            <v>0</v>
          </cell>
          <cell r="G282">
            <v>0</v>
          </cell>
        </row>
        <row r="283">
          <cell r="A283">
            <v>516320.63</v>
          </cell>
          <cell r="B283">
            <v>282</v>
          </cell>
          <cell r="C283">
            <v>1994.0329999999999</v>
          </cell>
          <cell r="D283">
            <v>0</v>
          </cell>
          <cell r="E283">
            <v>0</v>
          </cell>
          <cell r="F283">
            <v>0</v>
          </cell>
          <cell r="G283">
            <v>0</v>
          </cell>
        </row>
        <row r="284">
          <cell r="A284">
            <v>518105.84</v>
          </cell>
          <cell r="B284">
            <v>283</v>
          </cell>
          <cell r="C284">
            <v>1785.222</v>
          </cell>
          <cell r="D284">
            <v>0</v>
          </cell>
          <cell r="E284">
            <v>0</v>
          </cell>
          <cell r="F284">
            <v>406.54329999999999</v>
          </cell>
          <cell r="G284">
            <v>21.94209</v>
          </cell>
        </row>
        <row r="285">
          <cell r="A285">
            <v>520103.75</v>
          </cell>
          <cell r="B285">
            <v>284</v>
          </cell>
          <cell r="C285">
            <v>1997.8989999999999</v>
          </cell>
          <cell r="D285">
            <v>0</v>
          </cell>
          <cell r="E285">
            <v>0</v>
          </cell>
          <cell r="F285">
            <v>710.51350000000002</v>
          </cell>
          <cell r="G285">
            <v>38.445819999999998</v>
          </cell>
        </row>
        <row r="286">
          <cell r="A286">
            <v>521514.31</v>
          </cell>
          <cell r="B286">
            <v>285</v>
          </cell>
          <cell r="C286">
            <v>1410.5550000000001</v>
          </cell>
          <cell r="D286">
            <v>0</v>
          </cell>
          <cell r="E286">
            <v>0</v>
          </cell>
          <cell r="F286">
            <v>475.23509999999999</v>
          </cell>
          <cell r="G286">
            <v>25.714929999999999</v>
          </cell>
        </row>
        <row r="287">
          <cell r="A287">
            <v>523508.94</v>
          </cell>
          <cell r="B287">
            <v>286</v>
          </cell>
          <cell r="C287">
            <v>1994.6369999999999</v>
          </cell>
          <cell r="D287">
            <v>0</v>
          </cell>
          <cell r="E287">
            <v>0</v>
          </cell>
          <cell r="F287">
            <v>0</v>
          </cell>
          <cell r="G287">
            <v>0</v>
          </cell>
        </row>
        <row r="288">
          <cell r="A288">
            <v>525429</v>
          </cell>
          <cell r="B288">
            <v>287</v>
          </cell>
          <cell r="C288">
            <v>1920.0709999999999</v>
          </cell>
          <cell r="D288">
            <v>0</v>
          </cell>
          <cell r="E288">
            <v>0</v>
          </cell>
          <cell r="F288">
            <v>66.406869999999998</v>
          </cell>
          <cell r="G288">
            <v>7.9688230000000004</v>
          </cell>
        </row>
        <row r="289">
          <cell r="A289">
            <v>527425.75</v>
          </cell>
          <cell r="B289">
            <v>288</v>
          </cell>
          <cell r="C289">
            <v>1996.7560000000001</v>
          </cell>
          <cell r="D289">
            <v>0</v>
          </cell>
          <cell r="E289">
            <v>0</v>
          </cell>
          <cell r="F289">
            <v>317.27730000000003</v>
          </cell>
          <cell r="G289">
            <v>54.224710000000002</v>
          </cell>
        </row>
        <row r="290">
          <cell r="A290">
            <v>529326.75</v>
          </cell>
          <cell r="B290">
            <v>289</v>
          </cell>
          <cell r="C290">
            <v>1901.008</v>
          </cell>
          <cell r="D290">
            <v>0</v>
          </cell>
          <cell r="E290">
            <v>0</v>
          </cell>
          <cell r="F290">
            <v>66.406869999999998</v>
          </cell>
          <cell r="G290">
            <v>11.349360000000001</v>
          </cell>
        </row>
        <row r="291">
          <cell r="A291">
            <v>531291.93999999994</v>
          </cell>
          <cell r="B291">
            <v>290</v>
          </cell>
          <cell r="C291">
            <v>1965.1859999999999</v>
          </cell>
          <cell r="D291">
            <v>0</v>
          </cell>
          <cell r="E291">
            <v>0</v>
          </cell>
          <cell r="F291">
            <v>186.59909999999999</v>
          </cell>
          <cell r="G291">
            <v>10.07273</v>
          </cell>
        </row>
        <row r="292">
          <cell r="A292">
            <v>533162.93999999994</v>
          </cell>
          <cell r="B292">
            <v>291</v>
          </cell>
          <cell r="C292">
            <v>1871.0060000000001</v>
          </cell>
          <cell r="D292">
            <v>0</v>
          </cell>
          <cell r="E292">
            <v>0</v>
          </cell>
          <cell r="F292">
            <v>544.24739999999997</v>
          </cell>
          <cell r="G292">
            <v>29.45271</v>
          </cell>
        </row>
        <row r="293">
          <cell r="A293">
            <v>534856.88</v>
          </cell>
          <cell r="B293">
            <v>292</v>
          </cell>
          <cell r="C293">
            <v>1693.931</v>
          </cell>
          <cell r="D293">
            <v>0</v>
          </cell>
          <cell r="E293">
            <v>0</v>
          </cell>
          <cell r="F293">
            <v>0</v>
          </cell>
          <cell r="G293">
            <v>0</v>
          </cell>
        </row>
        <row r="294">
          <cell r="A294">
            <v>536855.18999999994</v>
          </cell>
          <cell r="B294">
            <v>293</v>
          </cell>
          <cell r="C294">
            <v>1998.307</v>
          </cell>
          <cell r="D294">
            <v>0</v>
          </cell>
          <cell r="E294">
            <v>0</v>
          </cell>
          <cell r="F294">
            <v>0</v>
          </cell>
          <cell r="G294">
            <v>0</v>
          </cell>
        </row>
        <row r="295">
          <cell r="A295">
            <v>538849.56000000006</v>
          </cell>
          <cell r="B295">
            <v>294</v>
          </cell>
          <cell r="C295">
            <v>1994.3489999999999</v>
          </cell>
          <cell r="D295">
            <v>0</v>
          </cell>
          <cell r="E295">
            <v>0</v>
          </cell>
          <cell r="F295">
            <v>132.11109999999999</v>
          </cell>
          <cell r="G295">
            <v>22.274930000000001</v>
          </cell>
        </row>
        <row r="296">
          <cell r="A296">
            <v>540840.88</v>
          </cell>
          <cell r="B296">
            <v>295</v>
          </cell>
          <cell r="C296">
            <v>1991.2819999999999</v>
          </cell>
          <cell r="D296">
            <v>0</v>
          </cell>
          <cell r="E296">
            <v>0</v>
          </cell>
          <cell r="F296">
            <v>705.47659999999996</v>
          </cell>
          <cell r="G296">
            <v>114.57089999999999</v>
          </cell>
        </row>
        <row r="297">
          <cell r="A297">
            <v>542826.38</v>
          </cell>
          <cell r="B297">
            <v>296</v>
          </cell>
          <cell r="C297">
            <v>1985.491</v>
          </cell>
          <cell r="D297">
            <v>0</v>
          </cell>
          <cell r="E297">
            <v>0</v>
          </cell>
          <cell r="F297">
            <v>195.70650000000001</v>
          </cell>
          <cell r="G297">
            <v>31.74708</v>
          </cell>
        </row>
        <row r="298">
          <cell r="A298">
            <v>544769.13</v>
          </cell>
          <cell r="B298">
            <v>297</v>
          </cell>
          <cell r="C298">
            <v>1942.778</v>
          </cell>
          <cell r="D298">
            <v>0</v>
          </cell>
          <cell r="E298">
            <v>0</v>
          </cell>
          <cell r="F298">
            <v>0</v>
          </cell>
          <cell r="G298">
            <v>0</v>
          </cell>
        </row>
        <row r="299">
          <cell r="A299">
            <v>546423.25</v>
          </cell>
          <cell r="B299">
            <v>298</v>
          </cell>
          <cell r="C299">
            <v>1654.124</v>
          </cell>
          <cell r="D299">
            <v>0</v>
          </cell>
          <cell r="E299">
            <v>0</v>
          </cell>
          <cell r="F299">
            <v>0</v>
          </cell>
          <cell r="G299">
            <v>0</v>
          </cell>
        </row>
        <row r="300">
          <cell r="A300">
            <v>548117.18999999994</v>
          </cell>
          <cell r="B300">
            <v>299</v>
          </cell>
          <cell r="C300">
            <v>1693.9259999999999</v>
          </cell>
          <cell r="D300">
            <v>0</v>
          </cell>
          <cell r="E300">
            <v>0</v>
          </cell>
          <cell r="F300">
            <v>0</v>
          </cell>
          <cell r="G300">
            <v>0</v>
          </cell>
        </row>
        <row r="301">
          <cell r="A301">
            <v>550100.13</v>
          </cell>
          <cell r="B301">
            <v>300</v>
          </cell>
          <cell r="C301">
            <v>1982.933</v>
          </cell>
          <cell r="D301">
            <v>0</v>
          </cell>
          <cell r="E301">
            <v>0</v>
          </cell>
          <cell r="F301">
            <v>0</v>
          </cell>
          <cell r="G301">
            <v>0</v>
          </cell>
        </row>
        <row r="302">
          <cell r="A302">
            <v>552100.31000000006</v>
          </cell>
          <cell r="B302">
            <v>301</v>
          </cell>
          <cell r="C302">
            <v>2000.212</v>
          </cell>
          <cell r="D302">
            <v>0</v>
          </cell>
          <cell r="E302">
            <v>0</v>
          </cell>
          <cell r="F302">
            <v>0</v>
          </cell>
          <cell r="G302">
            <v>0</v>
          </cell>
        </row>
        <row r="303">
          <cell r="A303">
            <v>554088.18999999994</v>
          </cell>
          <cell r="B303">
            <v>302</v>
          </cell>
          <cell r="C303">
            <v>1987.8579999999999</v>
          </cell>
          <cell r="D303">
            <v>0</v>
          </cell>
          <cell r="E303">
            <v>0</v>
          </cell>
          <cell r="F303">
            <v>475.8476</v>
          </cell>
          <cell r="G303">
            <v>57.101730000000003</v>
          </cell>
        </row>
        <row r="304">
          <cell r="A304">
            <v>555881.88</v>
          </cell>
          <cell r="B304">
            <v>303</v>
          </cell>
          <cell r="C304">
            <v>1793.6980000000001</v>
          </cell>
          <cell r="D304">
            <v>0</v>
          </cell>
          <cell r="E304">
            <v>0</v>
          </cell>
          <cell r="F304">
            <v>0</v>
          </cell>
          <cell r="G304">
            <v>0</v>
          </cell>
        </row>
        <row r="305">
          <cell r="A305">
            <v>557849.75</v>
          </cell>
          <cell r="B305">
            <v>304</v>
          </cell>
          <cell r="C305">
            <v>1967.8889999999999</v>
          </cell>
          <cell r="D305">
            <v>0</v>
          </cell>
          <cell r="E305">
            <v>0</v>
          </cell>
          <cell r="F305">
            <v>0</v>
          </cell>
          <cell r="G305">
            <v>0</v>
          </cell>
        </row>
        <row r="306">
          <cell r="A306">
            <v>559219</v>
          </cell>
          <cell r="B306">
            <v>305</v>
          </cell>
          <cell r="C306">
            <v>1369.2190000000001</v>
          </cell>
          <cell r="D306">
            <v>0</v>
          </cell>
          <cell r="E306">
            <v>0</v>
          </cell>
          <cell r="F306">
            <v>0</v>
          </cell>
          <cell r="G306">
            <v>0</v>
          </cell>
        </row>
        <row r="307">
          <cell r="A307">
            <v>561043.56000000006</v>
          </cell>
          <cell r="B307">
            <v>306</v>
          </cell>
          <cell r="C307">
            <v>1824.5820000000001</v>
          </cell>
          <cell r="D307">
            <v>0</v>
          </cell>
          <cell r="E307">
            <v>0</v>
          </cell>
          <cell r="F307">
            <v>130.6558</v>
          </cell>
          <cell r="G307">
            <v>8.3605979999999995</v>
          </cell>
        </row>
        <row r="308">
          <cell r="A308">
            <v>562940.13</v>
          </cell>
          <cell r="B308">
            <v>307</v>
          </cell>
          <cell r="C308">
            <v>1896.5909999999999</v>
          </cell>
          <cell r="D308">
            <v>0</v>
          </cell>
          <cell r="E308">
            <v>0</v>
          </cell>
          <cell r="F308">
            <v>0</v>
          </cell>
          <cell r="G308">
            <v>0</v>
          </cell>
        </row>
        <row r="309">
          <cell r="A309">
            <v>564936.38</v>
          </cell>
          <cell r="B309">
            <v>308</v>
          </cell>
          <cell r="C309">
            <v>1996.2650000000001</v>
          </cell>
          <cell r="D309">
            <v>0</v>
          </cell>
          <cell r="E309">
            <v>0</v>
          </cell>
          <cell r="F309">
            <v>0</v>
          </cell>
          <cell r="G309">
            <v>0</v>
          </cell>
        </row>
        <row r="310">
          <cell r="A310">
            <v>566922.81000000006</v>
          </cell>
          <cell r="B310">
            <v>309</v>
          </cell>
          <cell r="C310">
            <v>1986.4459999999999</v>
          </cell>
          <cell r="D310">
            <v>0</v>
          </cell>
          <cell r="E310">
            <v>0</v>
          </cell>
          <cell r="F310">
            <v>0</v>
          </cell>
          <cell r="G310">
            <v>0</v>
          </cell>
        </row>
        <row r="311">
          <cell r="A311">
            <v>568849.38</v>
          </cell>
          <cell r="B311">
            <v>310</v>
          </cell>
          <cell r="C311">
            <v>1926.578</v>
          </cell>
          <cell r="D311">
            <v>0</v>
          </cell>
          <cell r="E311">
            <v>0</v>
          </cell>
          <cell r="F311">
            <v>0</v>
          </cell>
          <cell r="G311">
            <v>0</v>
          </cell>
        </row>
        <row r="312">
          <cell r="A312">
            <v>570813.13</v>
          </cell>
          <cell r="B312">
            <v>311</v>
          </cell>
          <cell r="C312">
            <v>1963.751</v>
          </cell>
          <cell r="D312">
            <v>0</v>
          </cell>
          <cell r="E312">
            <v>0</v>
          </cell>
          <cell r="F312">
            <v>260.16469999999998</v>
          </cell>
          <cell r="G312">
            <v>14.75136</v>
          </cell>
        </row>
        <row r="313">
          <cell r="A313">
            <v>572810.75</v>
          </cell>
          <cell r="B313">
            <v>312</v>
          </cell>
          <cell r="C313">
            <v>1997.605</v>
          </cell>
          <cell r="D313">
            <v>0</v>
          </cell>
          <cell r="E313">
            <v>0</v>
          </cell>
          <cell r="F313">
            <v>213.71780000000001</v>
          </cell>
          <cell r="G313">
            <v>22.092549999999999</v>
          </cell>
        </row>
        <row r="314">
          <cell r="A314">
            <v>574795.5</v>
          </cell>
          <cell r="B314">
            <v>313</v>
          </cell>
          <cell r="C314">
            <v>1984.731</v>
          </cell>
          <cell r="D314">
            <v>0</v>
          </cell>
          <cell r="E314">
            <v>0</v>
          </cell>
          <cell r="F314">
            <v>0</v>
          </cell>
          <cell r="G314">
            <v>0</v>
          </cell>
        </row>
        <row r="315">
          <cell r="A315">
            <v>576784.31000000006</v>
          </cell>
          <cell r="B315">
            <v>314</v>
          </cell>
          <cell r="C315">
            <v>1988.826</v>
          </cell>
          <cell r="D315">
            <v>0</v>
          </cell>
          <cell r="E315">
            <v>0</v>
          </cell>
          <cell r="F315">
            <v>0</v>
          </cell>
          <cell r="G315">
            <v>0</v>
          </cell>
        </row>
        <row r="316">
          <cell r="A316">
            <v>578776.56000000006</v>
          </cell>
          <cell r="B316">
            <v>315</v>
          </cell>
          <cell r="C316">
            <v>1992.2660000000001</v>
          </cell>
          <cell r="D316">
            <v>0</v>
          </cell>
          <cell r="E316">
            <v>0</v>
          </cell>
          <cell r="F316">
            <v>286.64949999999999</v>
          </cell>
          <cell r="G316">
            <v>22.538260000000001</v>
          </cell>
        </row>
        <row r="317">
          <cell r="A317">
            <v>580772.56000000006</v>
          </cell>
          <cell r="B317">
            <v>316</v>
          </cell>
          <cell r="C317">
            <v>1996.0039999999999</v>
          </cell>
          <cell r="D317">
            <v>0</v>
          </cell>
          <cell r="E317">
            <v>0</v>
          </cell>
          <cell r="F317">
            <v>0</v>
          </cell>
          <cell r="G317">
            <v>0</v>
          </cell>
        </row>
        <row r="318">
          <cell r="A318">
            <v>581892.25</v>
          </cell>
          <cell r="B318">
            <v>317</v>
          </cell>
          <cell r="C318">
            <v>1119.7170000000001</v>
          </cell>
          <cell r="D318">
            <v>0</v>
          </cell>
          <cell r="E318">
            <v>0</v>
          </cell>
          <cell r="F318">
            <v>0</v>
          </cell>
          <cell r="G318">
            <v>0</v>
          </cell>
        </row>
        <row r="319">
          <cell r="A319">
            <v>583880.81000000006</v>
          </cell>
          <cell r="B319">
            <v>318</v>
          </cell>
          <cell r="C319">
            <v>1988.5889999999999</v>
          </cell>
          <cell r="D319">
            <v>0</v>
          </cell>
          <cell r="E319">
            <v>0</v>
          </cell>
          <cell r="F319">
            <v>0</v>
          </cell>
          <cell r="G319">
            <v>0</v>
          </cell>
        </row>
        <row r="320">
          <cell r="A320">
            <v>585878.06000000006</v>
          </cell>
          <cell r="B320">
            <v>319</v>
          </cell>
          <cell r="C320">
            <v>1997.239</v>
          </cell>
          <cell r="D320">
            <v>0</v>
          </cell>
          <cell r="E320">
            <v>0</v>
          </cell>
          <cell r="F320">
            <v>0</v>
          </cell>
          <cell r="G320">
            <v>0</v>
          </cell>
        </row>
        <row r="321">
          <cell r="A321">
            <v>587844.31000000006</v>
          </cell>
          <cell r="B321">
            <v>320</v>
          </cell>
          <cell r="C321">
            <v>1966.27</v>
          </cell>
          <cell r="D321">
            <v>0</v>
          </cell>
          <cell r="E321">
            <v>0</v>
          </cell>
          <cell r="F321">
            <v>0</v>
          </cell>
          <cell r="G321">
            <v>0</v>
          </cell>
        </row>
        <row r="322">
          <cell r="A322">
            <v>589584.06000000006</v>
          </cell>
          <cell r="B322">
            <v>321</v>
          </cell>
          <cell r="C322">
            <v>1739.7190000000001</v>
          </cell>
          <cell r="D322">
            <v>0</v>
          </cell>
          <cell r="E322">
            <v>0</v>
          </cell>
          <cell r="F322">
            <v>0</v>
          </cell>
          <cell r="G322">
            <v>0</v>
          </cell>
        </row>
        <row r="323">
          <cell r="A323">
            <v>591578.81000000006</v>
          </cell>
          <cell r="B323">
            <v>322</v>
          </cell>
          <cell r="C323">
            <v>1994.76</v>
          </cell>
          <cell r="D323">
            <v>0</v>
          </cell>
          <cell r="E323">
            <v>0</v>
          </cell>
          <cell r="F323">
            <v>0</v>
          </cell>
          <cell r="G323">
            <v>0</v>
          </cell>
        </row>
        <row r="324">
          <cell r="A324">
            <v>593570.56000000006</v>
          </cell>
          <cell r="B324">
            <v>323</v>
          </cell>
          <cell r="C324">
            <v>1991.7739999999999</v>
          </cell>
          <cell r="D324">
            <v>0</v>
          </cell>
          <cell r="E324">
            <v>0</v>
          </cell>
          <cell r="F324">
            <v>0</v>
          </cell>
          <cell r="G324">
            <v>0</v>
          </cell>
        </row>
        <row r="325">
          <cell r="A325">
            <v>594282</v>
          </cell>
          <cell r="B325">
            <v>324</v>
          </cell>
          <cell r="C325">
            <v>711.44600000000003</v>
          </cell>
          <cell r="D325">
            <v>0</v>
          </cell>
          <cell r="E325">
            <v>0</v>
          </cell>
          <cell r="F325">
            <v>0</v>
          </cell>
          <cell r="G325">
            <v>0</v>
          </cell>
        </row>
        <row r="326">
          <cell r="A326">
            <v>596026.75</v>
          </cell>
          <cell r="B326">
            <v>325</v>
          </cell>
          <cell r="C326">
            <v>1744.7439999999999</v>
          </cell>
          <cell r="D326">
            <v>0</v>
          </cell>
          <cell r="E326">
            <v>0</v>
          </cell>
          <cell r="F326">
            <v>0</v>
          </cell>
          <cell r="G326">
            <v>0</v>
          </cell>
        </row>
        <row r="327">
          <cell r="A327">
            <v>597996.43999999994</v>
          </cell>
          <cell r="B327">
            <v>326</v>
          </cell>
          <cell r="C327">
            <v>1969.684</v>
          </cell>
          <cell r="D327">
            <v>0</v>
          </cell>
          <cell r="E327">
            <v>0</v>
          </cell>
          <cell r="F327">
            <v>0</v>
          </cell>
          <cell r="G327">
            <v>0</v>
          </cell>
        </row>
        <row r="328">
          <cell r="A328">
            <v>599877</v>
          </cell>
          <cell r="B328">
            <v>327</v>
          </cell>
          <cell r="C328">
            <v>1880.5409999999999</v>
          </cell>
          <cell r="D328">
            <v>0</v>
          </cell>
          <cell r="E328">
            <v>0</v>
          </cell>
          <cell r="F328">
            <v>0</v>
          </cell>
          <cell r="G328">
            <v>0</v>
          </cell>
        </row>
        <row r="329">
          <cell r="A329">
            <v>601431.25</v>
          </cell>
          <cell r="B329">
            <v>328</v>
          </cell>
          <cell r="C329">
            <v>1554.248</v>
          </cell>
          <cell r="D329">
            <v>0</v>
          </cell>
          <cell r="E329">
            <v>0</v>
          </cell>
          <cell r="F329">
            <v>416.00099999999998</v>
          </cell>
          <cell r="G329">
            <v>24.702439999999999</v>
          </cell>
        </row>
        <row r="330">
          <cell r="A330">
            <v>603429.25</v>
          </cell>
          <cell r="B330">
            <v>329</v>
          </cell>
          <cell r="C330">
            <v>1997.982</v>
          </cell>
          <cell r="D330">
            <v>0</v>
          </cell>
          <cell r="E330">
            <v>0</v>
          </cell>
          <cell r="F330">
            <v>44.571539999999999</v>
          </cell>
          <cell r="G330">
            <v>2.3507699999999998</v>
          </cell>
        </row>
        <row r="331">
          <cell r="A331">
            <v>605419.75</v>
          </cell>
          <cell r="B331">
            <v>330</v>
          </cell>
          <cell r="C331">
            <v>1990.5070000000001</v>
          </cell>
          <cell r="D331">
            <v>0</v>
          </cell>
          <cell r="E331">
            <v>0</v>
          </cell>
          <cell r="F331">
            <v>0</v>
          </cell>
          <cell r="G331">
            <v>0</v>
          </cell>
        </row>
        <row r="332">
          <cell r="A332">
            <v>607157.81000000006</v>
          </cell>
          <cell r="B332">
            <v>331</v>
          </cell>
          <cell r="C332">
            <v>1738.07</v>
          </cell>
          <cell r="D332">
            <v>0</v>
          </cell>
          <cell r="E332">
            <v>0</v>
          </cell>
          <cell r="F332">
            <v>0</v>
          </cell>
          <cell r="G332">
            <v>0</v>
          </cell>
        </row>
        <row r="333">
          <cell r="A333">
            <v>609126.43999999994</v>
          </cell>
          <cell r="B333">
            <v>332</v>
          </cell>
          <cell r="C333">
            <v>1968.604</v>
          </cell>
          <cell r="D333">
            <v>0</v>
          </cell>
          <cell r="E333">
            <v>0</v>
          </cell>
          <cell r="F333">
            <v>0</v>
          </cell>
          <cell r="G333">
            <v>0</v>
          </cell>
        </row>
        <row r="334">
          <cell r="A334">
            <v>611118.18999999994</v>
          </cell>
          <cell r="B334">
            <v>333</v>
          </cell>
          <cell r="C334">
            <v>1991.722</v>
          </cell>
          <cell r="D334">
            <v>0</v>
          </cell>
          <cell r="E334">
            <v>0</v>
          </cell>
          <cell r="F334">
            <v>624.18690000000004</v>
          </cell>
          <cell r="G334">
            <v>34.348640000000003</v>
          </cell>
        </row>
        <row r="335">
          <cell r="A335">
            <v>613106.13</v>
          </cell>
          <cell r="B335">
            <v>334</v>
          </cell>
          <cell r="C335">
            <v>1987.9590000000001</v>
          </cell>
          <cell r="D335">
            <v>0</v>
          </cell>
          <cell r="E335">
            <v>0</v>
          </cell>
          <cell r="F335">
            <v>1005.064</v>
          </cell>
          <cell r="G335">
            <v>58.321330000000003</v>
          </cell>
        </row>
        <row r="336">
          <cell r="A336">
            <v>615104.13</v>
          </cell>
          <cell r="B336">
            <v>335</v>
          </cell>
          <cell r="C336">
            <v>1998.0050000000001</v>
          </cell>
          <cell r="D336">
            <v>0</v>
          </cell>
          <cell r="E336">
            <v>0</v>
          </cell>
          <cell r="F336">
            <v>403.46390000000002</v>
          </cell>
          <cell r="G336">
            <v>25.206119999999999</v>
          </cell>
        </row>
        <row r="337">
          <cell r="A337">
            <v>617100.25</v>
          </cell>
          <cell r="B337">
            <v>336</v>
          </cell>
          <cell r="C337">
            <v>1996.115</v>
          </cell>
          <cell r="D337">
            <v>0</v>
          </cell>
          <cell r="E337">
            <v>0</v>
          </cell>
          <cell r="F337">
            <v>0</v>
          </cell>
          <cell r="G337">
            <v>0</v>
          </cell>
        </row>
        <row r="338">
          <cell r="A338">
            <v>619024.13</v>
          </cell>
          <cell r="B338">
            <v>337</v>
          </cell>
          <cell r="C338">
            <v>1923.904</v>
          </cell>
          <cell r="D338">
            <v>0</v>
          </cell>
          <cell r="E338">
            <v>0</v>
          </cell>
          <cell r="F338">
            <v>236.11410000000001</v>
          </cell>
          <cell r="G338">
            <v>32.184559999999998</v>
          </cell>
        </row>
        <row r="339">
          <cell r="A339">
            <v>620831.88</v>
          </cell>
          <cell r="B339">
            <v>338</v>
          </cell>
          <cell r="C339">
            <v>1807.729</v>
          </cell>
          <cell r="D339">
            <v>0</v>
          </cell>
          <cell r="E339">
            <v>0</v>
          </cell>
          <cell r="F339">
            <v>0</v>
          </cell>
          <cell r="G339">
            <v>0</v>
          </cell>
        </row>
        <row r="340">
          <cell r="A340">
            <v>622758.06000000006</v>
          </cell>
          <cell r="B340">
            <v>339</v>
          </cell>
          <cell r="C340">
            <v>1926.1780000000001</v>
          </cell>
          <cell r="D340">
            <v>0</v>
          </cell>
          <cell r="E340">
            <v>0</v>
          </cell>
          <cell r="F340">
            <v>419.84800000000001</v>
          </cell>
          <cell r="G340">
            <v>23.10511</v>
          </cell>
        </row>
        <row r="341">
          <cell r="A341">
            <v>624756.81000000006</v>
          </cell>
          <cell r="B341">
            <v>340</v>
          </cell>
          <cell r="C341">
            <v>1998.759</v>
          </cell>
          <cell r="D341">
            <v>0</v>
          </cell>
          <cell r="E341">
            <v>0</v>
          </cell>
          <cell r="F341">
            <v>365.42320000000001</v>
          </cell>
          <cell r="G341">
            <v>22.86646</v>
          </cell>
        </row>
        <row r="342">
          <cell r="A342">
            <v>625726.06000000006</v>
          </cell>
          <cell r="B342">
            <v>341</v>
          </cell>
          <cell r="C342">
            <v>969.23760000000004</v>
          </cell>
          <cell r="D342">
            <v>0</v>
          </cell>
          <cell r="E342">
            <v>0</v>
          </cell>
          <cell r="F342">
            <v>147.7243</v>
          </cell>
          <cell r="G342">
            <v>8.1352220000000006</v>
          </cell>
        </row>
        <row r="343">
          <cell r="A343">
            <v>627420</v>
          </cell>
          <cell r="B343">
            <v>342</v>
          </cell>
          <cell r="C343">
            <v>1693.931</v>
          </cell>
          <cell r="D343">
            <v>0</v>
          </cell>
          <cell r="E343">
            <v>0</v>
          </cell>
          <cell r="F343">
            <v>0</v>
          </cell>
          <cell r="G343">
            <v>0</v>
          </cell>
        </row>
        <row r="344">
          <cell r="A344">
            <v>629401.88</v>
          </cell>
          <cell r="B344">
            <v>343</v>
          </cell>
          <cell r="C344">
            <v>1981.867</v>
          </cell>
          <cell r="D344">
            <v>0</v>
          </cell>
          <cell r="E344">
            <v>0</v>
          </cell>
          <cell r="F344">
            <v>0</v>
          </cell>
          <cell r="G344">
            <v>0</v>
          </cell>
        </row>
        <row r="345">
          <cell r="A345">
            <v>631400.18999999994</v>
          </cell>
          <cell r="B345">
            <v>344</v>
          </cell>
          <cell r="C345">
            <v>1998.316</v>
          </cell>
          <cell r="D345">
            <v>0</v>
          </cell>
          <cell r="E345">
            <v>0</v>
          </cell>
          <cell r="F345">
            <v>312.33300000000003</v>
          </cell>
          <cell r="G345">
            <v>53.983919999999998</v>
          </cell>
        </row>
        <row r="346">
          <cell r="A346">
            <v>633272.81000000006</v>
          </cell>
          <cell r="B346">
            <v>345</v>
          </cell>
          <cell r="C346">
            <v>1872.6379999999999</v>
          </cell>
          <cell r="D346">
            <v>0</v>
          </cell>
          <cell r="E346">
            <v>0</v>
          </cell>
          <cell r="F346">
            <v>222.18899999999999</v>
          </cell>
          <cell r="G346">
            <v>37.421759999999999</v>
          </cell>
        </row>
        <row r="347">
          <cell r="A347">
            <v>635259.56000000006</v>
          </cell>
          <cell r="B347">
            <v>346</v>
          </cell>
          <cell r="C347">
            <v>1986.7719999999999</v>
          </cell>
          <cell r="D347">
            <v>0</v>
          </cell>
          <cell r="E347">
            <v>0</v>
          </cell>
          <cell r="F347">
            <v>7.5321749999999996</v>
          </cell>
          <cell r="G347">
            <v>1.2561899999999999</v>
          </cell>
        </row>
        <row r="348">
          <cell r="A348">
            <v>637200.81000000006</v>
          </cell>
          <cell r="B348">
            <v>347</v>
          </cell>
          <cell r="C348">
            <v>1941.229</v>
          </cell>
          <cell r="D348">
            <v>0</v>
          </cell>
          <cell r="E348">
            <v>0</v>
          </cell>
          <cell r="F348">
            <v>0</v>
          </cell>
          <cell r="G348">
            <v>0</v>
          </cell>
        </row>
        <row r="349">
          <cell r="A349">
            <v>638708.43999999994</v>
          </cell>
          <cell r="B349">
            <v>348</v>
          </cell>
          <cell r="C349">
            <v>1507.5940000000001</v>
          </cell>
          <cell r="D349">
            <v>0</v>
          </cell>
          <cell r="E349">
            <v>0</v>
          </cell>
          <cell r="F349">
            <v>0</v>
          </cell>
          <cell r="G349">
            <v>0</v>
          </cell>
        </row>
        <row r="350">
          <cell r="A350">
            <v>640402.38</v>
          </cell>
          <cell r="B350">
            <v>349</v>
          </cell>
          <cell r="C350">
            <v>1693.9259999999999</v>
          </cell>
          <cell r="D350">
            <v>0</v>
          </cell>
          <cell r="E350">
            <v>0</v>
          </cell>
          <cell r="F350">
            <v>0</v>
          </cell>
          <cell r="G350">
            <v>0</v>
          </cell>
        </row>
        <row r="351">
          <cell r="A351">
            <v>642401.63</v>
          </cell>
          <cell r="B351">
            <v>350</v>
          </cell>
          <cell r="C351">
            <v>1999.2460000000001</v>
          </cell>
          <cell r="D351">
            <v>0</v>
          </cell>
          <cell r="E351">
            <v>0</v>
          </cell>
          <cell r="F351">
            <v>0</v>
          </cell>
          <cell r="G351">
            <v>0</v>
          </cell>
        </row>
        <row r="352">
          <cell r="A352">
            <v>644397</v>
          </cell>
          <cell r="B352">
            <v>351</v>
          </cell>
          <cell r="C352">
            <v>1995.374</v>
          </cell>
          <cell r="D352">
            <v>0</v>
          </cell>
          <cell r="E352">
            <v>0</v>
          </cell>
          <cell r="F352">
            <v>15.546340000000001</v>
          </cell>
          <cell r="G352">
            <v>1.865561</v>
          </cell>
        </row>
        <row r="353">
          <cell r="A353">
            <v>646196.38</v>
          </cell>
          <cell r="B353">
            <v>352</v>
          </cell>
          <cell r="C353">
            <v>1799.386</v>
          </cell>
          <cell r="D353">
            <v>0</v>
          </cell>
          <cell r="E353">
            <v>0</v>
          </cell>
          <cell r="F353">
            <v>218.20179999999999</v>
          </cell>
          <cell r="G353">
            <v>26.18421</v>
          </cell>
        </row>
        <row r="354">
          <cell r="A354">
            <v>648187.88</v>
          </cell>
          <cell r="B354">
            <v>353</v>
          </cell>
          <cell r="C354">
            <v>1991.5250000000001</v>
          </cell>
          <cell r="D354">
            <v>0</v>
          </cell>
          <cell r="E354">
            <v>0</v>
          </cell>
          <cell r="F354">
            <v>0</v>
          </cell>
          <cell r="G354">
            <v>0</v>
          </cell>
        </row>
        <row r="355">
          <cell r="A355">
            <v>649670.25</v>
          </cell>
          <cell r="B355">
            <v>354</v>
          </cell>
          <cell r="C355">
            <v>1482.3989999999999</v>
          </cell>
          <cell r="D355">
            <v>0</v>
          </cell>
          <cell r="E355">
            <v>0</v>
          </cell>
          <cell r="F355">
            <v>0</v>
          </cell>
          <cell r="G355">
            <v>0</v>
          </cell>
        </row>
        <row r="356">
          <cell r="A356">
            <v>651515.25</v>
          </cell>
          <cell r="B356">
            <v>355</v>
          </cell>
          <cell r="C356">
            <v>1845</v>
          </cell>
          <cell r="D356">
            <v>0</v>
          </cell>
          <cell r="E356">
            <v>0</v>
          </cell>
          <cell r="F356">
            <v>0</v>
          </cell>
          <cell r="G356">
            <v>0</v>
          </cell>
        </row>
        <row r="357">
          <cell r="A357">
            <v>653476.43999999994</v>
          </cell>
          <cell r="B357">
            <v>356</v>
          </cell>
          <cell r="C357">
            <v>1961.201</v>
          </cell>
          <cell r="D357">
            <v>0</v>
          </cell>
          <cell r="E357">
            <v>0</v>
          </cell>
          <cell r="F357">
            <v>30.742540000000002</v>
          </cell>
          <cell r="G357">
            <v>5.2923629999999999</v>
          </cell>
        </row>
        <row r="358">
          <cell r="A358">
            <v>655466.81000000006</v>
          </cell>
          <cell r="B358">
            <v>357</v>
          </cell>
          <cell r="C358">
            <v>1990.38</v>
          </cell>
          <cell r="D358">
            <v>0</v>
          </cell>
          <cell r="E358">
            <v>0</v>
          </cell>
          <cell r="F358">
            <v>0</v>
          </cell>
          <cell r="G358">
            <v>0</v>
          </cell>
        </row>
        <row r="359">
          <cell r="A359">
            <v>657462.06000000006</v>
          </cell>
          <cell r="B359">
            <v>358</v>
          </cell>
          <cell r="C359">
            <v>1995.2439999999999</v>
          </cell>
          <cell r="D359">
            <v>0</v>
          </cell>
          <cell r="E359">
            <v>0</v>
          </cell>
          <cell r="F359">
            <v>0</v>
          </cell>
          <cell r="G359">
            <v>0</v>
          </cell>
        </row>
        <row r="360">
          <cell r="A360">
            <v>659252.43999999994</v>
          </cell>
          <cell r="B360">
            <v>359</v>
          </cell>
          <cell r="C360">
            <v>1790.3679999999999</v>
          </cell>
          <cell r="D360">
            <v>0</v>
          </cell>
          <cell r="E360">
            <v>0</v>
          </cell>
          <cell r="F360">
            <v>0</v>
          </cell>
          <cell r="G360">
            <v>0</v>
          </cell>
        </row>
        <row r="361">
          <cell r="A361">
            <v>661223.68999999994</v>
          </cell>
          <cell r="B361">
            <v>360</v>
          </cell>
          <cell r="C361">
            <v>1971.26</v>
          </cell>
          <cell r="D361">
            <v>0</v>
          </cell>
          <cell r="E361">
            <v>0</v>
          </cell>
          <cell r="F361">
            <v>0</v>
          </cell>
          <cell r="G361">
            <v>0</v>
          </cell>
        </row>
        <row r="362">
          <cell r="A362">
            <v>663221.13</v>
          </cell>
          <cell r="B362">
            <v>361</v>
          </cell>
          <cell r="C362">
            <v>1997.413</v>
          </cell>
          <cell r="D362">
            <v>0</v>
          </cell>
          <cell r="E362">
            <v>0</v>
          </cell>
          <cell r="F362">
            <v>881.29380000000003</v>
          </cell>
          <cell r="G362">
            <v>61.93141</v>
          </cell>
        </row>
        <row r="363">
          <cell r="A363">
            <v>665135.56000000006</v>
          </cell>
          <cell r="B363">
            <v>362</v>
          </cell>
          <cell r="C363">
            <v>1914.4069999999999</v>
          </cell>
          <cell r="D363">
            <v>0</v>
          </cell>
          <cell r="E363">
            <v>0</v>
          </cell>
          <cell r="F363">
            <v>299.85789999999997</v>
          </cell>
          <cell r="G363">
            <v>18.207560000000001</v>
          </cell>
        </row>
        <row r="364">
          <cell r="A364">
            <v>667027.5</v>
          </cell>
          <cell r="B364">
            <v>363</v>
          </cell>
          <cell r="C364">
            <v>1891.95</v>
          </cell>
          <cell r="D364">
            <v>0</v>
          </cell>
          <cell r="E364">
            <v>0</v>
          </cell>
          <cell r="F364">
            <v>0</v>
          </cell>
          <cell r="G364">
            <v>0</v>
          </cell>
        </row>
        <row r="365">
          <cell r="A365">
            <v>668961.56000000006</v>
          </cell>
          <cell r="B365">
            <v>364</v>
          </cell>
          <cell r="C365">
            <v>1934.037</v>
          </cell>
          <cell r="D365">
            <v>0</v>
          </cell>
          <cell r="E365">
            <v>0</v>
          </cell>
          <cell r="F365">
            <v>633.52009999999996</v>
          </cell>
          <cell r="G365">
            <v>41.366979999999998</v>
          </cell>
        </row>
        <row r="366">
          <cell r="A366">
            <v>670732</v>
          </cell>
          <cell r="B366">
            <v>365</v>
          </cell>
          <cell r="C366">
            <v>1770.4349999999999</v>
          </cell>
          <cell r="D366">
            <v>0</v>
          </cell>
          <cell r="E366">
            <v>0</v>
          </cell>
          <cell r="F366">
            <v>334.52859999999998</v>
          </cell>
          <cell r="G366">
            <v>20.44678</v>
          </cell>
        </row>
        <row r="367">
          <cell r="A367">
            <v>672693.94</v>
          </cell>
          <cell r="B367">
            <v>366</v>
          </cell>
          <cell r="C367">
            <v>1961.9659999999999</v>
          </cell>
          <cell r="D367">
            <v>0</v>
          </cell>
          <cell r="E367">
            <v>0</v>
          </cell>
          <cell r="F367">
            <v>0</v>
          </cell>
          <cell r="G367">
            <v>0</v>
          </cell>
        </row>
        <row r="368">
          <cell r="A368">
            <v>674691.19</v>
          </cell>
          <cell r="B368">
            <v>367</v>
          </cell>
          <cell r="C368">
            <v>1997.25</v>
          </cell>
          <cell r="D368">
            <v>0</v>
          </cell>
          <cell r="E368">
            <v>0</v>
          </cell>
          <cell r="F368">
            <v>146.7071</v>
          </cell>
          <cell r="G368">
            <v>9.0210329999999992</v>
          </cell>
        </row>
        <row r="369">
          <cell r="A369">
            <v>676691.06</v>
          </cell>
          <cell r="B369">
            <v>368</v>
          </cell>
          <cell r="C369">
            <v>1999.8620000000001</v>
          </cell>
          <cell r="D369">
            <v>0</v>
          </cell>
          <cell r="E369">
            <v>0</v>
          </cell>
          <cell r="F369">
            <v>0</v>
          </cell>
          <cell r="G369">
            <v>0</v>
          </cell>
        </row>
        <row r="370">
          <cell r="A370">
            <v>678440.31</v>
          </cell>
          <cell r="B370">
            <v>369</v>
          </cell>
          <cell r="C370">
            <v>1749.261</v>
          </cell>
          <cell r="D370">
            <v>0</v>
          </cell>
          <cell r="E370">
            <v>0</v>
          </cell>
          <cell r="F370">
            <v>0</v>
          </cell>
          <cell r="G370">
            <v>0</v>
          </cell>
        </row>
        <row r="371">
          <cell r="A371">
            <v>680317.43999999994</v>
          </cell>
          <cell r="B371">
            <v>370</v>
          </cell>
          <cell r="C371">
            <v>1877.097</v>
          </cell>
          <cell r="D371">
            <v>0</v>
          </cell>
          <cell r="E371">
            <v>0</v>
          </cell>
          <cell r="F371">
            <v>0</v>
          </cell>
          <cell r="G371">
            <v>0</v>
          </cell>
        </row>
        <row r="372">
          <cell r="A372">
            <v>682313.5</v>
          </cell>
          <cell r="B372">
            <v>371</v>
          </cell>
          <cell r="C372">
            <v>1996.0530000000001</v>
          </cell>
          <cell r="D372">
            <v>0</v>
          </cell>
          <cell r="E372">
            <v>0</v>
          </cell>
          <cell r="F372">
            <v>0</v>
          </cell>
          <cell r="G372">
            <v>0</v>
          </cell>
        </row>
        <row r="373">
          <cell r="A373">
            <v>684307.31</v>
          </cell>
          <cell r="B373">
            <v>372</v>
          </cell>
          <cell r="C373">
            <v>1993.836</v>
          </cell>
          <cell r="D373">
            <v>0</v>
          </cell>
          <cell r="E373">
            <v>0</v>
          </cell>
          <cell r="F373">
            <v>0</v>
          </cell>
          <cell r="G373">
            <v>0</v>
          </cell>
        </row>
        <row r="374">
          <cell r="A374">
            <v>686168.88</v>
          </cell>
          <cell r="B374">
            <v>373</v>
          </cell>
          <cell r="C374">
            <v>1861.538</v>
          </cell>
          <cell r="D374">
            <v>0</v>
          </cell>
          <cell r="E374">
            <v>0</v>
          </cell>
          <cell r="F374">
            <v>0</v>
          </cell>
          <cell r="G374">
            <v>0</v>
          </cell>
        </row>
        <row r="375">
          <cell r="A375">
            <v>688159.94</v>
          </cell>
          <cell r="B375">
            <v>374</v>
          </cell>
          <cell r="C375">
            <v>1991.07</v>
          </cell>
          <cell r="D375">
            <v>0</v>
          </cell>
          <cell r="E375">
            <v>0</v>
          </cell>
          <cell r="F375">
            <v>0</v>
          </cell>
          <cell r="G375">
            <v>0</v>
          </cell>
        </row>
        <row r="376">
          <cell r="A376">
            <v>690143.56</v>
          </cell>
          <cell r="B376">
            <v>375</v>
          </cell>
          <cell r="C376">
            <v>1983.6410000000001</v>
          </cell>
          <cell r="D376">
            <v>0</v>
          </cell>
          <cell r="E376">
            <v>0</v>
          </cell>
          <cell r="F376">
            <v>29.714359999999999</v>
          </cell>
          <cell r="G376">
            <v>6.8481680000000003</v>
          </cell>
        </row>
        <row r="377">
          <cell r="A377">
            <v>692115.38</v>
          </cell>
          <cell r="B377">
            <v>376</v>
          </cell>
          <cell r="C377">
            <v>1971.818</v>
          </cell>
          <cell r="D377">
            <v>0</v>
          </cell>
          <cell r="E377">
            <v>0</v>
          </cell>
          <cell r="F377">
            <v>163.429</v>
          </cell>
          <cell r="G377">
            <v>25.83126</v>
          </cell>
        </row>
        <row r="378">
          <cell r="A378">
            <v>694109.56</v>
          </cell>
          <cell r="B378">
            <v>377</v>
          </cell>
          <cell r="C378">
            <v>1994.2059999999999</v>
          </cell>
          <cell r="D378">
            <v>0</v>
          </cell>
          <cell r="E378">
            <v>0</v>
          </cell>
          <cell r="F378">
            <v>0</v>
          </cell>
          <cell r="G378">
            <v>0</v>
          </cell>
        </row>
        <row r="379">
          <cell r="A379">
            <v>696066.94</v>
          </cell>
          <cell r="B379">
            <v>378</v>
          </cell>
          <cell r="C379">
            <v>1957.3869999999999</v>
          </cell>
          <cell r="D379">
            <v>0</v>
          </cell>
          <cell r="E379">
            <v>0</v>
          </cell>
          <cell r="F379">
            <v>0</v>
          </cell>
          <cell r="G379">
            <v>0</v>
          </cell>
        </row>
        <row r="380">
          <cell r="A380">
            <v>697259.25</v>
          </cell>
          <cell r="B380">
            <v>379</v>
          </cell>
          <cell r="C380">
            <v>1192.307</v>
          </cell>
          <cell r="D380">
            <v>0</v>
          </cell>
          <cell r="E380">
            <v>0</v>
          </cell>
          <cell r="F380">
            <v>0</v>
          </cell>
          <cell r="G380">
            <v>0</v>
          </cell>
        </row>
        <row r="381">
          <cell r="A381">
            <v>699250.44</v>
          </cell>
          <cell r="B381">
            <v>380</v>
          </cell>
          <cell r="C381">
            <v>1991.2049999999999</v>
          </cell>
          <cell r="D381">
            <v>0</v>
          </cell>
          <cell r="E381">
            <v>0</v>
          </cell>
          <cell r="F381">
            <v>0</v>
          </cell>
          <cell r="G381">
            <v>0</v>
          </cell>
        </row>
        <row r="382">
          <cell r="A382">
            <v>701171.63</v>
          </cell>
          <cell r="B382">
            <v>381</v>
          </cell>
          <cell r="C382">
            <v>1921.1780000000001</v>
          </cell>
          <cell r="D382">
            <v>0</v>
          </cell>
          <cell r="E382">
            <v>0</v>
          </cell>
          <cell r="F382">
            <v>0</v>
          </cell>
          <cell r="G382">
            <v>0</v>
          </cell>
        </row>
        <row r="383">
          <cell r="A383">
            <v>703162.63</v>
          </cell>
          <cell r="B383">
            <v>382</v>
          </cell>
          <cell r="C383">
            <v>1991.002</v>
          </cell>
          <cell r="D383">
            <v>0</v>
          </cell>
          <cell r="E383">
            <v>0</v>
          </cell>
          <cell r="F383">
            <v>214.41460000000001</v>
          </cell>
          <cell r="G383">
            <v>46.872070000000001</v>
          </cell>
        </row>
        <row r="384">
          <cell r="A384">
            <v>704999.63</v>
          </cell>
          <cell r="B384">
            <v>383</v>
          </cell>
          <cell r="C384">
            <v>1837.0260000000001</v>
          </cell>
          <cell r="D384">
            <v>0</v>
          </cell>
          <cell r="E384">
            <v>0</v>
          </cell>
          <cell r="F384">
            <v>226.00739999999999</v>
          </cell>
          <cell r="G384">
            <v>49.570999999999998</v>
          </cell>
        </row>
        <row r="385">
          <cell r="A385">
            <v>706985.56</v>
          </cell>
          <cell r="B385">
            <v>384</v>
          </cell>
          <cell r="C385">
            <v>1985.913</v>
          </cell>
          <cell r="D385">
            <v>0</v>
          </cell>
          <cell r="E385">
            <v>0</v>
          </cell>
          <cell r="F385">
            <v>0</v>
          </cell>
          <cell r="G385">
            <v>0</v>
          </cell>
        </row>
        <row r="386">
          <cell r="A386">
            <v>708903.13</v>
          </cell>
          <cell r="B386">
            <v>385</v>
          </cell>
          <cell r="C386">
            <v>1917.57</v>
          </cell>
          <cell r="D386">
            <v>0</v>
          </cell>
          <cell r="E386">
            <v>0</v>
          </cell>
          <cell r="F386">
            <v>0</v>
          </cell>
          <cell r="G386">
            <v>0</v>
          </cell>
        </row>
        <row r="387">
          <cell r="A387">
            <v>710512.38</v>
          </cell>
          <cell r="B387">
            <v>386</v>
          </cell>
          <cell r="C387">
            <v>1609.2339999999999</v>
          </cell>
          <cell r="D387">
            <v>0</v>
          </cell>
          <cell r="E387">
            <v>0</v>
          </cell>
          <cell r="F387">
            <v>0</v>
          </cell>
          <cell r="G387">
            <v>0</v>
          </cell>
        </row>
        <row r="388">
          <cell r="A388">
            <v>712501.75</v>
          </cell>
          <cell r="B388">
            <v>387</v>
          </cell>
          <cell r="C388">
            <v>1989.37</v>
          </cell>
          <cell r="D388">
            <v>0</v>
          </cell>
          <cell r="E388">
            <v>0</v>
          </cell>
          <cell r="F388">
            <v>31.09986</v>
          </cell>
          <cell r="G388">
            <v>5.7684369999999996</v>
          </cell>
        </row>
        <row r="389">
          <cell r="A389">
            <v>714469.5</v>
          </cell>
          <cell r="B389">
            <v>388</v>
          </cell>
          <cell r="C389">
            <v>1967.7280000000001</v>
          </cell>
          <cell r="D389">
            <v>0</v>
          </cell>
          <cell r="E389">
            <v>0</v>
          </cell>
          <cell r="F389">
            <v>279.89870000000002</v>
          </cell>
          <cell r="G389">
            <v>40.277790000000003</v>
          </cell>
        </row>
        <row r="390">
          <cell r="A390">
            <v>715594.19</v>
          </cell>
          <cell r="B390">
            <v>389</v>
          </cell>
          <cell r="C390">
            <v>1124.6679999999999</v>
          </cell>
          <cell r="D390">
            <v>0</v>
          </cell>
          <cell r="E390">
            <v>0</v>
          </cell>
          <cell r="F390">
            <v>186.59909999999999</v>
          </cell>
          <cell r="G390">
            <v>11.873799999999999</v>
          </cell>
        </row>
        <row r="391">
          <cell r="A391">
            <v>717579.25</v>
          </cell>
          <cell r="B391">
            <v>390</v>
          </cell>
          <cell r="C391">
            <v>1985.0719999999999</v>
          </cell>
          <cell r="D391">
            <v>0</v>
          </cell>
          <cell r="E391">
            <v>0</v>
          </cell>
          <cell r="F391">
            <v>0</v>
          </cell>
          <cell r="G391">
            <v>0</v>
          </cell>
        </row>
        <row r="392">
          <cell r="A392">
            <v>719568.56</v>
          </cell>
          <cell r="B392">
            <v>391</v>
          </cell>
          <cell r="C392">
            <v>1989.338</v>
          </cell>
          <cell r="D392">
            <v>0</v>
          </cell>
          <cell r="E392">
            <v>0</v>
          </cell>
          <cell r="F392">
            <v>13.98715</v>
          </cell>
          <cell r="G392">
            <v>1.669994</v>
          </cell>
        </row>
        <row r="393">
          <cell r="A393">
            <v>721514.69</v>
          </cell>
          <cell r="B393">
            <v>392</v>
          </cell>
          <cell r="C393">
            <v>1946.098</v>
          </cell>
          <cell r="D393">
            <v>0</v>
          </cell>
          <cell r="E393">
            <v>0</v>
          </cell>
          <cell r="F393">
            <v>0</v>
          </cell>
          <cell r="G393">
            <v>0</v>
          </cell>
        </row>
        <row r="394">
          <cell r="A394">
            <v>723170.5</v>
          </cell>
          <cell r="B394">
            <v>393</v>
          </cell>
          <cell r="C394">
            <v>1655.8150000000001</v>
          </cell>
          <cell r="D394">
            <v>0</v>
          </cell>
          <cell r="E394">
            <v>0</v>
          </cell>
          <cell r="F394">
            <v>0</v>
          </cell>
          <cell r="G394">
            <v>0</v>
          </cell>
        </row>
        <row r="395">
          <cell r="A395">
            <v>725168</v>
          </cell>
          <cell r="B395">
            <v>394</v>
          </cell>
          <cell r="C395">
            <v>1997.519</v>
          </cell>
          <cell r="D395">
            <v>0</v>
          </cell>
          <cell r="E395">
            <v>0</v>
          </cell>
          <cell r="F395">
            <v>0</v>
          </cell>
          <cell r="G395">
            <v>0</v>
          </cell>
        </row>
        <row r="396">
          <cell r="A396">
            <v>727046.13</v>
          </cell>
          <cell r="B396">
            <v>395</v>
          </cell>
          <cell r="C396">
            <v>1878.107</v>
          </cell>
          <cell r="D396">
            <v>0</v>
          </cell>
          <cell r="E396">
            <v>0</v>
          </cell>
          <cell r="F396">
            <v>0</v>
          </cell>
          <cell r="G396">
            <v>0</v>
          </cell>
        </row>
        <row r="397">
          <cell r="A397">
            <v>728252.25</v>
          </cell>
          <cell r="B397">
            <v>396</v>
          </cell>
          <cell r="C397">
            <v>1206.153</v>
          </cell>
          <cell r="D397">
            <v>0</v>
          </cell>
          <cell r="E397">
            <v>0</v>
          </cell>
          <cell r="F397">
            <v>0</v>
          </cell>
          <cell r="G397">
            <v>0</v>
          </cell>
        </row>
        <row r="398">
          <cell r="A398">
            <v>729985</v>
          </cell>
          <cell r="B398">
            <v>397</v>
          </cell>
          <cell r="C398">
            <v>1732.7719999999999</v>
          </cell>
          <cell r="D398">
            <v>0</v>
          </cell>
          <cell r="E398">
            <v>0</v>
          </cell>
          <cell r="F398">
            <v>0</v>
          </cell>
          <cell r="G398">
            <v>0</v>
          </cell>
        </row>
        <row r="399">
          <cell r="A399">
            <v>731945.13</v>
          </cell>
          <cell r="B399">
            <v>398</v>
          </cell>
          <cell r="C399">
            <v>1960.096</v>
          </cell>
          <cell r="D399">
            <v>0</v>
          </cell>
          <cell r="E399">
            <v>0</v>
          </cell>
          <cell r="F399">
            <v>30.307179999999999</v>
          </cell>
          <cell r="G399">
            <v>4.4291900000000002</v>
          </cell>
        </row>
        <row r="400">
          <cell r="A400">
            <v>733934.06</v>
          </cell>
          <cell r="B400">
            <v>399</v>
          </cell>
          <cell r="C400">
            <v>1988.9280000000001</v>
          </cell>
          <cell r="D400">
            <v>0</v>
          </cell>
          <cell r="E400">
            <v>0</v>
          </cell>
          <cell r="F400">
            <v>3.571342</v>
          </cell>
          <cell r="G400">
            <v>0.52192700000000003</v>
          </cell>
        </row>
        <row r="401">
          <cell r="A401">
            <v>735836.81</v>
          </cell>
          <cell r="B401">
            <v>400</v>
          </cell>
          <cell r="C401">
            <v>1902.7650000000001</v>
          </cell>
          <cell r="D401">
            <v>0</v>
          </cell>
          <cell r="E401">
            <v>0</v>
          </cell>
          <cell r="F401">
            <v>0</v>
          </cell>
          <cell r="G401">
            <v>0</v>
          </cell>
        </row>
        <row r="402">
          <cell r="A402">
            <v>737806.44</v>
          </cell>
          <cell r="B402">
            <v>401</v>
          </cell>
          <cell r="C402">
            <v>1969.6189999999999</v>
          </cell>
          <cell r="D402">
            <v>0</v>
          </cell>
          <cell r="E402">
            <v>0</v>
          </cell>
          <cell r="F402">
            <v>0</v>
          </cell>
          <cell r="G402">
            <v>0</v>
          </cell>
        </row>
        <row r="403">
          <cell r="A403">
            <v>738875.56</v>
          </cell>
          <cell r="B403">
            <v>402</v>
          </cell>
          <cell r="C403">
            <v>1069.097</v>
          </cell>
          <cell r="D403">
            <v>0</v>
          </cell>
          <cell r="E403">
            <v>0</v>
          </cell>
          <cell r="F403">
            <v>0</v>
          </cell>
          <cell r="G403">
            <v>0</v>
          </cell>
        </row>
        <row r="404">
          <cell r="A404">
            <v>740592.56</v>
          </cell>
          <cell r="B404">
            <v>403</v>
          </cell>
          <cell r="C404">
            <v>1716.9829999999999</v>
          </cell>
          <cell r="D404">
            <v>0</v>
          </cell>
          <cell r="E404">
            <v>0</v>
          </cell>
          <cell r="F404">
            <v>23.056899999999999</v>
          </cell>
          <cell r="G404">
            <v>1.1432119999999999</v>
          </cell>
        </row>
        <row r="405">
          <cell r="A405">
            <v>742547.81</v>
          </cell>
          <cell r="B405">
            <v>404</v>
          </cell>
          <cell r="C405">
            <v>1955.2349999999999</v>
          </cell>
          <cell r="D405">
            <v>0</v>
          </cell>
          <cell r="E405">
            <v>0</v>
          </cell>
          <cell r="F405">
            <v>284.36849999999998</v>
          </cell>
          <cell r="G405">
            <v>23.485589999999998</v>
          </cell>
        </row>
        <row r="406">
          <cell r="A406">
            <v>744538.88</v>
          </cell>
          <cell r="B406">
            <v>405</v>
          </cell>
          <cell r="C406">
            <v>1991.0319999999999</v>
          </cell>
          <cell r="D406">
            <v>0</v>
          </cell>
          <cell r="E406">
            <v>0</v>
          </cell>
          <cell r="F406">
            <v>276.9615</v>
          </cell>
          <cell r="G406">
            <v>21.0871</v>
          </cell>
        </row>
        <row r="407">
          <cell r="A407">
            <v>746534.13</v>
          </cell>
          <cell r="B407">
            <v>406</v>
          </cell>
          <cell r="C407">
            <v>1995.27</v>
          </cell>
          <cell r="D407">
            <v>0</v>
          </cell>
          <cell r="E407">
            <v>0</v>
          </cell>
          <cell r="F407">
            <v>0</v>
          </cell>
          <cell r="G407">
            <v>0</v>
          </cell>
        </row>
        <row r="408">
          <cell r="A408">
            <v>748169.13</v>
          </cell>
          <cell r="B408">
            <v>407</v>
          </cell>
          <cell r="C408">
            <v>1634.9760000000001</v>
          </cell>
          <cell r="D408">
            <v>0</v>
          </cell>
          <cell r="E408">
            <v>0</v>
          </cell>
          <cell r="F408">
            <v>0</v>
          </cell>
          <cell r="G408">
            <v>0</v>
          </cell>
        </row>
        <row r="409">
          <cell r="A409">
            <v>750117.75</v>
          </cell>
          <cell r="B409">
            <v>408</v>
          </cell>
          <cell r="C409">
            <v>1948.652</v>
          </cell>
          <cell r="D409">
            <v>0</v>
          </cell>
          <cell r="E409">
            <v>0</v>
          </cell>
          <cell r="F409">
            <v>50.817920000000001</v>
          </cell>
          <cell r="G409">
            <v>2.5190760000000001</v>
          </cell>
        </row>
        <row r="410">
          <cell r="A410">
            <v>752099.56</v>
          </cell>
          <cell r="B410">
            <v>409</v>
          </cell>
          <cell r="C410">
            <v>1981.7850000000001</v>
          </cell>
          <cell r="D410">
            <v>0</v>
          </cell>
          <cell r="E410">
            <v>0</v>
          </cell>
          <cell r="F410">
            <v>282.42169999999999</v>
          </cell>
          <cell r="G410">
            <v>41.887349999999998</v>
          </cell>
        </row>
        <row r="411">
          <cell r="A411">
            <v>754098.31</v>
          </cell>
          <cell r="B411">
            <v>410</v>
          </cell>
          <cell r="C411">
            <v>1998.7349999999999</v>
          </cell>
          <cell r="D411">
            <v>0</v>
          </cell>
          <cell r="E411">
            <v>0</v>
          </cell>
          <cell r="F411">
            <v>555.00969999999995</v>
          </cell>
          <cell r="G411">
            <v>41.498220000000003</v>
          </cell>
        </row>
        <row r="412">
          <cell r="A412">
            <v>755927.31</v>
          </cell>
          <cell r="B412">
            <v>411</v>
          </cell>
          <cell r="C412">
            <v>1829.0170000000001</v>
          </cell>
          <cell r="D412">
            <v>0</v>
          </cell>
          <cell r="E412">
            <v>0</v>
          </cell>
          <cell r="F412">
            <v>0</v>
          </cell>
          <cell r="G412">
            <v>0</v>
          </cell>
        </row>
        <row r="413">
          <cell r="A413">
            <v>757914.44</v>
          </cell>
          <cell r="B413">
            <v>412</v>
          </cell>
          <cell r="C413">
            <v>1987.1110000000001</v>
          </cell>
          <cell r="D413">
            <v>0</v>
          </cell>
          <cell r="E413">
            <v>0</v>
          </cell>
          <cell r="F413">
            <v>97.732380000000006</v>
          </cell>
          <cell r="G413">
            <v>14.60941</v>
          </cell>
        </row>
        <row r="414">
          <cell r="A414">
            <v>759908.19</v>
          </cell>
          <cell r="B414">
            <v>413</v>
          </cell>
          <cell r="C414">
            <v>1993.732</v>
          </cell>
          <cell r="D414">
            <v>0</v>
          </cell>
          <cell r="E414">
            <v>0</v>
          </cell>
          <cell r="F414">
            <v>52.625120000000003</v>
          </cell>
          <cell r="G414">
            <v>7.866606</v>
          </cell>
        </row>
        <row r="415">
          <cell r="A415">
            <v>761896.06</v>
          </cell>
          <cell r="B415">
            <v>414</v>
          </cell>
          <cell r="C415">
            <v>1987.87</v>
          </cell>
          <cell r="D415">
            <v>0</v>
          </cell>
          <cell r="E415">
            <v>0</v>
          </cell>
          <cell r="F415">
            <v>230.39439999999999</v>
          </cell>
          <cell r="G415">
            <v>11.21231</v>
          </cell>
        </row>
        <row r="416">
          <cell r="A416">
            <v>763890.06</v>
          </cell>
          <cell r="B416">
            <v>415</v>
          </cell>
          <cell r="C416">
            <v>1993.972</v>
          </cell>
          <cell r="D416">
            <v>0</v>
          </cell>
          <cell r="E416">
            <v>0</v>
          </cell>
          <cell r="F416">
            <v>377.77120000000002</v>
          </cell>
          <cell r="G416">
            <v>22.975090000000002</v>
          </cell>
        </row>
        <row r="417">
          <cell r="A417">
            <v>765874.5</v>
          </cell>
          <cell r="B417">
            <v>416</v>
          </cell>
          <cell r="C417">
            <v>1984.4659999999999</v>
          </cell>
          <cell r="D417">
            <v>0</v>
          </cell>
          <cell r="E417">
            <v>0</v>
          </cell>
          <cell r="F417">
            <v>0</v>
          </cell>
          <cell r="G417">
            <v>0</v>
          </cell>
        </row>
        <row r="418">
          <cell r="A418">
            <v>767265.94</v>
          </cell>
          <cell r="B418">
            <v>417</v>
          </cell>
          <cell r="C418">
            <v>1391.4570000000001</v>
          </cell>
          <cell r="D418">
            <v>0</v>
          </cell>
          <cell r="E418">
            <v>0</v>
          </cell>
          <cell r="F418">
            <v>0</v>
          </cell>
          <cell r="G418">
            <v>0</v>
          </cell>
        </row>
        <row r="419">
          <cell r="A419">
            <v>769188.81</v>
          </cell>
          <cell r="B419">
            <v>418</v>
          </cell>
          <cell r="C419">
            <v>1922.8889999999999</v>
          </cell>
          <cell r="D419">
            <v>0</v>
          </cell>
          <cell r="E419">
            <v>0</v>
          </cell>
          <cell r="F419">
            <v>0</v>
          </cell>
          <cell r="G419">
            <v>0</v>
          </cell>
        </row>
        <row r="420">
          <cell r="A420">
            <v>771179.75</v>
          </cell>
          <cell r="B420">
            <v>419</v>
          </cell>
          <cell r="C420">
            <v>1990.9690000000001</v>
          </cell>
          <cell r="D420">
            <v>0</v>
          </cell>
          <cell r="E420">
            <v>0</v>
          </cell>
          <cell r="F420">
            <v>0</v>
          </cell>
          <cell r="G420">
            <v>0</v>
          </cell>
        </row>
        <row r="421">
          <cell r="A421">
            <v>773127.38</v>
          </cell>
          <cell r="B421">
            <v>420</v>
          </cell>
          <cell r="C421">
            <v>1947.643</v>
          </cell>
          <cell r="D421">
            <v>0</v>
          </cell>
          <cell r="E421">
            <v>0</v>
          </cell>
          <cell r="F421">
            <v>0</v>
          </cell>
          <cell r="G421">
            <v>0</v>
          </cell>
        </row>
        <row r="422">
          <cell r="A422">
            <v>775012.69</v>
          </cell>
          <cell r="B422">
            <v>421</v>
          </cell>
          <cell r="C422">
            <v>1885.3219999999999</v>
          </cell>
          <cell r="D422">
            <v>0</v>
          </cell>
          <cell r="E422">
            <v>0</v>
          </cell>
          <cell r="F422">
            <v>0</v>
          </cell>
          <cell r="G422">
            <v>0</v>
          </cell>
        </row>
        <row r="423">
          <cell r="A423">
            <v>776455.81</v>
          </cell>
          <cell r="B423">
            <v>422</v>
          </cell>
          <cell r="C423">
            <v>1443.1010000000001</v>
          </cell>
          <cell r="D423">
            <v>0</v>
          </cell>
          <cell r="E423">
            <v>0</v>
          </cell>
          <cell r="F423">
            <v>0</v>
          </cell>
          <cell r="G423">
            <v>0</v>
          </cell>
        </row>
        <row r="424">
          <cell r="A424">
            <v>778335.44</v>
          </cell>
          <cell r="B424">
            <v>423</v>
          </cell>
          <cell r="C424">
            <v>1879.6410000000001</v>
          </cell>
          <cell r="D424">
            <v>0</v>
          </cell>
          <cell r="E424">
            <v>0</v>
          </cell>
          <cell r="F424">
            <v>185.71469999999999</v>
          </cell>
          <cell r="G424">
            <v>46.298369999999998</v>
          </cell>
        </row>
        <row r="425">
          <cell r="A425">
            <v>780311.69</v>
          </cell>
          <cell r="B425">
            <v>424</v>
          </cell>
          <cell r="C425">
            <v>1976.2650000000001</v>
          </cell>
          <cell r="D425">
            <v>0</v>
          </cell>
          <cell r="E425">
            <v>0</v>
          </cell>
          <cell r="F425">
            <v>74.285889999999995</v>
          </cell>
          <cell r="G425">
            <v>16.464929999999999</v>
          </cell>
        </row>
        <row r="426">
          <cell r="A426">
            <v>782302.81</v>
          </cell>
          <cell r="B426">
            <v>425</v>
          </cell>
          <cell r="C426">
            <v>1991.13</v>
          </cell>
          <cell r="D426">
            <v>0</v>
          </cell>
          <cell r="E426">
            <v>0</v>
          </cell>
          <cell r="F426">
            <v>59.428710000000002</v>
          </cell>
          <cell r="G426">
            <v>13.171939999999999</v>
          </cell>
        </row>
        <row r="427">
          <cell r="A427">
            <v>784254.19</v>
          </cell>
          <cell r="B427">
            <v>426</v>
          </cell>
          <cell r="C427">
            <v>1951.3810000000001</v>
          </cell>
          <cell r="D427">
            <v>0</v>
          </cell>
          <cell r="E427">
            <v>0</v>
          </cell>
          <cell r="F427">
            <v>0</v>
          </cell>
          <cell r="G427">
            <v>0</v>
          </cell>
        </row>
        <row r="428">
          <cell r="A428">
            <v>786227.81</v>
          </cell>
          <cell r="B428">
            <v>427</v>
          </cell>
          <cell r="C428">
            <v>1973.63</v>
          </cell>
          <cell r="D428">
            <v>0</v>
          </cell>
          <cell r="E428">
            <v>0</v>
          </cell>
          <cell r="F428">
            <v>0</v>
          </cell>
          <cell r="G428">
            <v>0</v>
          </cell>
        </row>
        <row r="429">
          <cell r="A429">
            <v>787593.56</v>
          </cell>
          <cell r="B429">
            <v>428</v>
          </cell>
          <cell r="C429">
            <v>1365.731</v>
          </cell>
          <cell r="D429">
            <v>0</v>
          </cell>
          <cell r="E429">
            <v>0</v>
          </cell>
          <cell r="F429">
            <v>0</v>
          </cell>
          <cell r="G429">
            <v>0</v>
          </cell>
        </row>
        <row r="430">
          <cell r="A430">
            <v>789201.38</v>
          </cell>
          <cell r="B430">
            <v>429</v>
          </cell>
          <cell r="C430">
            <v>1607.8409999999999</v>
          </cell>
          <cell r="D430">
            <v>0</v>
          </cell>
          <cell r="E430">
            <v>0</v>
          </cell>
          <cell r="F430">
            <v>227.36429999999999</v>
          </cell>
          <cell r="G430">
            <v>56.389690000000002</v>
          </cell>
        </row>
        <row r="431">
          <cell r="A431">
            <v>791172.5</v>
          </cell>
          <cell r="B431">
            <v>430</v>
          </cell>
          <cell r="C431">
            <v>1971.098</v>
          </cell>
          <cell r="D431">
            <v>0</v>
          </cell>
          <cell r="E431">
            <v>0</v>
          </cell>
          <cell r="F431">
            <v>352.5498</v>
          </cell>
          <cell r="G431">
            <v>87.486490000000003</v>
          </cell>
        </row>
        <row r="432">
          <cell r="A432">
            <v>793003.88</v>
          </cell>
          <cell r="B432">
            <v>431</v>
          </cell>
          <cell r="C432">
            <v>1831.3679999999999</v>
          </cell>
          <cell r="D432">
            <v>0</v>
          </cell>
          <cell r="E432">
            <v>0</v>
          </cell>
          <cell r="F432">
            <v>148.4753</v>
          </cell>
          <cell r="G432">
            <v>36.870519999999999</v>
          </cell>
        </row>
        <row r="433">
          <cell r="A433">
            <v>794997.25</v>
          </cell>
          <cell r="B433">
            <v>432</v>
          </cell>
          <cell r="C433">
            <v>1993.394</v>
          </cell>
          <cell r="D433">
            <v>0</v>
          </cell>
          <cell r="E433">
            <v>0</v>
          </cell>
          <cell r="F433">
            <v>0</v>
          </cell>
          <cell r="G433">
            <v>0</v>
          </cell>
        </row>
        <row r="434">
          <cell r="A434">
            <v>796944.94</v>
          </cell>
          <cell r="B434">
            <v>433</v>
          </cell>
          <cell r="C434">
            <v>1947.673</v>
          </cell>
          <cell r="D434">
            <v>0</v>
          </cell>
          <cell r="E434">
            <v>0</v>
          </cell>
          <cell r="F434">
            <v>0</v>
          </cell>
          <cell r="G434">
            <v>0</v>
          </cell>
        </row>
        <row r="435">
          <cell r="A435">
            <v>798701.06</v>
          </cell>
          <cell r="B435">
            <v>434</v>
          </cell>
          <cell r="C435">
            <v>1756.1220000000001</v>
          </cell>
          <cell r="D435">
            <v>0</v>
          </cell>
          <cell r="E435">
            <v>0</v>
          </cell>
          <cell r="F435">
            <v>0</v>
          </cell>
          <cell r="G435">
            <v>0</v>
          </cell>
        </row>
        <row r="436">
          <cell r="A436">
            <v>800698.19</v>
          </cell>
          <cell r="B436">
            <v>435</v>
          </cell>
          <cell r="C436">
            <v>1997.146</v>
          </cell>
          <cell r="D436">
            <v>0</v>
          </cell>
          <cell r="E436">
            <v>0</v>
          </cell>
          <cell r="F436">
            <v>62.199710000000003</v>
          </cell>
          <cell r="G436">
            <v>14.30137</v>
          </cell>
        </row>
        <row r="437">
          <cell r="A437">
            <v>802671.81</v>
          </cell>
          <cell r="B437">
            <v>436</v>
          </cell>
          <cell r="C437">
            <v>1973.634</v>
          </cell>
          <cell r="D437">
            <v>0</v>
          </cell>
          <cell r="E437">
            <v>0</v>
          </cell>
          <cell r="F437">
            <v>209.92359999999999</v>
          </cell>
          <cell r="G437">
            <v>46.778790000000001</v>
          </cell>
        </row>
        <row r="438">
          <cell r="A438">
            <v>804325.56</v>
          </cell>
          <cell r="B438">
            <v>437</v>
          </cell>
          <cell r="C438">
            <v>1653.76</v>
          </cell>
          <cell r="D438">
            <v>0</v>
          </cell>
          <cell r="E438">
            <v>0</v>
          </cell>
          <cell r="F438">
            <v>62.199359999999999</v>
          </cell>
          <cell r="G438">
            <v>13.11069</v>
          </cell>
        </row>
        <row r="439">
          <cell r="A439">
            <v>806311.75</v>
          </cell>
          <cell r="B439">
            <v>438</v>
          </cell>
          <cell r="C439">
            <v>1986.192</v>
          </cell>
          <cell r="D439">
            <v>0</v>
          </cell>
          <cell r="E439">
            <v>0</v>
          </cell>
          <cell r="F439">
            <v>0</v>
          </cell>
          <cell r="G439">
            <v>0</v>
          </cell>
        </row>
        <row r="440">
          <cell r="A440">
            <v>808312.38</v>
          </cell>
          <cell r="B440">
            <v>439</v>
          </cell>
          <cell r="C440">
            <v>2000.6210000000001</v>
          </cell>
          <cell r="D440">
            <v>0</v>
          </cell>
          <cell r="E440">
            <v>0</v>
          </cell>
          <cell r="F440">
            <v>292.3809</v>
          </cell>
          <cell r="G440">
            <v>28.706800000000001</v>
          </cell>
        </row>
        <row r="441">
          <cell r="A441">
            <v>810184.69</v>
          </cell>
          <cell r="B441">
            <v>440</v>
          </cell>
          <cell r="C441">
            <v>1872.3240000000001</v>
          </cell>
          <cell r="D441">
            <v>0</v>
          </cell>
          <cell r="E441">
            <v>0</v>
          </cell>
          <cell r="F441">
            <v>0</v>
          </cell>
          <cell r="G441">
            <v>0</v>
          </cell>
        </row>
        <row r="442">
          <cell r="A442">
            <v>812155.38</v>
          </cell>
          <cell r="B442">
            <v>441</v>
          </cell>
          <cell r="C442">
            <v>1970.7170000000001</v>
          </cell>
          <cell r="D442">
            <v>0</v>
          </cell>
          <cell r="E442">
            <v>0</v>
          </cell>
          <cell r="F442">
            <v>0</v>
          </cell>
          <cell r="G442">
            <v>0</v>
          </cell>
        </row>
        <row r="443">
          <cell r="A443">
            <v>814137.13</v>
          </cell>
          <cell r="B443">
            <v>442</v>
          </cell>
          <cell r="C443">
            <v>1981.7550000000001</v>
          </cell>
          <cell r="D443">
            <v>0</v>
          </cell>
          <cell r="E443">
            <v>0</v>
          </cell>
          <cell r="F443">
            <v>0</v>
          </cell>
          <cell r="G443">
            <v>0</v>
          </cell>
        </row>
        <row r="444">
          <cell r="A444">
            <v>816112.69</v>
          </cell>
          <cell r="B444">
            <v>443</v>
          </cell>
          <cell r="C444">
            <v>1975.5540000000001</v>
          </cell>
          <cell r="D444">
            <v>0</v>
          </cell>
          <cell r="E444">
            <v>0</v>
          </cell>
          <cell r="F444">
            <v>0</v>
          </cell>
          <cell r="G444">
            <v>0</v>
          </cell>
        </row>
        <row r="445">
          <cell r="A445">
            <v>818105.13</v>
          </cell>
          <cell r="B445">
            <v>444</v>
          </cell>
          <cell r="C445">
            <v>1992.4480000000001</v>
          </cell>
          <cell r="D445">
            <v>0</v>
          </cell>
          <cell r="E445">
            <v>0</v>
          </cell>
          <cell r="F445">
            <v>0</v>
          </cell>
          <cell r="G445">
            <v>0</v>
          </cell>
        </row>
        <row r="446">
          <cell r="A446">
            <v>820029.5</v>
          </cell>
          <cell r="B446">
            <v>445</v>
          </cell>
          <cell r="C446">
            <v>1924.3710000000001</v>
          </cell>
          <cell r="D446">
            <v>0</v>
          </cell>
          <cell r="E446">
            <v>0</v>
          </cell>
          <cell r="F446">
            <v>358.37779999999998</v>
          </cell>
          <cell r="G446">
            <v>53.878799999999998</v>
          </cell>
        </row>
        <row r="447">
          <cell r="A447">
            <v>822029.31</v>
          </cell>
          <cell r="B447">
            <v>446</v>
          </cell>
          <cell r="C447">
            <v>1999.8030000000001</v>
          </cell>
          <cell r="D447">
            <v>0</v>
          </cell>
          <cell r="E447">
            <v>0</v>
          </cell>
          <cell r="F447">
            <v>336.13069999999999</v>
          </cell>
          <cell r="G447">
            <v>50.534149999999997</v>
          </cell>
        </row>
        <row r="448">
          <cell r="A448">
            <v>823787.88</v>
          </cell>
          <cell r="B448">
            <v>447</v>
          </cell>
          <cell r="C448">
            <v>1758.5319999999999</v>
          </cell>
          <cell r="D448">
            <v>0</v>
          </cell>
          <cell r="E448">
            <v>0</v>
          </cell>
          <cell r="F448">
            <v>0</v>
          </cell>
          <cell r="G448">
            <v>0</v>
          </cell>
        </row>
        <row r="449">
          <cell r="A449">
            <v>825773.5</v>
          </cell>
          <cell r="B449">
            <v>448</v>
          </cell>
          <cell r="C449">
            <v>1985.635</v>
          </cell>
          <cell r="D449">
            <v>0</v>
          </cell>
          <cell r="E449">
            <v>0</v>
          </cell>
          <cell r="F449">
            <v>0</v>
          </cell>
          <cell r="G449">
            <v>0</v>
          </cell>
        </row>
        <row r="450">
          <cell r="A450">
            <v>827279.25</v>
          </cell>
          <cell r="B450">
            <v>449</v>
          </cell>
          <cell r="C450">
            <v>1505.7260000000001</v>
          </cell>
          <cell r="D450">
            <v>0</v>
          </cell>
          <cell r="E450">
            <v>0</v>
          </cell>
          <cell r="F450">
            <v>0</v>
          </cell>
          <cell r="G450">
            <v>0</v>
          </cell>
        </row>
        <row r="451">
          <cell r="A451">
            <v>829265.5</v>
          </cell>
          <cell r="B451">
            <v>450</v>
          </cell>
          <cell r="C451">
            <v>1986.2729999999999</v>
          </cell>
          <cell r="D451">
            <v>0</v>
          </cell>
          <cell r="E451">
            <v>0</v>
          </cell>
          <cell r="F451">
            <v>99.913250000000005</v>
          </cell>
          <cell r="G451">
            <v>13.971780000000001</v>
          </cell>
        </row>
        <row r="452">
          <cell r="A452">
            <v>831264.56</v>
          </cell>
          <cell r="B452">
            <v>451</v>
          </cell>
          <cell r="C452">
            <v>1999.039</v>
          </cell>
          <cell r="D452">
            <v>0</v>
          </cell>
          <cell r="E452">
            <v>0</v>
          </cell>
          <cell r="F452">
            <v>30.742709999999999</v>
          </cell>
          <cell r="G452">
            <v>5.0906909999999996</v>
          </cell>
        </row>
        <row r="453">
          <cell r="A453">
            <v>833258.19</v>
          </cell>
          <cell r="B453">
            <v>452</v>
          </cell>
          <cell r="C453">
            <v>1993.625</v>
          </cell>
          <cell r="D453">
            <v>0</v>
          </cell>
          <cell r="E453">
            <v>0</v>
          </cell>
          <cell r="F453">
            <v>320.82380000000001</v>
          </cell>
          <cell r="G453">
            <v>43.662460000000003</v>
          </cell>
        </row>
        <row r="454">
          <cell r="A454">
            <v>835239.94</v>
          </cell>
          <cell r="B454">
            <v>453</v>
          </cell>
          <cell r="C454">
            <v>1981.7570000000001</v>
          </cell>
          <cell r="D454">
            <v>0</v>
          </cell>
          <cell r="E454">
            <v>0</v>
          </cell>
          <cell r="F454">
            <v>0</v>
          </cell>
          <cell r="G454">
            <v>0</v>
          </cell>
        </row>
        <row r="455">
          <cell r="A455">
            <v>837211.63</v>
          </cell>
          <cell r="B455">
            <v>454</v>
          </cell>
          <cell r="C455">
            <v>1971.7180000000001</v>
          </cell>
          <cell r="D455">
            <v>0</v>
          </cell>
          <cell r="E455">
            <v>0</v>
          </cell>
          <cell r="F455">
            <v>160.35400000000001</v>
          </cell>
          <cell r="G455">
            <v>21.291540000000001</v>
          </cell>
        </row>
        <row r="456">
          <cell r="A456">
            <v>839176.63</v>
          </cell>
          <cell r="B456">
            <v>455</v>
          </cell>
          <cell r="C456">
            <v>1965.0309999999999</v>
          </cell>
          <cell r="D456">
            <v>0</v>
          </cell>
          <cell r="E456">
            <v>0</v>
          </cell>
          <cell r="F456">
            <v>131.5249</v>
          </cell>
          <cell r="G456">
            <v>17.469090000000001</v>
          </cell>
        </row>
        <row r="457">
          <cell r="A457">
            <v>841175.69</v>
          </cell>
          <cell r="B457">
            <v>456</v>
          </cell>
          <cell r="C457">
            <v>1999.06</v>
          </cell>
          <cell r="D457">
            <v>0</v>
          </cell>
          <cell r="E457">
            <v>0</v>
          </cell>
          <cell r="F457">
            <v>794.96630000000005</v>
          </cell>
          <cell r="G457">
            <v>61.34854</v>
          </cell>
        </row>
        <row r="458">
          <cell r="A458">
            <v>843137.69</v>
          </cell>
          <cell r="B458">
            <v>457</v>
          </cell>
          <cell r="C458">
            <v>1961.9860000000001</v>
          </cell>
          <cell r="D458">
            <v>0</v>
          </cell>
          <cell r="E458">
            <v>0</v>
          </cell>
          <cell r="F458">
            <v>0</v>
          </cell>
          <cell r="G458">
            <v>0</v>
          </cell>
        </row>
        <row r="459">
          <cell r="A459">
            <v>845134.63</v>
          </cell>
          <cell r="B459">
            <v>458</v>
          </cell>
          <cell r="C459">
            <v>1996.93</v>
          </cell>
          <cell r="D459">
            <v>0</v>
          </cell>
          <cell r="E459">
            <v>0</v>
          </cell>
          <cell r="F459">
            <v>120.286</v>
          </cell>
          <cell r="G459">
            <v>13.97418</v>
          </cell>
        </row>
        <row r="460">
          <cell r="A460">
            <v>847134.31</v>
          </cell>
          <cell r="B460">
            <v>459</v>
          </cell>
          <cell r="C460">
            <v>1999.671</v>
          </cell>
          <cell r="D460">
            <v>0</v>
          </cell>
          <cell r="E460">
            <v>0</v>
          </cell>
          <cell r="F460">
            <v>67.660870000000003</v>
          </cell>
          <cell r="G460">
            <v>13.932930000000001</v>
          </cell>
        </row>
        <row r="461">
          <cell r="A461">
            <v>849117.75</v>
          </cell>
          <cell r="B461">
            <v>460</v>
          </cell>
          <cell r="C461">
            <v>1983.4169999999999</v>
          </cell>
          <cell r="D461">
            <v>0</v>
          </cell>
          <cell r="E461">
            <v>0</v>
          </cell>
          <cell r="F461">
            <v>0</v>
          </cell>
          <cell r="G461">
            <v>0</v>
          </cell>
        </row>
        <row r="462">
          <cell r="A462">
            <v>851106.88</v>
          </cell>
          <cell r="B462">
            <v>461</v>
          </cell>
          <cell r="C462">
            <v>1989.143</v>
          </cell>
          <cell r="D462">
            <v>0</v>
          </cell>
          <cell r="E462">
            <v>0</v>
          </cell>
          <cell r="F462">
            <v>525.05700000000002</v>
          </cell>
          <cell r="G462">
            <v>39.587299999999999</v>
          </cell>
        </row>
        <row r="463">
          <cell r="A463">
            <v>853106.38</v>
          </cell>
          <cell r="B463">
            <v>462</v>
          </cell>
          <cell r="C463">
            <v>1999.527</v>
          </cell>
          <cell r="D463">
            <v>0</v>
          </cell>
          <cell r="E463">
            <v>0</v>
          </cell>
          <cell r="F463">
            <v>0</v>
          </cell>
          <cell r="G463">
            <v>0</v>
          </cell>
        </row>
        <row r="464">
          <cell r="A464">
            <v>854466.63</v>
          </cell>
          <cell r="B464">
            <v>463</v>
          </cell>
          <cell r="C464">
            <v>1360.249</v>
          </cell>
          <cell r="D464">
            <v>0</v>
          </cell>
          <cell r="E464">
            <v>0</v>
          </cell>
          <cell r="F464">
            <v>0</v>
          </cell>
          <cell r="G464">
            <v>0</v>
          </cell>
        </row>
        <row r="465">
          <cell r="A465">
            <v>856454.13</v>
          </cell>
          <cell r="B465">
            <v>464</v>
          </cell>
          <cell r="C465">
            <v>1987.5229999999999</v>
          </cell>
          <cell r="D465">
            <v>0</v>
          </cell>
          <cell r="E465">
            <v>0</v>
          </cell>
          <cell r="F465">
            <v>0</v>
          </cell>
          <cell r="G465">
            <v>0</v>
          </cell>
        </row>
        <row r="466">
          <cell r="A466">
            <v>858359.63</v>
          </cell>
          <cell r="B466">
            <v>465</v>
          </cell>
          <cell r="C466">
            <v>1905.4739999999999</v>
          </cell>
          <cell r="D466">
            <v>0</v>
          </cell>
          <cell r="E466">
            <v>0</v>
          </cell>
          <cell r="F466">
            <v>96.571659999999994</v>
          </cell>
          <cell r="G466">
            <v>26.095459999999999</v>
          </cell>
        </row>
        <row r="467">
          <cell r="A467">
            <v>860353.31</v>
          </cell>
          <cell r="B467">
            <v>466</v>
          </cell>
          <cell r="C467">
            <v>1993.682</v>
          </cell>
          <cell r="D467">
            <v>0</v>
          </cell>
          <cell r="E467">
            <v>0</v>
          </cell>
          <cell r="F467">
            <v>279.05700000000002</v>
          </cell>
          <cell r="G467">
            <v>72.63355</v>
          </cell>
        </row>
        <row r="468">
          <cell r="A468">
            <v>862336.5</v>
          </cell>
          <cell r="B468">
            <v>467</v>
          </cell>
          <cell r="C468">
            <v>1983.19</v>
          </cell>
          <cell r="D468">
            <v>0</v>
          </cell>
          <cell r="E468">
            <v>0</v>
          </cell>
          <cell r="F468">
            <v>3.2290649999999999</v>
          </cell>
          <cell r="G468">
            <v>0.65597700000000003</v>
          </cell>
        </row>
        <row r="469">
          <cell r="A469">
            <v>864308.63</v>
          </cell>
          <cell r="B469">
            <v>468</v>
          </cell>
          <cell r="C469">
            <v>1972.1369999999999</v>
          </cell>
          <cell r="D469">
            <v>0</v>
          </cell>
          <cell r="E469">
            <v>0</v>
          </cell>
          <cell r="F469">
            <v>0</v>
          </cell>
          <cell r="G469">
            <v>0</v>
          </cell>
        </row>
        <row r="470">
          <cell r="A470">
            <v>866307.06</v>
          </cell>
          <cell r="B470">
            <v>469</v>
          </cell>
          <cell r="C470">
            <v>1998.4069999999999</v>
          </cell>
          <cell r="D470">
            <v>0</v>
          </cell>
          <cell r="E470">
            <v>0</v>
          </cell>
          <cell r="F470">
            <v>0</v>
          </cell>
          <cell r="G470">
            <v>0</v>
          </cell>
        </row>
        <row r="471">
          <cell r="A471">
            <v>868274.63</v>
          </cell>
          <cell r="B471">
            <v>470</v>
          </cell>
          <cell r="C471">
            <v>1967.557</v>
          </cell>
          <cell r="D471">
            <v>0</v>
          </cell>
          <cell r="E471">
            <v>0</v>
          </cell>
          <cell r="F471">
            <v>762.26689999999996</v>
          </cell>
          <cell r="G471">
            <v>152.4059</v>
          </cell>
        </row>
        <row r="472">
          <cell r="A472">
            <v>870271.13</v>
          </cell>
          <cell r="B472">
            <v>471</v>
          </cell>
          <cell r="C472">
            <v>1996.5160000000001</v>
          </cell>
          <cell r="D472">
            <v>0</v>
          </cell>
          <cell r="E472">
            <v>0</v>
          </cell>
          <cell r="F472">
            <v>101.6358</v>
          </cell>
          <cell r="G472">
            <v>23.099250000000001</v>
          </cell>
        </row>
        <row r="473">
          <cell r="A473">
            <v>872266.5</v>
          </cell>
          <cell r="B473">
            <v>472</v>
          </cell>
          <cell r="C473">
            <v>1995.403</v>
          </cell>
          <cell r="D473">
            <v>0</v>
          </cell>
          <cell r="E473">
            <v>0</v>
          </cell>
          <cell r="F473">
            <v>0</v>
          </cell>
          <cell r="G473">
            <v>0</v>
          </cell>
        </row>
        <row r="474">
          <cell r="A474">
            <v>874241.81</v>
          </cell>
          <cell r="B474">
            <v>473</v>
          </cell>
          <cell r="C474">
            <v>1975.337</v>
          </cell>
          <cell r="D474">
            <v>0</v>
          </cell>
          <cell r="E474">
            <v>0</v>
          </cell>
          <cell r="F474">
            <v>0</v>
          </cell>
          <cell r="G474">
            <v>0</v>
          </cell>
        </row>
        <row r="475">
          <cell r="A475">
            <v>876179.81</v>
          </cell>
          <cell r="B475">
            <v>474</v>
          </cell>
          <cell r="C475">
            <v>1937.9949999999999</v>
          </cell>
          <cell r="D475">
            <v>0</v>
          </cell>
          <cell r="E475">
            <v>0</v>
          </cell>
          <cell r="F475">
            <v>295.4486</v>
          </cell>
          <cell r="G475">
            <v>66.695930000000004</v>
          </cell>
        </row>
        <row r="476">
          <cell r="A476">
            <v>878053.25</v>
          </cell>
          <cell r="B476">
            <v>475</v>
          </cell>
          <cell r="C476">
            <v>1873.4179999999999</v>
          </cell>
          <cell r="D476">
            <v>0</v>
          </cell>
          <cell r="E476">
            <v>0</v>
          </cell>
          <cell r="F476">
            <v>101.0744</v>
          </cell>
          <cell r="G476">
            <v>20.86571</v>
          </cell>
        </row>
        <row r="477">
          <cell r="A477">
            <v>880031.75</v>
          </cell>
          <cell r="B477">
            <v>476</v>
          </cell>
          <cell r="C477">
            <v>1978.502</v>
          </cell>
          <cell r="D477">
            <v>0</v>
          </cell>
          <cell r="E477">
            <v>0</v>
          </cell>
          <cell r="F477">
            <v>0</v>
          </cell>
          <cell r="G477">
            <v>0</v>
          </cell>
        </row>
        <row r="478">
          <cell r="A478">
            <v>882031.25</v>
          </cell>
          <cell r="B478">
            <v>477</v>
          </cell>
          <cell r="C478">
            <v>1999.4880000000001</v>
          </cell>
          <cell r="D478">
            <v>0</v>
          </cell>
          <cell r="E478">
            <v>0</v>
          </cell>
          <cell r="F478">
            <v>228.73070000000001</v>
          </cell>
          <cell r="G478">
            <v>26.736969999999999</v>
          </cell>
        </row>
        <row r="479">
          <cell r="A479">
            <v>884001.88</v>
          </cell>
          <cell r="B479">
            <v>478</v>
          </cell>
          <cell r="C479">
            <v>1970.6469999999999</v>
          </cell>
          <cell r="D479">
            <v>0</v>
          </cell>
          <cell r="E479">
            <v>0</v>
          </cell>
          <cell r="F479">
            <v>99.019149999999996</v>
          </cell>
          <cell r="G479">
            <v>10.630129999999999</v>
          </cell>
        </row>
        <row r="480">
          <cell r="A480">
            <v>885939.44</v>
          </cell>
          <cell r="B480">
            <v>479</v>
          </cell>
          <cell r="C480">
            <v>1937.5709999999999</v>
          </cell>
          <cell r="D480">
            <v>0</v>
          </cell>
          <cell r="E480">
            <v>0</v>
          </cell>
          <cell r="F480">
            <v>0</v>
          </cell>
          <cell r="G480">
            <v>0</v>
          </cell>
        </row>
        <row r="481">
          <cell r="A481">
            <v>887365.75</v>
          </cell>
          <cell r="B481">
            <v>480</v>
          </cell>
          <cell r="C481">
            <v>1426.288</v>
          </cell>
          <cell r="D481">
            <v>0</v>
          </cell>
          <cell r="E481">
            <v>0</v>
          </cell>
          <cell r="F481">
            <v>0</v>
          </cell>
          <cell r="G481">
            <v>0</v>
          </cell>
        </row>
        <row r="482">
          <cell r="A482">
            <v>889323.25</v>
          </cell>
          <cell r="B482">
            <v>481</v>
          </cell>
          <cell r="C482">
            <v>1957.52</v>
          </cell>
          <cell r="D482">
            <v>0</v>
          </cell>
          <cell r="E482">
            <v>0</v>
          </cell>
          <cell r="F482">
            <v>120.51479999999999</v>
          </cell>
          <cell r="G482">
            <v>14.68872</v>
          </cell>
        </row>
        <row r="483">
          <cell r="A483">
            <v>891316.38</v>
          </cell>
          <cell r="B483">
            <v>482</v>
          </cell>
          <cell r="C483">
            <v>1993.15</v>
          </cell>
          <cell r="D483">
            <v>0</v>
          </cell>
          <cell r="E483">
            <v>0</v>
          </cell>
          <cell r="F483">
            <v>608.00990000000002</v>
          </cell>
          <cell r="G483">
            <v>54.23639</v>
          </cell>
        </row>
        <row r="484">
          <cell r="A484">
            <v>893315.19</v>
          </cell>
          <cell r="B484">
            <v>483</v>
          </cell>
          <cell r="C484">
            <v>1998.8040000000001</v>
          </cell>
          <cell r="D484">
            <v>0</v>
          </cell>
          <cell r="E484">
            <v>0</v>
          </cell>
          <cell r="F484">
            <v>943.93560000000002</v>
          </cell>
          <cell r="G484">
            <v>89.501099999999994</v>
          </cell>
        </row>
        <row r="485">
          <cell r="A485">
            <v>895313.5</v>
          </cell>
          <cell r="B485">
            <v>484</v>
          </cell>
          <cell r="C485">
            <v>1998.3150000000001</v>
          </cell>
          <cell r="D485">
            <v>0</v>
          </cell>
          <cell r="E485">
            <v>0</v>
          </cell>
          <cell r="F485">
            <v>31.094539999999999</v>
          </cell>
          <cell r="G485">
            <v>4.6442439999999996</v>
          </cell>
        </row>
        <row r="486">
          <cell r="A486">
            <v>897296.5</v>
          </cell>
          <cell r="B486">
            <v>485</v>
          </cell>
          <cell r="C486">
            <v>1982.97</v>
          </cell>
          <cell r="D486">
            <v>0</v>
          </cell>
          <cell r="E486">
            <v>0</v>
          </cell>
          <cell r="F486">
            <v>0</v>
          </cell>
          <cell r="G486">
            <v>0</v>
          </cell>
        </row>
        <row r="487">
          <cell r="A487">
            <v>899292.38</v>
          </cell>
          <cell r="B487">
            <v>486</v>
          </cell>
          <cell r="C487">
            <v>1995.848</v>
          </cell>
          <cell r="D487">
            <v>0</v>
          </cell>
          <cell r="E487">
            <v>0</v>
          </cell>
          <cell r="F487">
            <v>388.03469999999999</v>
          </cell>
          <cell r="G487">
            <v>57.011600000000001</v>
          </cell>
        </row>
        <row r="488">
          <cell r="A488">
            <v>901289.44</v>
          </cell>
          <cell r="B488">
            <v>487</v>
          </cell>
          <cell r="C488">
            <v>1997.0650000000001</v>
          </cell>
          <cell r="D488">
            <v>0</v>
          </cell>
          <cell r="E488">
            <v>0</v>
          </cell>
          <cell r="F488">
            <v>398.68560000000002</v>
          </cell>
          <cell r="G488">
            <v>61.616259999999997</v>
          </cell>
        </row>
        <row r="489">
          <cell r="A489">
            <v>903259.44</v>
          </cell>
          <cell r="B489">
            <v>488</v>
          </cell>
          <cell r="C489">
            <v>1970.001</v>
          </cell>
          <cell r="D489">
            <v>0</v>
          </cell>
          <cell r="E489">
            <v>0</v>
          </cell>
          <cell r="F489">
            <v>70.723039999999997</v>
          </cell>
          <cell r="G489">
            <v>9.4401510000000002</v>
          </cell>
        </row>
        <row r="490">
          <cell r="A490">
            <v>905248.75</v>
          </cell>
          <cell r="B490">
            <v>489</v>
          </cell>
          <cell r="C490">
            <v>1989.3030000000001</v>
          </cell>
          <cell r="D490">
            <v>0</v>
          </cell>
          <cell r="E490">
            <v>0</v>
          </cell>
          <cell r="F490">
            <v>190.50059999999999</v>
          </cell>
          <cell r="G490">
            <v>24.596489999999999</v>
          </cell>
        </row>
        <row r="491">
          <cell r="A491">
            <v>907022.19</v>
          </cell>
          <cell r="B491">
            <v>490</v>
          </cell>
          <cell r="C491">
            <v>1773.4190000000001</v>
          </cell>
          <cell r="D491">
            <v>0</v>
          </cell>
          <cell r="E491">
            <v>0</v>
          </cell>
          <cell r="F491">
            <v>76.714650000000006</v>
          </cell>
          <cell r="G491">
            <v>9.9228590000000008</v>
          </cell>
        </row>
        <row r="492">
          <cell r="A492">
            <v>909016.69</v>
          </cell>
          <cell r="B492">
            <v>491</v>
          </cell>
          <cell r="C492">
            <v>1994.499</v>
          </cell>
          <cell r="D492">
            <v>0</v>
          </cell>
          <cell r="E492">
            <v>0</v>
          </cell>
          <cell r="F492">
            <v>82.303380000000004</v>
          </cell>
          <cell r="G492">
            <v>14.78781</v>
          </cell>
        </row>
        <row r="493">
          <cell r="A493">
            <v>911010.94</v>
          </cell>
          <cell r="B493">
            <v>492</v>
          </cell>
          <cell r="C493">
            <v>1994.2370000000001</v>
          </cell>
          <cell r="D493">
            <v>0</v>
          </cell>
          <cell r="E493">
            <v>0</v>
          </cell>
          <cell r="F493">
            <v>30.0715</v>
          </cell>
          <cell r="G493">
            <v>2.838835</v>
          </cell>
        </row>
        <row r="494">
          <cell r="A494">
            <v>912982.69</v>
          </cell>
          <cell r="B494">
            <v>493</v>
          </cell>
          <cell r="C494">
            <v>1971.7470000000001</v>
          </cell>
          <cell r="D494">
            <v>0</v>
          </cell>
          <cell r="E494">
            <v>0</v>
          </cell>
          <cell r="F494">
            <v>0</v>
          </cell>
          <cell r="G494">
            <v>0</v>
          </cell>
        </row>
        <row r="495">
          <cell r="A495">
            <v>914757.94</v>
          </cell>
          <cell r="B495">
            <v>494</v>
          </cell>
          <cell r="C495">
            <v>1775.2760000000001</v>
          </cell>
          <cell r="D495">
            <v>0</v>
          </cell>
          <cell r="E495">
            <v>0</v>
          </cell>
          <cell r="F495">
            <v>0</v>
          </cell>
          <cell r="G495">
            <v>0</v>
          </cell>
        </row>
        <row r="496">
          <cell r="A496">
            <v>916746.44</v>
          </cell>
          <cell r="B496">
            <v>495</v>
          </cell>
          <cell r="C496">
            <v>1988.5060000000001</v>
          </cell>
          <cell r="D496">
            <v>0</v>
          </cell>
          <cell r="E496">
            <v>0</v>
          </cell>
          <cell r="F496">
            <v>0</v>
          </cell>
          <cell r="G496">
            <v>0</v>
          </cell>
        </row>
        <row r="497">
          <cell r="A497">
            <v>918442.56</v>
          </cell>
          <cell r="B497">
            <v>496</v>
          </cell>
          <cell r="C497">
            <v>1696.0940000000001</v>
          </cell>
          <cell r="D497">
            <v>0</v>
          </cell>
          <cell r="E497">
            <v>0</v>
          </cell>
          <cell r="F497">
            <v>0</v>
          </cell>
          <cell r="G497">
            <v>0</v>
          </cell>
        </row>
        <row r="498">
          <cell r="A498">
            <v>920440.88</v>
          </cell>
          <cell r="B498">
            <v>497</v>
          </cell>
          <cell r="C498">
            <v>1998.2940000000001</v>
          </cell>
          <cell r="D498">
            <v>0</v>
          </cell>
          <cell r="E498">
            <v>0</v>
          </cell>
          <cell r="F498">
            <v>0</v>
          </cell>
          <cell r="G498">
            <v>0</v>
          </cell>
        </row>
        <row r="499">
          <cell r="A499">
            <v>922432.44</v>
          </cell>
          <cell r="B499">
            <v>498</v>
          </cell>
          <cell r="C499">
            <v>1991.548</v>
          </cell>
          <cell r="D499">
            <v>0</v>
          </cell>
          <cell r="E499">
            <v>0</v>
          </cell>
          <cell r="F499">
            <v>0</v>
          </cell>
          <cell r="G499">
            <v>0</v>
          </cell>
        </row>
        <row r="500">
          <cell r="A500">
            <v>924370.06</v>
          </cell>
          <cell r="B500">
            <v>499</v>
          </cell>
          <cell r="C500">
            <v>1937.605</v>
          </cell>
          <cell r="D500">
            <v>0</v>
          </cell>
          <cell r="E500">
            <v>0</v>
          </cell>
          <cell r="F500">
            <v>0</v>
          </cell>
          <cell r="G500">
            <v>0</v>
          </cell>
        </row>
        <row r="501">
          <cell r="A501">
            <v>926285.38</v>
          </cell>
          <cell r="B501">
            <v>500</v>
          </cell>
          <cell r="C501">
            <v>1915.319</v>
          </cell>
          <cell r="D501">
            <v>0</v>
          </cell>
          <cell r="E501">
            <v>0</v>
          </cell>
          <cell r="F501">
            <v>274.8578</v>
          </cell>
          <cell r="G501">
            <v>51.805300000000003</v>
          </cell>
        </row>
        <row r="502">
          <cell r="A502">
            <v>928281.56</v>
          </cell>
          <cell r="B502">
            <v>501</v>
          </cell>
          <cell r="C502">
            <v>1996.1859999999999</v>
          </cell>
          <cell r="D502">
            <v>0</v>
          </cell>
          <cell r="E502">
            <v>0</v>
          </cell>
          <cell r="F502">
            <v>22.285769999999999</v>
          </cell>
          <cell r="G502">
            <v>4.2004299999999999</v>
          </cell>
        </row>
        <row r="503">
          <cell r="A503">
            <v>930201.94</v>
          </cell>
          <cell r="B503">
            <v>502</v>
          </cell>
          <cell r="C503">
            <v>1920.3969999999999</v>
          </cell>
          <cell r="D503">
            <v>0</v>
          </cell>
          <cell r="E503">
            <v>0</v>
          </cell>
          <cell r="F503">
            <v>0</v>
          </cell>
          <cell r="G503">
            <v>0</v>
          </cell>
        </row>
        <row r="504">
          <cell r="A504">
            <v>932195.06</v>
          </cell>
          <cell r="B504">
            <v>503</v>
          </cell>
          <cell r="C504">
            <v>1993.126</v>
          </cell>
          <cell r="D504">
            <v>0</v>
          </cell>
          <cell r="E504">
            <v>0</v>
          </cell>
          <cell r="F504">
            <v>0</v>
          </cell>
          <cell r="G504">
            <v>0</v>
          </cell>
        </row>
        <row r="505">
          <cell r="A505">
            <v>934194.13</v>
          </cell>
          <cell r="B505">
            <v>504</v>
          </cell>
          <cell r="C505">
            <v>1999.0830000000001</v>
          </cell>
          <cell r="D505">
            <v>0</v>
          </cell>
          <cell r="E505">
            <v>0</v>
          </cell>
          <cell r="F505">
            <v>236.12479999999999</v>
          </cell>
          <cell r="G505">
            <v>41.89188</v>
          </cell>
        </row>
        <row r="506">
          <cell r="A506">
            <v>936189.63</v>
          </cell>
          <cell r="B506">
            <v>505</v>
          </cell>
          <cell r="C506">
            <v>1995.49</v>
          </cell>
          <cell r="D506">
            <v>0</v>
          </cell>
          <cell r="E506">
            <v>0</v>
          </cell>
          <cell r="F506">
            <v>441.44740000000002</v>
          </cell>
          <cell r="G506">
            <v>78.319040000000001</v>
          </cell>
        </row>
        <row r="507">
          <cell r="A507">
            <v>938188.94</v>
          </cell>
          <cell r="B507">
            <v>506</v>
          </cell>
          <cell r="C507">
            <v>1999.3430000000001</v>
          </cell>
          <cell r="D507">
            <v>0</v>
          </cell>
          <cell r="E507">
            <v>0</v>
          </cell>
          <cell r="F507">
            <v>0</v>
          </cell>
          <cell r="G507">
            <v>0</v>
          </cell>
        </row>
        <row r="508">
          <cell r="A508">
            <v>939623.44</v>
          </cell>
          <cell r="B508">
            <v>507</v>
          </cell>
          <cell r="C508">
            <v>1434.5309999999999</v>
          </cell>
          <cell r="D508">
            <v>0</v>
          </cell>
          <cell r="E508">
            <v>0</v>
          </cell>
          <cell r="F508">
            <v>0</v>
          </cell>
          <cell r="G508">
            <v>0</v>
          </cell>
        </row>
        <row r="509">
          <cell r="A509">
            <v>941622.81</v>
          </cell>
          <cell r="B509">
            <v>508</v>
          </cell>
          <cell r="C509">
            <v>1999.374</v>
          </cell>
          <cell r="D509">
            <v>0</v>
          </cell>
          <cell r="E509">
            <v>0</v>
          </cell>
          <cell r="F509">
            <v>0</v>
          </cell>
          <cell r="G509">
            <v>0</v>
          </cell>
        </row>
        <row r="510">
          <cell r="A510">
            <v>943330.63</v>
          </cell>
          <cell r="B510">
            <v>509</v>
          </cell>
          <cell r="C510">
            <v>1707.7840000000001</v>
          </cell>
          <cell r="D510">
            <v>0</v>
          </cell>
          <cell r="E510">
            <v>0</v>
          </cell>
          <cell r="F510">
            <v>264.34879999999998</v>
          </cell>
          <cell r="G510">
            <v>46.92718</v>
          </cell>
        </row>
        <row r="511">
          <cell r="A511">
            <v>945265.31</v>
          </cell>
          <cell r="B511">
            <v>510</v>
          </cell>
          <cell r="C511">
            <v>1934.7170000000001</v>
          </cell>
          <cell r="D511">
            <v>0</v>
          </cell>
          <cell r="E511">
            <v>0</v>
          </cell>
          <cell r="F511">
            <v>46.649569999999997</v>
          </cell>
          <cell r="G511">
            <v>8.2812280000000005</v>
          </cell>
        </row>
        <row r="512">
          <cell r="A512">
            <v>947133.56</v>
          </cell>
          <cell r="B512">
            <v>511</v>
          </cell>
          <cell r="C512">
            <v>1868.2550000000001</v>
          </cell>
          <cell r="D512">
            <v>0</v>
          </cell>
          <cell r="E512">
            <v>0</v>
          </cell>
          <cell r="F512">
            <v>0</v>
          </cell>
          <cell r="G512">
            <v>0</v>
          </cell>
        </row>
        <row r="513">
          <cell r="A513">
            <v>949133.75</v>
          </cell>
          <cell r="B513">
            <v>512</v>
          </cell>
          <cell r="C513">
            <v>2000.2059999999999</v>
          </cell>
          <cell r="D513">
            <v>0</v>
          </cell>
          <cell r="E513">
            <v>0</v>
          </cell>
          <cell r="F513">
            <v>302.51830000000001</v>
          </cell>
          <cell r="G513">
            <v>31.476500000000001</v>
          </cell>
        </row>
        <row r="514">
          <cell r="A514">
            <v>951064.81</v>
          </cell>
          <cell r="B514">
            <v>513</v>
          </cell>
          <cell r="C514">
            <v>1931.0940000000001</v>
          </cell>
          <cell r="D514">
            <v>0</v>
          </cell>
          <cell r="E514">
            <v>0</v>
          </cell>
          <cell r="F514">
            <v>0</v>
          </cell>
          <cell r="G514">
            <v>0</v>
          </cell>
        </row>
        <row r="515">
          <cell r="A515">
            <v>952306.63</v>
          </cell>
          <cell r="B515">
            <v>514</v>
          </cell>
          <cell r="C515">
            <v>1241.8330000000001</v>
          </cell>
          <cell r="D515">
            <v>0</v>
          </cell>
          <cell r="E515">
            <v>0</v>
          </cell>
          <cell r="F515">
            <v>0</v>
          </cell>
          <cell r="G515">
            <v>0</v>
          </cell>
        </row>
        <row r="516">
          <cell r="A516">
            <v>954085.25</v>
          </cell>
          <cell r="B516">
            <v>515</v>
          </cell>
          <cell r="C516">
            <v>1778.6220000000001</v>
          </cell>
          <cell r="D516">
            <v>0</v>
          </cell>
          <cell r="E516">
            <v>0</v>
          </cell>
          <cell r="F516">
            <v>0</v>
          </cell>
          <cell r="G516">
            <v>0</v>
          </cell>
        </row>
        <row r="517">
          <cell r="A517">
            <v>956063.5</v>
          </cell>
          <cell r="B517">
            <v>516</v>
          </cell>
          <cell r="C517">
            <v>1978.2739999999999</v>
          </cell>
          <cell r="D517">
            <v>0</v>
          </cell>
          <cell r="E517">
            <v>0</v>
          </cell>
          <cell r="F517">
            <v>143.1113</v>
          </cell>
          <cell r="G517">
            <v>12.397959999999999</v>
          </cell>
        </row>
        <row r="518">
          <cell r="A518">
            <v>958061.94</v>
          </cell>
          <cell r="B518">
            <v>517</v>
          </cell>
          <cell r="C518">
            <v>1998.4159999999999</v>
          </cell>
          <cell r="D518">
            <v>0</v>
          </cell>
          <cell r="E518">
            <v>0</v>
          </cell>
          <cell r="F518">
            <v>565.85969999999998</v>
          </cell>
          <cell r="G518">
            <v>55.284439999999996</v>
          </cell>
        </row>
        <row r="519">
          <cell r="A519">
            <v>960049.44</v>
          </cell>
          <cell r="B519">
            <v>518</v>
          </cell>
          <cell r="C519">
            <v>1987.5060000000001</v>
          </cell>
          <cell r="D519">
            <v>0</v>
          </cell>
          <cell r="E519">
            <v>0</v>
          </cell>
          <cell r="F519">
            <v>618.23569999999995</v>
          </cell>
          <cell r="G519">
            <v>65.643069999999994</v>
          </cell>
        </row>
        <row r="520">
          <cell r="A520">
            <v>962024.25</v>
          </cell>
          <cell r="B520">
            <v>519</v>
          </cell>
          <cell r="C520">
            <v>1974.789</v>
          </cell>
          <cell r="D520">
            <v>0</v>
          </cell>
          <cell r="E520">
            <v>0</v>
          </cell>
          <cell r="F520">
            <v>0</v>
          </cell>
          <cell r="G520">
            <v>0</v>
          </cell>
        </row>
        <row r="521">
          <cell r="A521">
            <v>964008.88</v>
          </cell>
          <cell r="B521">
            <v>520</v>
          </cell>
          <cell r="C521">
            <v>1984.6189999999999</v>
          </cell>
          <cell r="D521">
            <v>0</v>
          </cell>
          <cell r="E521">
            <v>0</v>
          </cell>
          <cell r="F521">
            <v>0</v>
          </cell>
          <cell r="G521">
            <v>0</v>
          </cell>
        </row>
        <row r="522">
          <cell r="A522">
            <v>966005.88</v>
          </cell>
          <cell r="B522">
            <v>521</v>
          </cell>
          <cell r="C522">
            <v>1997.002</v>
          </cell>
          <cell r="D522">
            <v>0</v>
          </cell>
          <cell r="E522">
            <v>0</v>
          </cell>
          <cell r="F522">
            <v>812.21489999999994</v>
          </cell>
          <cell r="G522">
            <v>69.241060000000004</v>
          </cell>
        </row>
        <row r="523">
          <cell r="A523">
            <v>968004.06</v>
          </cell>
          <cell r="B523">
            <v>522</v>
          </cell>
          <cell r="C523">
            <v>1998.1590000000001</v>
          </cell>
          <cell r="D523">
            <v>0</v>
          </cell>
          <cell r="E523">
            <v>0</v>
          </cell>
          <cell r="F523">
            <v>862.85490000000004</v>
          </cell>
          <cell r="G523">
            <v>84.527280000000005</v>
          </cell>
        </row>
        <row r="524">
          <cell r="A524">
            <v>970003.25</v>
          </cell>
          <cell r="B524">
            <v>523</v>
          </cell>
          <cell r="C524">
            <v>1999.174</v>
          </cell>
          <cell r="D524">
            <v>0</v>
          </cell>
          <cell r="E524">
            <v>0</v>
          </cell>
          <cell r="F524">
            <v>114.22410000000001</v>
          </cell>
          <cell r="G524">
            <v>13.94759</v>
          </cell>
        </row>
        <row r="525">
          <cell r="A525">
            <v>971960.69</v>
          </cell>
          <cell r="B525">
            <v>524</v>
          </cell>
          <cell r="C525">
            <v>1957.4380000000001</v>
          </cell>
          <cell r="D525">
            <v>0</v>
          </cell>
          <cell r="E525">
            <v>0</v>
          </cell>
          <cell r="F525">
            <v>260.82979999999998</v>
          </cell>
          <cell r="G525">
            <v>32.663730000000001</v>
          </cell>
        </row>
        <row r="526">
          <cell r="A526">
            <v>973772.94</v>
          </cell>
          <cell r="B526">
            <v>525</v>
          </cell>
          <cell r="C526">
            <v>1812.2449999999999</v>
          </cell>
          <cell r="D526">
            <v>0</v>
          </cell>
          <cell r="E526">
            <v>0</v>
          </cell>
          <cell r="F526">
            <v>299.18720000000002</v>
          </cell>
          <cell r="G526">
            <v>29.095009999999998</v>
          </cell>
        </row>
        <row r="527">
          <cell r="A527">
            <v>975772.94</v>
          </cell>
          <cell r="B527">
            <v>526</v>
          </cell>
          <cell r="C527">
            <v>1999.9739999999999</v>
          </cell>
          <cell r="D527">
            <v>0</v>
          </cell>
          <cell r="E527">
            <v>0</v>
          </cell>
          <cell r="F527">
            <v>137.70769999999999</v>
          </cell>
          <cell r="G527">
            <v>20.96142</v>
          </cell>
        </row>
        <row r="528">
          <cell r="A528">
            <v>977771.56</v>
          </cell>
          <cell r="B528">
            <v>527</v>
          </cell>
          <cell r="C528">
            <v>1998.6469999999999</v>
          </cell>
          <cell r="D528">
            <v>0</v>
          </cell>
          <cell r="E528">
            <v>0</v>
          </cell>
          <cell r="F528">
            <v>0</v>
          </cell>
          <cell r="G528">
            <v>0</v>
          </cell>
        </row>
        <row r="529">
          <cell r="A529">
            <v>979759.31</v>
          </cell>
          <cell r="B529">
            <v>528</v>
          </cell>
          <cell r="C529">
            <v>1987.722</v>
          </cell>
          <cell r="D529">
            <v>0</v>
          </cell>
          <cell r="E529">
            <v>0</v>
          </cell>
          <cell r="F529">
            <v>0</v>
          </cell>
          <cell r="G529">
            <v>0</v>
          </cell>
        </row>
        <row r="530">
          <cell r="A530">
            <v>981701.56</v>
          </cell>
          <cell r="B530">
            <v>529</v>
          </cell>
          <cell r="C530">
            <v>1942.2280000000001</v>
          </cell>
          <cell r="D530">
            <v>0</v>
          </cell>
          <cell r="E530">
            <v>0</v>
          </cell>
          <cell r="F530">
            <v>0</v>
          </cell>
          <cell r="G530">
            <v>0</v>
          </cell>
        </row>
        <row r="531">
          <cell r="A531">
            <v>983693.38</v>
          </cell>
          <cell r="B531">
            <v>530</v>
          </cell>
          <cell r="C531">
            <v>1991.79</v>
          </cell>
          <cell r="D531">
            <v>0</v>
          </cell>
          <cell r="E531">
            <v>0</v>
          </cell>
          <cell r="F531">
            <v>0</v>
          </cell>
          <cell r="G531">
            <v>0</v>
          </cell>
        </row>
        <row r="532">
          <cell r="A532">
            <v>985692.63</v>
          </cell>
          <cell r="B532">
            <v>531</v>
          </cell>
          <cell r="C532">
            <v>1999.269</v>
          </cell>
          <cell r="D532">
            <v>0</v>
          </cell>
          <cell r="E532">
            <v>0</v>
          </cell>
          <cell r="F532">
            <v>0</v>
          </cell>
          <cell r="G532">
            <v>0</v>
          </cell>
        </row>
        <row r="533">
          <cell r="A533">
            <v>987625</v>
          </cell>
          <cell r="B533">
            <v>532</v>
          </cell>
          <cell r="C533">
            <v>1932.374</v>
          </cell>
          <cell r="D533">
            <v>0</v>
          </cell>
          <cell r="E533">
            <v>0</v>
          </cell>
          <cell r="F533">
            <v>0</v>
          </cell>
          <cell r="G533">
            <v>0</v>
          </cell>
        </row>
        <row r="534">
          <cell r="A534">
            <v>989624.94</v>
          </cell>
          <cell r="B534">
            <v>533</v>
          </cell>
          <cell r="C534">
            <v>1999.963</v>
          </cell>
          <cell r="D534">
            <v>0</v>
          </cell>
          <cell r="E534">
            <v>0</v>
          </cell>
          <cell r="F534">
            <v>0</v>
          </cell>
          <cell r="G534">
            <v>0</v>
          </cell>
        </row>
        <row r="535">
          <cell r="A535">
            <v>991592.88</v>
          </cell>
          <cell r="B535">
            <v>534</v>
          </cell>
          <cell r="C535">
            <v>1967.9359999999999</v>
          </cell>
          <cell r="D535">
            <v>0</v>
          </cell>
          <cell r="E535">
            <v>0</v>
          </cell>
          <cell r="F535">
            <v>200.5719</v>
          </cell>
          <cell r="G535">
            <v>39.292310000000001</v>
          </cell>
        </row>
        <row r="536">
          <cell r="A536">
            <v>993589.75</v>
          </cell>
          <cell r="B536">
            <v>535</v>
          </cell>
          <cell r="C536">
            <v>1996.847</v>
          </cell>
          <cell r="D536">
            <v>0</v>
          </cell>
          <cell r="E536">
            <v>0</v>
          </cell>
          <cell r="F536">
            <v>0</v>
          </cell>
          <cell r="G536">
            <v>0</v>
          </cell>
        </row>
        <row r="537">
          <cell r="A537">
            <v>995542.25</v>
          </cell>
          <cell r="B537">
            <v>536</v>
          </cell>
          <cell r="C537">
            <v>1952.472</v>
          </cell>
          <cell r="D537">
            <v>0</v>
          </cell>
          <cell r="E537">
            <v>0</v>
          </cell>
          <cell r="F537">
            <v>0</v>
          </cell>
          <cell r="G537">
            <v>0</v>
          </cell>
        </row>
        <row r="538">
          <cell r="A538">
            <v>997540.25</v>
          </cell>
          <cell r="B538">
            <v>537</v>
          </cell>
          <cell r="C538">
            <v>1997.992</v>
          </cell>
          <cell r="D538">
            <v>0</v>
          </cell>
          <cell r="E538">
            <v>0</v>
          </cell>
          <cell r="F538">
            <v>0</v>
          </cell>
          <cell r="G538">
            <v>0</v>
          </cell>
        </row>
        <row r="539">
          <cell r="A539">
            <v>999497.44</v>
          </cell>
          <cell r="B539">
            <v>538</v>
          </cell>
          <cell r="C539">
            <v>1957.1949999999999</v>
          </cell>
          <cell r="D539">
            <v>0</v>
          </cell>
          <cell r="E539">
            <v>0</v>
          </cell>
          <cell r="F539">
            <v>391.86020000000002</v>
          </cell>
          <cell r="G539">
            <v>74.421469999999999</v>
          </cell>
        </row>
        <row r="540">
          <cell r="A540">
            <v>1001290.88</v>
          </cell>
          <cell r="B540">
            <v>539</v>
          </cell>
          <cell r="C540">
            <v>1793.463</v>
          </cell>
          <cell r="D540">
            <v>0</v>
          </cell>
          <cell r="E540">
            <v>0</v>
          </cell>
          <cell r="F540">
            <v>65.500190000000003</v>
          </cell>
          <cell r="G540">
            <v>12.439690000000001</v>
          </cell>
        </row>
        <row r="541">
          <cell r="A541">
            <v>1003290.81</v>
          </cell>
          <cell r="B541">
            <v>540</v>
          </cell>
          <cell r="C541">
            <v>1999.9590000000001</v>
          </cell>
          <cell r="D541">
            <v>0</v>
          </cell>
          <cell r="E541">
            <v>0</v>
          </cell>
          <cell r="F541">
            <v>0</v>
          </cell>
          <cell r="G541">
            <v>0</v>
          </cell>
        </row>
        <row r="542">
          <cell r="A542">
            <v>1005250.25</v>
          </cell>
          <cell r="B542">
            <v>541</v>
          </cell>
          <cell r="C542">
            <v>1959.4269999999999</v>
          </cell>
          <cell r="D542">
            <v>0</v>
          </cell>
          <cell r="E542">
            <v>0</v>
          </cell>
          <cell r="F542">
            <v>0</v>
          </cell>
          <cell r="G542">
            <v>0</v>
          </cell>
        </row>
        <row r="543">
          <cell r="A543">
            <v>1007177.19</v>
          </cell>
          <cell r="B543">
            <v>542</v>
          </cell>
          <cell r="C543">
            <v>1926.9359999999999</v>
          </cell>
          <cell r="D543">
            <v>0</v>
          </cell>
          <cell r="E543">
            <v>0</v>
          </cell>
          <cell r="F543">
            <v>46.64978</v>
          </cell>
          <cell r="G543">
            <v>8.8617810000000006</v>
          </cell>
        </row>
        <row r="544">
          <cell r="A544">
            <v>1009115.94</v>
          </cell>
          <cell r="B544">
            <v>543</v>
          </cell>
          <cell r="C544">
            <v>1938.751</v>
          </cell>
          <cell r="D544">
            <v>0</v>
          </cell>
          <cell r="E544">
            <v>0</v>
          </cell>
          <cell r="F544">
            <v>163.2739</v>
          </cell>
          <cell r="G544">
            <v>31.016169999999999</v>
          </cell>
        </row>
        <row r="545">
          <cell r="A545">
            <v>1011080.31</v>
          </cell>
          <cell r="B545">
            <v>544</v>
          </cell>
          <cell r="C545">
            <v>1964.396</v>
          </cell>
          <cell r="D545">
            <v>0</v>
          </cell>
          <cell r="E545">
            <v>0</v>
          </cell>
          <cell r="F545">
            <v>132.81219999999999</v>
          </cell>
          <cell r="G545">
            <v>13.620369999999999</v>
          </cell>
        </row>
        <row r="546">
          <cell r="A546">
            <v>1013079.88</v>
          </cell>
          <cell r="B546">
            <v>545</v>
          </cell>
          <cell r="C546">
            <v>1999.5550000000001</v>
          </cell>
          <cell r="D546">
            <v>0</v>
          </cell>
          <cell r="E546">
            <v>0</v>
          </cell>
          <cell r="F546">
            <v>118.05459999999999</v>
          </cell>
          <cell r="G546">
            <v>10.51599</v>
          </cell>
        </row>
        <row r="547">
          <cell r="A547">
            <v>1014529</v>
          </cell>
          <cell r="B547">
            <v>546</v>
          </cell>
          <cell r="C547">
            <v>1449.1289999999999</v>
          </cell>
          <cell r="D547">
            <v>0</v>
          </cell>
          <cell r="E547">
            <v>0</v>
          </cell>
          <cell r="F547">
            <v>0</v>
          </cell>
          <cell r="G547">
            <v>0</v>
          </cell>
        </row>
        <row r="548">
          <cell r="A548">
            <v>1016116.25</v>
          </cell>
          <cell r="B548">
            <v>547</v>
          </cell>
          <cell r="C548">
            <v>1587.2260000000001</v>
          </cell>
          <cell r="D548">
            <v>0</v>
          </cell>
          <cell r="E548">
            <v>0</v>
          </cell>
          <cell r="F548">
            <v>0</v>
          </cell>
          <cell r="G548">
            <v>0</v>
          </cell>
        </row>
        <row r="549">
          <cell r="A549">
            <v>1018090.56</v>
          </cell>
          <cell r="B549">
            <v>548</v>
          </cell>
          <cell r="C549">
            <v>1974.3130000000001</v>
          </cell>
          <cell r="D549">
            <v>0</v>
          </cell>
          <cell r="E549">
            <v>0</v>
          </cell>
          <cell r="F549">
            <v>0</v>
          </cell>
          <cell r="G549">
            <v>0</v>
          </cell>
        </row>
        <row r="550">
          <cell r="A550">
            <v>1020080.25</v>
          </cell>
          <cell r="B550">
            <v>549</v>
          </cell>
          <cell r="C550">
            <v>1989.701</v>
          </cell>
          <cell r="D550">
            <v>0</v>
          </cell>
          <cell r="E550">
            <v>0</v>
          </cell>
          <cell r="F550">
            <v>412.09429999999998</v>
          </cell>
          <cell r="G550">
            <v>30.078849999999999</v>
          </cell>
        </row>
        <row r="551">
          <cell r="A551">
            <v>1021710.44</v>
          </cell>
          <cell r="B551">
            <v>550</v>
          </cell>
          <cell r="C551">
            <v>1630.173</v>
          </cell>
          <cell r="D551">
            <v>0</v>
          </cell>
          <cell r="E551">
            <v>0</v>
          </cell>
          <cell r="F551">
            <v>345.36770000000001</v>
          </cell>
          <cell r="G551">
            <v>26.70232</v>
          </cell>
        </row>
        <row r="552">
          <cell r="A552">
            <v>1023703.38</v>
          </cell>
          <cell r="B552">
            <v>551</v>
          </cell>
          <cell r="C552">
            <v>1992.9349999999999</v>
          </cell>
          <cell r="D552">
            <v>0</v>
          </cell>
          <cell r="E552">
            <v>0</v>
          </cell>
          <cell r="F552">
            <v>790.1155</v>
          </cell>
          <cell r="G552">
            <v>73.431420000000003</v>
          </cell>
        </row>
        <row r="553">
          <cell r="A553">
            <v>1025701.69</v>
          </cell>
          <cell r="B553">
            <v>552</v>
          </cell>
          <cell r="C553">
            <v>1998.3340000000001</v>
          </cell>
          <cell r="D553">
            <v>0</v>
          </cell>
          <cell r="E553">
            <v>0</v>
          </cell>
          <cell r="F553">
            <v>0</v>
          </cell>
          <cell r="G553">
            <v>0</v>
          </cell>
        </row>
        <row r="554">
          <cell r="A554">
            <v>1027685.75</v>
          </cell>
          <cell r="B554">
            <v>553</v>
          </cell>
          <cell r="C554">
            <v>1984.079</v>
          </cell>
          <cell r="D554">
            <v>0</v>
          </cell>
          <cell r="E554">
            <v>0</v>
          </cell>
          <cell r="F554">
            <v>528.40589999999997</v>
          </cell>
          <cell r="G554">
            <v>58.03651</v>
          </cell>
        </row>
        <row r="555">
          <cell r="A555">
            <v>1029531.94</v>
          </cell>
          <cell r="B555">
            <v>554</v>
          </cell>
          <cell r="C555">
            <v>1846.213</v>
          </cell>
          <cell r="D555">
            <v>0</v>
          </cell>
          <cell r="E555">
            <v>0</v>
          </cell>
          <cell r="F555">
            <v>1298.1769999999999</v>
          </cell>
          <cell r="G555">
            <v>133.8689</v>
          </cell>
        </row>
        <row r="556">
          <cell r="A556">
            <v>1031532.19</v>
          </cell>
          <cell r="B556">
            <v>555</v>
          </cell>
          <cell r="C556">
            <v>2000.2639999999999</v>
          </cell>
          <cell r="D556">
            <v>0</v>
          </cell>
          <cell r="E556">
            <v>0</v>
          </cell>
          <cell r="F556">
            <v>925.40200000000004</v>
          </cell>
          <cell r="G556">
            <v>90.803820000000002</v>
          </cell>
        </row>
        <row r="557">
          <cell r="A557">
            <v>1033436.06</v>
          </cell>
          <cell r="B557">
            <v>556</v>
          </cell>
          <cell r="C557">
            <v>1903.8610000000001</v>
          </cell>
          <cell r="D557">
            <v>0</v>
          </cell>
          <cell r="E557">
            <v>0</v>
          </cell>
          <cell r="F557">
            <v>188.75720000000001</v>
          </cell>
          <cell r="G557">
            <v>15.51347</v>
          </cell>
        </row>
        <row r="558">
          <cell r="A558">
            <v>1035430.31</v>
          </cell>
          <cell r="B558">
            <v>557</v>
          </cell>
          <cell r="C558">
            <v>1994.2539999999999</v>
          </cell>
          <cell r="D558">
            <v>0</v>
          </cell>
          <cell r="E558">
            <v>0</v>
          </cell>
          <cell r="F558">
            <v>1645.1679999999999</v>
          </cell>
          <cell r="G558">
            <v>143.0676</v>
          </cell>
        </row>
        <row r="559">
          <cell r="A559">
            <v>1037409.63</v>
          </cell>
          <cell r="B559">
            <v>558</v>
          </cell>
          <cell r="C559">
            <v>1979.337</v>
          </cell>
          <cell r="D559">
            <v>0</v>
          </cell>
          <cell r="E559">
            <v>0</v>
          </cell>
          <cell r="F559">
            <v>546.85469999999998</v>
          </cell>
          <cell r="G559">
            <v>65.59693</v>
          </cell>
        </row>
        <row r="560">
          <cell r="A560">
            <v>1039388.44</v>
          </cell>
          <cell r="B560">
            <v>559</v>
          </cell>
          <cell r="C560">
            <v>1978.8040000000001</v>
          </cell>
          <cell r="D560">
            <v>0</v>
          </cell>
          <cell r="E560">
            <v>0</v>
          </cell>
          <cell r="F560">
            <v>616.95650000000001</v>
          </cell>
          <cell r="G560">
            <v>32.817509999999999</v>
          </cell>
        </row>
        <row r="561">
          <cell r="A561">
            <v>1041373.06</v>
          </cell>
          <cell r="B561">
            <v>560</v>
          </cell>
          <cell r="C561">
            <v>1984.6210000000001</v>
          </cell>
          <cell r="D561">
            <v>0</v>
          </cell>
          <cell r="E561">
            <v>0</v>
          </cell>
          <cell r="F561">
            <v>1165.2380000000001</v>
          </cell>
          <cell r="G561">
            <v>76.657780000000002</v>
          </cell>
        </row>
        <row r="562">
          <cell r="A562">
            <v>1043368.94</v>
          </cell>
          <cell r="B562">
            <v>561</v>
          </cell>
          <cell r="C562">
            <v>1995.894</v>
          </cell>
          <cell r="D562">
            <v>0</v>
          </cell>
          <cell r="E562">
            <v>0</v>
          </cell>
          <cell r="F562">
            <v>289.3997</v>
          </cell>
          <cell r="G562">
            <v>40.71217</v>
          </cell>
        </row>
        <row r="563">
          <cell r="A563">
            <v>1045182.56</v>
          </cell>
          <cell r="B563">
            <v>562</v>
          </cell>
          <cell r="C563">
            <v>1813.6079999999999</v>
          </cell>
          <cell r="D563">
            <v>0</v>
          </cell>
          <cell r="E563">
            <v>0</v>
          </cell>
          <cell r="F563">
            <v>0</v>
          </cell>
          <cell r="G563">
            <v>0</v>
          </cell>
        </row>
        <row r="564">
          <cell r="A564">
            <v>1047170.19</v>
          </cell>
          <cell r="B564">
            <v>563</v>
          </cell>
          <cell r="C564">
            <v>1987.595</v>
          </cell>
          <cell r="D564">
            <v>0</v>
          </cell>
          <cell r="E564">
            <v>0</v>
          </cell>
          <cell r="F564">
            <v>54.049990000000001</v>
          </cell>
          <cell r="G564">
            <v>7.8234219999999999</v>
          </cell>
        </row>
        <row r="565">
          <cell r="A565">
            <v>1049166.8799999999</v>
          </cell>
          <cell r="B565">
            <v>564</v>
          </cell>
          <cell r="C565">
            <v>1996.662</v>
          </cell>
          <cell r="D565">
            <v>0</v>
          </cell>
          <cell r="E565">
            <v>0</v>
          </cell>
          <cell r="F565">
            <v>30.88571</v>
          </cell>
          <cell r="G565">
            <v>4.4705269999999997</v>
          </cell>
        </row>
        <row r="566">
          <cell r="A566">
            <v>1050950.6299999999</v>
          </cell>
          <cell r="B566">
            <v>565</v>
          </cell>
          <cell r="C566">
            <v>1783.75</v>
          </cell>
          <cell r="D566">
            <v>0</v>
          </cell>
          <cell r="E566">
            <v>0</v>
          </cell>
          <cell r="F566">
            <v>0</v>
          </cell>
          <cell r="G566">
            <v>0</v>
          </cell>
        </row>
        <row r="567">
          <cell r="A567">
            <v>1052644.5</v>
          </cell>
          <cell r="B567">
            <v>566</v>
          </cell>
          <cell r="C567">
            <v>1693.9259999999999</v>
          </cell>
          <cell r="D567">
            <v>0</v>
          </cell>
          <cell r="E567">
            <v>0</v>
          </cell>
          <cell r="F567">
            <v>59.428710000000002</v>
          </cell>
          <cell r="G567">
            <v>4.4176650000000004</v>
          </cell>
        </row>
        <row r="568">
          <cell r="A568">
            <v>1054637.25</v>
          </cell>
          <cell r="B568">
            <v>567</v>
          </cell>
          <cell r="C568">
            <v>1992.73</v>
          </cell>
          <cell r="D568">
            <v>0</v>
          </cell>
          <cell r="E568">
            <v>0</v>
          </cell>
          <cell r="F568">
            <v>0</v>
          </cell>
          <cell r="G568">
            <v>0</v>
          </cell>
        </row>
        <row r="569">
          <cell r="A569">
            <v>1056635.5</v>
          </cell>
          <cell r="B569">
            <v>568</v>
          </cell>
          <cell r="C569">
            <v>1998.221</v>
          </cell>
          <cell r="D569">
            <v>0</v>
          </cell>
          <cell r="E569">
            <v>0</v>
          </cell>
          <cell r="F569">
            <v>0</v>
          </cell>
          <cell r="G569">
            <v>0</v>
          </cell>
        </row>
        <row r="570">
          <cell r="A570">
            <v>1058625.75</v>
          </cell>
          <cell r="B570">
            <v>569</v>
          </cell>
          <cell r="C570">
            <v>1990.201</v>
          </cell>
          <cell r="D570">
            <v>0</v>
          </cell>
          <cell r="E570">
            <v>0</v>
          </cell>
          <cell r="F570">
            <v>0</v>
          </cell>
          <cell r="G570">
            <v>0</v>
          </cell>
        </row>
        <row r="571">
          <cell r="A571">
            <v>1060566.25</v>
          </cell>
          <cell r="B571">
            <v>570</v>
          </cell>
          <cell r="C571">
            <v>1940.4670000000001</v>
          </cell>
          <cell r="D571">
            <v>0</v>
          </cell>
          <cell r="E571">
            <v>0</v>
          </cell>
          <cell r="F571">
            <v>50.817920000000001</v>
          </cell>
          <cell r="G571">
            <v>3.7380710000000001</v>
          </cell>
        </row>
        <row r="572">
          <cell r="A572">
            <v>1062561.25</v>
          </cell>
          <cell r="B572">
            <v>571</v>
          </cell>
          <cell r="C572">
            <v>1995.037</v>
          </cell>
          <cell r="D572">
            <v>0</v>
          </cell>
          <cell r="E572">
            <v>0</v>
          </cell>
          <cell r="F572">
            <v>84.696529999999996</v>
          </cell>
          <cell r="G572">
            <v>6.2301190000000002</v>
          </cell>
        </row>
        <row r="573">
          <cell r="A573">
            <v>1064557.5</v>
          </cell>
          <cell r="B573">
            <v>572</v>
          </cell>
          <cell r="C573">
            <v>1996.1890000000001</v>
          </cell>
          <cell r="D573">
            <v>0</v>
          </cell>
          <cell r="E573">
            <v>0</v>
          </cell>
          <cell r="F573">
            <v>0</v>
          </cell>
          <cell r="G573">
            <v>0</v>
          </cell>
        </row>
        <row r="574">
          <cell r="A574">
            <v>1066098.75</v>
          </cell>
          <cell r="B574">
            <v>573</v>
          </cell>
          <cell r="C574">
            <v>1541.2249999999999</v>
          </cell>
          <cell r="D574">
            <v>0</v>
          </cell>
          <cell r="E574">
            <v>0</v>
          </cell>
          <cell r="F574">
            <v>0</v>
          </cell>
          <cell r="G574">
            <v>0</v>
          </cell>
        </row>
        <row r="575">
          <cell r="A575">
            <v>1068095.8799999999</v>
          </cell>
          <cell r="B575">
            <v>574</v>
          </cell>
          <cell r="C575">
            <v>1997.146</v>
          </cell>
          <cell r="D575">
            <v>0</v>
          </cell>
          <cell r="E575">
            <v>0</v>
          </cell>
          <cell r="F575">
            <v>0</v>
          </cell>
          <cell r="G575">
            <v>0</v>
          </cell>
        </row>
        <row r="576">
          <cell r="A576">
            <v>1070085.75</v>
          </cell>
          <cell r="B576">
            <v>575</v>
          </cell>
          <cell r="C576">
            <v>1989.8520000000001</v>
          </cell>
          <cell r="D576">
            <v>0</v>
          </cell>
          <cell r="E576">
            <v>0</v>
          </cell>
          <cell r="F576">
            <v>62.199710000000003</v>
          </cell>
          <cell r="G576">
            <v>4.5756620000000003</v>
          </cell>
        </row>
        <row r="577">
          <cell r="A577">
            <v>1072050</v>
          </cell>
          <cell r="B577">
            <v>576</v>
          </cell>
          <cell r="C577">
            <v>1964.192</v>
          </cell>
          <cell r="D577">
            <v>0</v>
          </cell>
          <cell r="E577">
            <v>0</v>
          </cell>
          <cell r="F577">
            <v>0</v>
          </cell>
          <cell r="G577">
            <v>0</v>
          </cell>
        </row>
        <row r="578">
          <cell r="A578">
            <v>1074048.75</v>
          </cell>
          <cell r="B578">
            <v>577</v>
          </cell>
          <cell r="C578">
            <v>1998.752</v>
          </cell>
          <cell r="D578">
            <v>0</v>
          </cell>
          <cell r="E578">
            <v>0</v>
          </cell>
          <cell r="F578">
            <v>154.94649999999999</v>
          </cell>
          <cell r="G578">
            <v>12.800079999999999</v>
          </cell>
        </row>
        <row r="579">
          <cell r="A579">
            <v>1076037.75</v>
          </cell>
          <cell r="B579">
            <v>578</v>
          </cell>
          <cell r="C579">
            <v>1988.953</v>
          </cell>
          <cell r="D579">
            <v>0</v>
          </cell>
          <cell r="E579">
            <v>0</v>
          </cell>
          <cell r="F579">
            <v>182.70009999999999</v>
          </cell>
          <cell r="G579">
            <v>15.35191</v>
          </cell>
        </row>
        <row r="580">
          <cell r="A580">
            <v>1077763.1299999999</v>
          </cell>
          <cell r="B580">
            <v>579</v>
          </cell>
          <cell r="C580">
            <v>1725.3320000000001</v>
          </cell>
          <cell r="D580">
            <v>0</v>
          </cell>
          <cell r="E580">
            <v>0</v>
          </cell>
          <cell r="F580">
            <v>0</v>
          </cell>
          <cell r="G580">
            <v>0</v>
          </cell>
        </row>
        <row r="581">
          <cell r="A581">
            <v>1079756.75</v>
          </cell>
          <cell r="B581">
            <v>580</v>
          </cell>
          <cell r="C581">
            <v>1993.6310000000001</v>
          </cell>
          <cell r="D581">
            <v>0</v>
          </cell>
          <cell r="E581">
            <v>0</v>
          </cell>
          <cell r="F581">
            <v>7.5321749999999996</v>
          </cell>
          <cell r="G581">
            <v>0.64544800000000002</v>
          </cell>
        </row>
        <row r="582">
          <cell r="A582">
            <v>1081724.5</v>
          </cell>
          <cell r="B582">
            <v>581</v>
          </cell>
          <cell r="C582">
            <v>1967.777</v>
          </cell>
          <cell r="D582">
            <v>0</v>
          </cell>
          <cell r="E582">
            <v>0</v>
          </cell>
          <cell r="F582">
            <v>169.36660000000001</v>
          </cell>
          <cell r="G582">
            <v>13.30908</v>
          </cell>
        </row>
        <row r="583">
          <cell r="A583">
            <v>1083715.75</v>
          </cell>
          <cell r="B583">
            <v>582</v>
          </cell>
          <cell r="C583">
            <v>1991.232</v>
          </cell>
          <cell r="D583">
            <v>0</v>
          </cell>
          <cell r="E583">
            <v>0</v>
          </cell>
          <cell r="F583">
            <v>1175.8489999999999</v>
          </cell>
          <cell r="G583">
            <v>102.4134</v>
          </cell>
        </row>
        <row r="584">
          <cell r="A584">
            <v>1085706.75</v>
          </cell>
          <cell r="B584">
            <v>583</v>
          </cell>
          <cell r="C584">
            <v>1990.961</v>
          </cell>
          <cell r="D584">
            <v>0</v>
          </cell>
          <cell r="E584">
            <v>0</v>
          </cell>
          <cell r="F584">
            <v>701.09789999999998</v>
          </cell>
          <cell r="G584">
            <v>70.657579999999996</v>
          </cell>
        </row>
        <row r="585">
          <cell r="A585">
            <v>1087684.3799999999</v>
          </cell>
          <cell r="B585">
            <v>584</v>
          </cell>
          <cell r="C585">
            <v>1977.6790000000001</v>
          </cell>
          <cell r="D585">
            <v>0</v>
          </cell>
          <cell r="E585">
            <v>0</v>
          </cell>
          <cell r="F585">
            <v>7.8250130000000002</v>
          </cell>
          <cell r="G585">
            <v>0.76517800000000002</v>
          </cell>
        </row>
        <row r="586">
          <cell r="A586">
            <v>1089615.3799999999</v>
          </cell>
          <cell r="B586">
            <v>585</v>
          </cell>
          <cell r="C586">
            <v>1931.0129999999999</v>
          </cell>
          <cell r="D586">
            <v>0</v>
          </cell>
          <cell r="E586">
            <v>0</v>
          </cell>
          <cell r="F586">
            <v>1213.6759999999999</v>
          </cell>
          <cell r="G586">
            <v>115.6571</v>
          </cell>
        </row>
        <row r="587">
          <cell r="A587">
            <v>1091581.8799999999</v>
          </cell>
          <cell r="B587">
            <v>586</v>
          </cell>
          <cell r="C587">
            <v>1966.5350000000001</v>
          </cell>
          <cell r="D587">
            <v>0</v>
          </cell>
          <cell r="E587">
            <v>0</v>
          </cell>
          <cell r="F587">
            <v>1696.204</v>
          </cell>
          <cell r="G587">
            <v>171.1566</v>
          </cell>
        </row>
        <row r="588">
          <cell r="A588">
            <v>1093587.1299999999</v>
          </cell>
          <cell r="B588">
            <v>587</v>
          </cell>
          <cell r="C588">
            <v>2005.2439999999999</v>
          </cell>
          <cell r="D588">
            <v>0</v>
          </cell>
          <cell r="E588">
            <v>0</v>
          </cell>
          <cell r="F588">
            <v>801.47379999999998</v>
          </cell>
          <cell r="G588">
            <v>54.020829999999997</v>
          </cell>
        </row>
        <row r="589">
          <cell r="A589">
            <v>1095575</v>
          </cell>
          <cell r="B589">
            <v>588</v>
          </cell>
          <cell r="C589">
            <v>1987.8810000000001</v>
          </cell>
          <cell r="D589">
            <v>0</v>
          </cell>
          <cell r="E589">
            <v>0</v>
          </cell>
          <cell r="F589">
            <v>1885.6949999999999</v>
          </cell>
          <cell r="G589">
            <v>159.93950000000001</v>
          </cell>
        </row>
        <row r="590">
          <cell r="A590">
            <v>1097539.75</v>
          </cell>
          <cell r="B590">
            <v>589</v>
          </cell>
          <cell r="C590">
            <v>1964.807</v>
          </cell>
          <cell r="D590">
            <v>0</v>
          </cell>
          <cell r="E590">
            <v>0</v>
          </cell>
          <cell r="F590">
            <v>1964.807</v>
          </cell>
          <cell r="G590">
            <v>208.38239999999999</v>
          </cell>
        </row>
        <row r="591">
          <cell r="A591">
            <v>1099538</v>
          </cell>
          <cell r="B591">
            <v>590</v>
          </cell>
          <cell r="C591">
            <v>1998.299</v>
          </cell>
          <cell r="D591">
            <v>0</v>
          </cell>
          <cell r="E591">
            <v>0</v>
          </cell>
          <cell r="F591">
            <v>889.34159999999997</v>
          </cell>
          <cell r="G591">
            <v>52.839709999999997</v>
          </cell>
        </row>
        <row r="592">
          <cell r="A592">
            <v>1101536.8799999999</v>
          </cell>
          <cell r="B592">
            <v>591</v>
          </cell>
          <cell r="C592">
            <v>1998.92</v>
          </cell>
          <cell r="D592">
            <v>0</v>
          </cell>
          <cell r="E592">
            <v>0</v>
          </cell>
          <cell r="F592">
            <v>1795.6489999999999</v>
          </cell>
          <cell r="G592">
            <v>150.0915</v>
          </cell>
        </row>
        <row r="593">
          <cell r="A593">
            <v>1103506</v>
          </cell>
          <cell r="B593">
            <v>592</v>
          </cell>
          <cell r="C593">
            <v>1969.1189999999999</v>
          </cell>
          <cell r="D593">
            <v>0</v>
          </cell>
          <cell r="E593">
            <v>0</v>
          </cell>
          <cell r="F593">
            <v>1969.1189999999999</v>
          </cell>
          <cell r="G593">
            <v>186.4297</v>
          </cell>
        </row>
        <row r="594">
          <cell r="A594">
            <v>1105495.3799999999</v>
          </cell>
          <cell r="B594">
            <v>593</v>
          </cell>
          <cell r="C594">
            <v>1989.3140000000001</v>
          </cell>
          <cell r="D594">
            <v>0</v>
          </cell>
          <cell r="E594">
            <v>0</v>
          </cell>
          <cell r="F594">
            <v>370.9271</v>
          </cell>
          <cell r="G594">
            <v>30.85163</v>
          </cell>
        </row>
        <row r="595">
          <cell r="A595">
            <v>1107483.1299999999</v>
          </cell>
          <cell r="B595">
            <v>594</v>
          </cell>
          <cell r="C595">
            <v>1987.7049999999999</v>
          </cell>
          <cell r="D595">
            <v>0</v>
          </cell>
          <cell r="E595">
            <v>0</v>
          </cell>
          <cell r="F595">
            <v>376.61430000000001</v>
          </cell>
          <cell r="G595">
            <v>42.790660000000003</v>
          </cell>
        </row>
        <row r="596">
          <cell r="A596">
            <v>1109463.75</v>
          </cell>
          <cell r="B596">
            <v>595</v>
          </cell>
          <cell r="C596">
            <v>1980.6110000000001</v>
          </cell>
          <cell r="D596">
            <v>0</v>
          </cell>
          <cell r="E596">
            <v>0</v>
          </cell>
          <cell r="F596">
            <v>392.83069999999998</v>
          </cell>
          <cell r="G596">
            <v>32.517339999999997</v>
          </cell>
        </row>
        <row r="597">
          <cell r="A597">
            <v>1111422.5</v>
          </cell>
          <cell r="B597">
            <v>596</v>
          </cell>
          <cell r="C597">
            <v>1958.7439999999999</v>
          </cell>
          <cell r="D597">
            <v>0</v>
          </cell>
          <cell r="E597">
            <v>0</v>
          </cell>
          <cell r="F597">
            <v>173.32249999999999</v>
          </cell>
          <cell r="G597">
            <v>9.4616740000000004</v>
          </cell>
        </row>
        <row r="598">
          <cell r="A598">
            <v>1113374.25</v>
          </cell>
          <cell r="B598">
            <v>597</v>
          </cell>
          <cell r="C598">
            <v>1951.7929999999999</v>
          </cell>
          <cell r="D598">
            <v>0</v>
          </cell>
          <cell r="E598">
            <v>0</v>
          </cell>
          <cell r="F598">
            <v>0</v>
          </cell>
          <cell r="G598">
            <v>0</v>
          </cell>
        </row>
        <row r="599">
          <cell r="A599">
            <v>1115370.6299999999</v>
          </cell>
          <cell r="B599">
            <v>598</v>
          </cell>
          <cell r="C599">
            <v>1996.338</v>
          </cell>
          <cell r="D599">
            <v>0</v>
          </cell>
          <cell r="E599">
            <v>0</v>
          </cell>
          <cell r="F599">
            <v>0</v>
          </cell>
          <cell r="G599">
            <v>0</v>
          </cell>
        </row>
        <row r="600">
          <cell r="A600">
            <v>1117286.6299999999</v>
          </cell>
          <cell r="B600">
            <v>599</v>
          </cell>
          <cell r="C600">
            <v>1916.0139999999999</v>
          </cell>
          <cell r="D600">
            <v>0</v>
          </cell>
          <cell r="E600">
            <v>0</v>
          </cell>
          <cell r="F600">
            <v>444.01409999999998</v>
          </cell>
          <cell r="G600">
            <v>28.208939999999998</v>
          </cell>
        </row>
        <row r="601">
          <cell r="A601">
            <v>1119266.25</v>
          </cell>
          <cell r="B601">
            <v>600</v>
          </cell>
          <cell r="C601">
            <v>1979.566</v>
          </cell>
          <cell r="D601">
            <v>0</v>
          </cell>
          <cell r="E601">
            <v>0</v>
          </cell>
          <cell r="F601">
            <v>92.267939999999996</v>
          </cell>
          <cell r="G601">
            <v>5.8619339999999998</v>
          </cell>
        </row>
        <row r="602">
          <cell r="A602">
            <v>1121238.25</v>
          </cell>
          <cell r="B602">
            <v>601</v>
          </cell>
          <cell r="C602">
            <v>1972.01</v>
          </cell>
          <cell r="D602">
            <v>0</v>
          </cell>
          <cell r="E602">
            <v>0</v>
          </cell>
          <cell r="F602">
            <v>0</v>
          </cell>
          <cell r="G602">
            <v>0</v>
          </cell>
        </row>
        <row r="603">
          <cell r="A603">
            <v>1123235.1299999999</v>
          </cell>
          <cell r="B603">
            <v>602</v>
          </cell>
          <cell r="C603">
            <v>1996.913</v>
          </cell>
          <cell r="D603">
            <v>0</v>
          </cell>
          <cell r="E603">
            <v>0</v>
          </cell>
          <cell r="F603">
            <v>0</v>
          </cell>
          <cell r="G603">
            <v>0</v>
          </cell>
        </row>
        <row r="604">
          <cell r="A604">
            <v>1125229.1299999999</v>
          </cell>
          <cell r="B604">
            <v>603</v>
          </cell>
          <cell r="C604">
            <v>1994.027</v>
          </cell>
          <cell r="D604">
            <v>0</v>
          </cell>
          <cell r="E604">
            <v>0</v>
          </cell>
          <cell r="F604">
            <v>38.87482</v>
          </cell>
          <cell r="G604">
            <v>2.5610909999999998</v>
          </cell>
        </row>
        <row r="605">
          <cell r="A605">
            <v>1126884.1299999999</v>
          </cell>
          <cell r="B605">
            <v>604</v>
          </cell>
          <cell r="C605">
            <v>1655.046</v>
          </cell>
          <cell r="D605">
            <v>0</v>
          </cell>
          <cell r="E605">
            <v>0</v>
          </cell>
          <cell r="F605">
            <v>217.69880000000001</v>
          </cell>
          <cell r="G605">
            <v>14.342090000000001</v>
          </cell>
        </row>
        <row r="606">
          <cell r="A606">
            <v>1128858.75</v>
          </cell>
          <cell r="B606">
            <v>605</v>
          </cell>
          <cell r="C606">
            <v>1974.67</v>
          </cell>
          <cell r="D606">
            <v>0</v>
          </cell>
          <cell r="E606">
            <v>0</v>
          </cell>
          <cell r="F606">
            <v>0</v>
          </cell>
          <cell r="G606">
            <v>0</v>
          </cell>
        </row>
        <row r="607">
          <cell r="A607">
            <v>1130820.25</v>
          </cell>
          <cell r="B607">
            <v>606</v>
          </cell>
          <cell r="C607">
            <v>1961.4639999999999</v>
          </cell>
          <cell r="D607">
            <v>0</v>
          </cell>
          <cell r="E607">
            <v>0</v>
          </cell>
          <cell r="F607">
            <v>0</v>
          </cell>
          <cell r="G607">
            <v>0</v>
          </cell>
        </row>
        <row r="608">
          <cell r="A608">
            <v>1132822.3799999999</v>
          </cell>
          <cell r="B608">
            <v>607</v>
          </cell>
          <cell r="C608">
            <v>2002.0840000000001</v>
          </cell>
          <cell r="D608">
            <v>0</v>
          </cell>
          <cell r="E608">
            <v>0</v>
          </cell>
          <cell r="F608">
            <v>325.20859999999999</v>
          </cell>
          <cell r="G608">
            <v>31.4026</v>
          </cell>
        </row>
        <row r="609">
          <cell r="A609">
            <v>1134820.75</v>
          </cell>
          <cell r="B609">
            <v>608</v>
          </cell>
          <cell r="C609">
            <v>1998.38</v>
          </cell>
          <cell r="D609">
            <v>0</v>
          </cell>
          <cell r="E609">
            <v>0</v>
          </cell>
          <cell r="F609">
            <v>249.73249999999999</v>
          </cell>
          <cell r="G609">
            <v>28.649239999999999</v>
          </cell>
        </row>
        <row r="610">
          <cell r="A610">
            <v>1136814</v>
          </cell>
          <cell r="B610">
            <v>609</v>
          </cell>
          <cell r="C610">
            <v>1993.1969999999999</v>
          </cell>
          <cell r="D610">
            <v>0</v>
          </cell>
          <cell r="E610">
            <v>0</v>
          </cell>
          <cell r="F610">
            <v>0</v>
          </cell>
          <cell r="G610">
            <v>0</v>
          </cell>
        </row>
        <row r="611">
          <cell r="A611">
            <v>1138749.3799999999</v>
          </cell>
          <cell r="B611">
            <v>610</v>
          </cell>
          <cell r="C611">
            <v>1935.3130000000001</v>
          </cell>
          <cell r="D611">
            <v>0</v>
          </cell>
          <cell r="E611">
            <v>0</v>
          </cell>
          <cell r="F611">
            <v>0</v>
          </cell>
          <cell r="G611">
            <v>0</v>
          </cell>
        </row>
        <row r="612">
          <cell r="A612">
            <v>1140744</v>
          </cell>
          <cell r="B612">
            <v>611</v>
          </cell>
          <cell r="C612">
            <v>1994.645</v>
          </cell>
          <cell r="D612">
            <v>0</v>
          </cell>
          <cell r="E612">
            <v>0</v>
          </cell>
          <cell r="F612">
            <v>443.20510000000002</v>
          </cell>
          <cell r="G612">
            <v>27.401720000000001</v>
          </cell>
        </row>
        <row r="613">
          <cell r="A613">
            <v>1142719.5</v>
          </cell>
          <cell r="B613">
            <v>612</v>
          </cell>
          <cell r="C613">
            <v>1975.48</v>
          </cell>
          <cell r="D613">
            <v>0</v>
          </cell>
          <cell r="E613">
            <v>0</v>
          </cell>
          <cell r="F613">
            <v>1068.3330000000001</v>
          </cell>
          <cell r="G613">
            <v>68.149760000000001</v>
          </cell>
        </row>
        <row r="614">
          <cell r="A614">
            <v>1144719.8799999999</v>
          </cell>
          <cell r="B614">
            <v>613</v>
          </cell>
          <cell r="C614">
            <v>2000.365</v>
          </cell>
          <cell r="D614">
            <v>0</v>
          </cell>
          <cell r="E614">
            <v>0</v>
          </cell>
          <cell r="F614">
            <v>313.82810000000001</v>
          </cell>
          <cell r="G614">
            <v>32.912779999999998</v>
          </cell>
        </row>
        <row r="615">
          <cell r="A615">
            <v>1146622.25</v>
          </cell>
          <cell r="B615">
            <v>614</v>
          </cell>
          <cell r="C615">
            <v>1902.3340000000001</v>
          </cell>
          <cell r="D615">
            <v>0</v>
          </cell>
          <cell r="E615">
            <v>0</v>
          </cell>
          <cell r="F615">
            <v>255.5181</v>
          </cell>
          <cell r="G615">
            <v>27.730360000000001</v>
          </cell>
        </row>
        <row r="616">
          <cell r="A616">
            <v>1148491.6299999999</v>
          </cell>
          <cell r="B616">
            <v>615</v>
          </cell>
          <cell r="C616">
            <v>1869.3620000000001</v>
          </cell>
          <cell r="D616">
            <v>0</v>
          </cell>
          <cell r="E616">
            <v>0</v>
          </cell>
          <cell r="F616">
            <v>945.07090000000005</v>
          </cell>
          <cell r="G616">
            <v>98.628889999999998</v>
          </cell>
        </row>
        <row r="617">
          <cell r="A617">
            <v>1150485.6299999999</v>
          </cell>
          <cell r="B617">
            <v>616</v>
          </cell>
          <cell r="C617">
            <v>1993.9459999999999</v>
          </cell>
          <cell r="D617">
            <v>0</v>
          </cell>
          <cell r="E617">
            <v>0</v>
          </cell>
          <cell r="F617">
            <v>687.94380000000001</v>
          </cell>
          <cell r="G617">
            <v>72.937479999999994</v>
          </cell>
        </row>
        <row r="618">
          <cell r="A618">
            <v>1152483.3799999999</v>
          </cell>
          <cell r="B618">
            <v>617</v>
          </cell>
          <cell r="C618">
            <v>1997.7</v>
          </cell>
          <cell r="D618">
            <v>0</v>
          </cell>
          <cell r="E618">
            <v>0</v>
          </cell>
          <cell r="F618">
            <v>484.09410000000003</v>
          </cell>
          <cell r="G618">
            <v>54.853949999999998</v>
          </cell>
        </row>
        <row r="619">
          <cell r="A619">
            <v>1154476</v>
          </cell>
          <cell r="B619">
            <v>618</v>
          </cell>
          <cell r="C619">
            <v>1992.635</v>
          </cell>
          <cell r="D619">
            <v>0</v>
          </cell>
          <cell r="E619">
            <v>0</v>
          </cell>
          <cell r="F619">
            <v>1657.752</v>
          </cell>
          <cell r="G619">
            <v>147.89410000000001</v>
          </cell>
        </row>
        <row r="620">
          <cell r="A620">
            <v>1156464.5</v>
          </cell>
          <cell r="B620">
            <v>619</v>
          </cell>
          <cell r="C620">
            <v>1988.461</v>
          </cell>
          <cell r="D620">
            <v>0</v>
          </cell>
          <cell r="E620">
            <v>0</v>
          </cell>
          <cell r="F620">
            <v>1873.3889999999999</v>
          </cell>
          <cell r="G620">
            <v>158.41239999999999</v>
          </cell>
        </row>
        <row r="621">
          <cell r="A621">
            <v>1158459.1299999999</v>
          </cell>
          <cell r="B621">
            <v>620</v>
          </cell>
          <cell r="C621">
            <v>1994.5709999999999</v>
          </cell>
          <cell r="D621">
            <v>0</v>
          </cell>
          <cell r="E621">
            <v>0</v>
          </cell>
          <cell r="F621">
            <v>922.0675</v>
          </cell>
          <cell r="G621">
            <v>87.101510000000005</v>
          </cell>
        </row>
        <row r="622">
          <cell r="A622">
            <v>1160444.8799999999</v>
          </cell>
          <cell r="B622">
            <v>621</v>
          </cell>
          <cell r="C622">
            <v>1985.7809999999999</v>
          </cell>
          <cell r="D622">
            <v>0</v>
          </cell>
          <cell r="E622">
            <v>0</v>
          </cell>
          <cell r="F622">
            <v>1985.7809999999999</v>
          </cell>
          <cell r="G622">
            <v>172.62819999999999</v>
          </cell>
        </row>
        <row r="623">
          <cell r="A623">
            <v>1162424.25</v>
          </cell>
          <cell r="B623">
            <v>622</v>
          </cell>
          <cell r="C623">
            <v>1979.42</v>
          </cell>
          <cell r="D623">
            <v>0</v>
          </cell>
          <cell r="E623">
            <v>0</v>
          </cell>
          <cell r="F623">
            <v>1523.9280000000001</v>
          </cell>
          <cell r="G623">
            <v>124.04170000000001</v>
          </cell>
        </row>
        <row r="624">
          <cell r="A624">
            <v>1164417.25</v>
          </cell>
          <cell r="B624">
            <v>623</v>
          </cell>
          <cell r="C624">
            <v>1992.9770000000001</v>
          </cell>
          <cell r="D624">
            <v>0</v>
          </cell>
          <cell r="E624">
            <v>0</v>
          </cell>
          <cell r="F624">
            <v>1851.528</v>
          </cell>
          <cell r="G624">
            <v>159.0761</v>
          </cell>
        </row>
        <row r="625">
          <cell r="A625">
            <v>1166393.8799999999</v>
          </cell>
          <cell r="B625">
            <v>624</v>
          </cell>
          <cell r="C625">
            <v>1976.68</v>
          </cell>
          <cell r="D625">
            <v>0</v>
          </cell>
          <cell r="E625">
            <v>0</v>
          </cell>
          <cell r="F625">
            <v>1686.2080000000001</v>
          </cell>
          <cell r="G625">
            <v>139.23060000000001</v>
          </cell>
        </row>
        <row r="626">
          <cell r="A626">
            <v>1168384.75</v>
          </cell>
          <cell r="B626">
            <v>625</v>
          </cell>
          <cell r="C626">
            <v>1990.857</v>
          </cell>
          <cell r="D626">
            <v>0</v>
          </cell>
          <cell r="E626">
            <v>0</v>
          </cell>
          <cell r="F626">
            <v>357.61540000000002</v>
          </cell>
          <cell r="G626">
            <v>37.267629999999997</v>
          </cell>
        </row>
        <row r="627">
          <cell r="A627">
            <v>1170373.3799999999</v>
          </cell>
          <cell r="B627">
            <v>626</v>
          </cell>
          <cell r="C627">
            <v>1988.57</v>
          </cell>
          <cell r="D627">
            <v>0</v>
          </cell>
          <cell r="E627">
            <v>0</v>
          </cell>
          <cell r="F627">
            <v>214.89429999999999</v>
          </cell>
          <cell r="G627">
            <v>23.95168</v>
          </cell>
        </row>
        <row r="628">
          <cell r="A628">
            <v>1172044.6299999999</v>
          </cell>
          <cell r="B628">
            <v>627</v>
          </cell>
          <cell r="C628">
            <v>1671.306</v>
          </cell>
          <cell r="D628">
            <v>0</v>
          </cell>
          <cell r="E628">
            <v>0</v>
          </cell>
          <cell r="F628">
            <v>457.36</v>
          </cell>
          <cell r="G628">
            <v>31.772749999999998</v>
          </cell>
        </row>
        <row r="629">
          <cell r="A629">
            <v>1174031.6299999999</v>
          </cell>
          <cell r="B629">
            <v>628</v>
          </cell>
          <cell r="C629">
            <v>1987.0129999999999</v>
          </cell>
          <cell r="D629">
            <v>0</v>
          </cell>
          <cell r="E629">
            <v>0</v>
          </cell>
          <cell r="F629">
            <v>13.56495</v>
          </cell>
          <cell r="G629">
            <v>1.6933100000000001</v>
          </cell>
        </row>
        <row r="630">
          <cell r="A630">
            <v>1175970.25</v>
          </cell>
          <cell r="B630">
            <v>629</v>
          </cell>
          <cell r="C630">
            <v>1938.596</v>
          </cell>
          <cell r="D630">
            <v>0</v>
          </cell>
          <cell r="E630">
            <v>0</v>
          </cell>
          <cell r="F630">
            <v>1108.8430000000001</v>
          </cell>
          <cell r="G630">
            <v>184.6559</v>
          </cell>
        </row>
        <row r="631">
          <cell r="A631">
            <v>1177902.5</v>
          </cell>
          <cell r="B631">
            <v>630</v>
          </cell>
          <cell r="C631">
            <v>1932.297</v>
          </cell>
          <cell r="D631">
            <v>0</v>
          </cell>
          <cell r="E631">
            <v>0</v>
          </cell>
          <cell r="F631">
            <v>1075.0630000000001</v>
          </cell>
          <cell r="G631">
            <v>175.05340000000001</v>
          </cell>
        </row>
        <row r="632">
          <cell r="A632">
            <v>1179897</v>
          </cell>
          <cell r="B632">
            <v>631</v>
          </cell>
          <cell r="C632">
            <v>1994.4870000000001</v>
          </cell>
          <cell r="D632">
            <v>0</v>
          </cell>
          <cell r="E632">
            <v>0</v>
          </cell>
          <cell r="F632">
            <v>1652.1659999999999</v>
          </cell>
          <cell r="G632">
            <v>135.79050000000001</v>
          </cell>
        </row>
        <row r="633">
          <cell r="A633">
            <v>1181885.5</v>
          </cell>
          <cell r="B633">
            <v>632</v>
          </cell>
          <cell r="C633">
            <v>1988.5429999999999</v>
          </cell>
          <cell r="D633">
            <v>0</v>
          </cell>
          <cell r="E633">
            <v>0</v>
          </cell>
          <cell r="F633">
            <v>238.4717</v>
          </cell>
          <cell r="G633">
            <v>12.53999</v>
          </cell>
        </row>
        <row r="634">
          <cell r="A634">
            <v>1183881.8799999999</v>
          </cell>
          <cell r="B634">
            <v>633</v>
          </cell>
          <cell r="C634">
            <v>1996.384</v>
          </cell>
          <cell r="D634">
            <v>0</v>
          </cell>
          <cell r="E634">
            <v>0</v>
          </cell>
          <cell r="F634">
            <v>646.79960000000005</v>
          </cell>
          <cell r="G634">
            <v>34.734699999999997</v>
          </cell>
        </row>
        <row r="635">
          <cell r="A635">
            <v>1185865</v>
          </cell>
          <cell r="B635">
            <v>634</v>
          </cell>
          <cell r="C635">
            <v>1983.1</v>
          </cell>
          <cell r="D635">
            <v>0</v>
          </cell>
          <cell r="E635">
            <v>0</v>
          </cell>
          <cell r="F635">
            <v>707.52170000000001</v>
          </cell>
          <cell r="G635">
            <v>64.538970000000006</v>
          </cell>
        </row>
        <row r="636">
          <cell r="A636">
            <v>1187847.75</v>
          </cell>
          <cell r="B636">
            <v>635</v>
          </cell>
          <cell r="C636">
            <v>1982.72</v>
          </cell>
          <cell r="D636">
            <v>0</v>
          </cell>
          <cell r="E636">
            <v>0</v>
          </cell>
          <cell r="F636">
            <v>231.5917</v>
          </cell>
          <cell r="G636">
            <v>16.660309999999999</v>
          </cell>
        </row>
        <row r="637">
          <cell r="A637">
            <v>1189844.1299999999</v>
          </cell>
          <cell r="B637">
            <v>636</v>
          </cell>
          <cell r="C637">
            <v>1996.3320000000001</v>
          </cell>
          <cell r="D637">
            <v>0</v>
          </cell>
          <cell r="E637">
            <v>0</v>
          </cell>
          <cell r="F637">
            <v>96.316400000000002</v>
          </cell>
          <cell r="G637">
            <v>6.0590999999999999</v>
          </cell>
        </row>
        <row r="638">
          <cell r="A638">
            <v>1191836.5</v>
          </cell>
          <cell r="B638">
            <v>637</v>
          </cell>
          <cell r="C638">
            <v>1992.4280000000001</v>
          </cell>
          <cell r="D638">
            <v>0</v>
          </cell>
          <cell r="E638">
            <v>0</v>
          </cell>
          <cell r="F638">
            <v>1458.8520000000001</v>
          </cell>
          <cell r="G638">
            <v>84.745009999999994</v>
          </cell>
        </row>
        <row r="639">
          <cell r="A639">
            <v>1193820.6299999999</v>
          </cell>
          <cell r="B639">
            <v>638</v>
          </cell>
          <cell r="C639">
            <v>1984.1469999999999</v>
          </cell>
          <cell r="D639">
            <v>0</v>
          </cell>
          <cell r="E639">
            <v>0</v>
          </cell>
          <cell r="F639">
            <v>0</v>
          </cell>
          <cell r="G639">
            <v>0</v>
          </cell>
        </row>
        <row r="640">
          <cell r="A640">
            <v>1195791.75</v>
          </cell>
          <cell r="B640">
            <v>639</v>
          </cell>
          <cell r="C640">
            <v>1971.1559999999999</v>
          </cell>
          <cell r="D640">
            <v>0</v>
          </cell>
          <cell r="E640">
            <v>0</v>
          </cell>
          <cell r="F640">
            <v>76.214600000000004</v>
          </cell>
          <cell r="G640">
            <v>6.2174839999999998</v>
          </cell>
        </row>
        <row r="641">
          <cell r="A641">
            <v>1197765.5</v>
          </cell>
          <cell r="B641">
            <v>640</v>
          </cell>
          <cell r="C641">
            <v>1973.759</v>
          </cell>
          <cell r="D641">
            <v>0</v>
          </cell>
          <cell r="E641">
            <v>0</v>
          </cell>
          <cell r="F641">
            <v>510.39240000000001</v>
          </cell>
          <cell r="G641">
            <v>42.46555</v>
          </cell>
        </row>
        <row r="642">
          <cell r="A642">
            <v>1199764.25</v>
          </cell>
          <cell r="B642">
            <v>641</v>
          </cell>
          <cell r="C642">
            <v>1998.768</v>
          </cell>
          <cell r="D642">
            <v>0</v>
          </cell>
          <cell r="E642">
            <v>0</v>
          </cell>
          <cell r="F642">
            <v>803.49869999999999</v>
          </cell>
          <cell r="G642">
            <v>88.810050000000004</v>
          </cell>
        </row>
        <row r="643">
          <cell r="A643">
            <v>1201764.3799999999</v>
          </cell>
          <cell r="B643">
            <v>642</v>
          </cell>
          <cell r="C643">
            <v>2000.145</v>
          </cell>
          <cell r="D643">
            <v>0</v>
          </cell>
          <cell r="E643">
            <v>0</v>
          </cell>
          <cell r="F643">
            <v>75.321060000000003</v>
          </cell>
          <cell r="G643">
            <v>10.57375</v>
          </cell>
        </row>
        <row r="644">
          <cell r="A644">
            <v>1203767.8799999999</v>
          </cell>
          <cell r="B644">
            <v>643</v>
          </cell>
          <cell r="C644">
            <v>2003.508</v>
          </cell>
          <cell r="D644">
            <v>0</v>
          </cell>
          <cell r="E644">
            <v>0</v>
          </cell>
          <cell r="F644">
            <v>391.94159999999999</v>
          </cell>
          <cell r="G644">
            <v>51.613849999999999</v>
          </cell>
        </row>
        <row r="645">
          <cell r="A645">
            <v>1205636.8799999999</v>
          </cell>
          <cell r="B645">
            <v>644</v>
          </cell>
          <cell r="C645">
            <v>1869.0429999999999</v>
          </cell>
          <cell r="D645">
            <v>0</v>
          </cell>
          <cell r="E645">
            <v>0</v>
          </cell>
          <cell r="F645">
            <v>955.83989999999994</v>
          </cell>
          <cell r="G645">
            <v>130.59819999999999</v>
          </cell>
        </row>
        <row r="646">
          <cell r="A646">
            <v>1207615.3799999999</v>
          </cell>
          <cell r="B646">
            <v>645</v>
          </cell>
          <cell r="C646">
            <v>1978.5139999999999</v>
          </cell>
          <cell r="D646">
            <v>0</v>
          </cell>
          <cell r="E646">
            <v>0</v>
          </cell>
          <cell r="F646">
            <v>377.1848</v>
          </cell>
          <cell r="G646">
            <v>56.520209999999999</v>
          </cell>
        </row>
        <row r="647">
          <cell r="A647">
            <v>1209616.1299999999</v>
          </cell>
          <cell r="B647">
            <v>646</v>
          </cell>
          <cell r="C647">
            <v>2000.81</v>
          </cell>
          <cell r="D647">
            <v>0</v>
          </cell>
          <cell r="E647">
            <v>0</v>
          </cell>
          <cell r="F647">
            <v>517.28449999999998</v>
          </cell>
          <cell r="G647">
            <v>63.345140000000001</v>
          </cell>
        </row>
        <row r="648">
          <cell r="A648">
            <v>1211589.3799999999</v>
          </cell>
          <cell r="B648">
            <v>647</v>
          </cell>
          <cell r="C648">
            <v>1973.2760000000001</v>
          </cell>
          <cell r="D648">
            <v>0</v>
          </cell>
          <cell r="E648">
            <v>0</v>
          </cell>
          <cell r="F648">
            <v>479.23840000000001</v>
          </cell>
          <cell r="G648">
            <v>62.504910000000002</v>
          </cell>
        </row>
        <row r="649">
          <cell r="A649">
            <v>1213534.25</v>
          </cell>
          <cell r="B649">
            <v>648</v>
          </cell>
          <cell r="C649">
            <v>1944.866</v>
          </cell>
          <cell r="D649">
            <v>0</v>
          </cell>
          <cell r="E649">
            <v>0</v>
          </cell>
          <cell r="F649">
            <v>1750.673</v>
          </cell>
          <cell r="G649">
            <v>148.26009999999999</v>
          </cell>
        </row>
        <row r="650">
          <cell r="A650">
            <v>1215452</v>
          </cell>
          <cell r="B650">
            <v>649</v>
          </cell>
          <cell r="C650">
            <v>1917.6969999999999</v>
          </cell>
          <cell r="D650">
            <v>0</v>
          </cell>
          <cell r="E650">
            <v>0</v>
          </cell>
          <cell r="F650">
            <v>878.14179999999999</v>
          </cell>
          <cell r="G650">
            <v>70.433080000000004</v>
          </cell>
        </row>
        <row r="651">
          <cell r="A651">
            <v>1217394.3799999999</v>
          </cell>
          <cell r="B651">
            <v>650</v>
          </cell>
          <cell r="C651">
            <v>1942.3789999999999</v>
          </cell>
          <cell r="D651">
            <v>0</v>
          </cell>
          <cell r="E651">
            <v>0</v>
          </cell>
          <cell r="F651">
            <v>1938.808</v>
          </cell>
          <cell r="G651">
            <v>135.14949999999999</v>
          </cell>
        </row>
        <row r="652">
          <cell r="A652">
            <v>1218629.6299999999</v>
          </cell>
          <cell r="B652">
            <v>651</v>
          </cell>
          <cell r="C652">
            <v>1235.2560000000001</v>
          </cell>
          <cell r="D652">
            <v>0</v>
          </cell>
          <cell r="E652">
            <v>0</v>
          </cell>
          <cell r="F652">
            <v>1040.672</v>
          </cell>
          <cell r="G652">
            <v>73.711749999999995</v>
          </cell>
        </row>
        <row r="653">
          <cell r="A653">
            <v>1220627.5</v>
          </cell>
          <cell r="B653">
            <v>652</v>
          </cell>
          <cell r="C653">
            <v>1997.827</v>
          </cell>
          <cell r="D653">
            <v>0</v>
          </cell>
          <cell r="E653">
            <v>0</v>
          </cell>
          <cell r="F653">
            <v>995.87210000000005</v>
          </cell>
          <cell r="G653">
            <v>85.384950000000003</v>
          </cell>
        </row>
        <row r="654">
          <cell r="A654">
            <v>1222621.75</v>
          </cell>
          <cell r="B654">
            <v>653</v>
          </cell>
          <cell r="C654">
            <v>1994.223</v>
          </cell>
          <cell r="D654">
            <v>0</v>
          </cell>
          <cell r="E654">
            <v>0</v>
          </cell>
          <cell r="F654">
            <v>1908.6579999999999</v>
          </cell>
          <cell r="G654">
            <v>160.8604</v>
          </cell>
        </row>
        <row r="655">
          <cell r="A655">
            <v>1224616.8799999999</v>
          </cell>
          <cell r="B655">
            <v>654</v>
          </cell>
          <cell r="C655">
            <v>1995.1559999999999</v>
          </cell>
          <cell r="D655">
            <v>0</v>
          </cell>
          <cell r="E655">
            <v>0</v>
          </cell>
          <cell r="F655">
            <v>524.63049999999998</v>
          </cell>
          <cell r="G655">
            <v>46.402720000000002</v>
          </cell>
        </row>
        <row r="656">
          <cell r="A656">
            <v>1226472.3799999999</v>
          </cell>
          <cell r="B656">
            <v>655</v>
          </cell>
          <cell r="C656">
            <v>1855.502</v>
          </cell>
          <cell r="D656">
            <v>0</v>
          </cell>
          <cell r="E656">
            <v>0</v>
          </cell>
          <cell r="F656">
            <v>138.65450000000001</v>
          </cell>
          <cell r="G656">
            <v>16.134979999999999</v>
          </cell>
        </row>
        <row r="657">
          <cell r="A657">
            <v>1228363.25</v>
          </cell>
          <cell r="B657">
            <v>656</v>
          </cell>
          <cell r="C657">
            <v>1890.8989999999999</v>
          </cell>
          <cell r="D657">
            <v>0</v>
          </cell>
          <cell r="E657">
            <v>0</v>
          </cell>
          <cell r="F657">
            <v>220.21039999999999</v>
          </cell>
          <cell r="G657">
            <v>21.097570000000001</v>
          </cell>
        </row>
        <row r="658">
          <cell r="A658">
            <v>1230355.6299999999</v>
          </cell>
          <cell r="B658">
            <v>657</v>
          </cell>
          <cell r="C658">
            <v>1992.32</v>
          </cell>
          <cell r="D658">
            <v>0</v>
          </cell>
          <cell r="E658">
            <v>0</v>
          </cell>
          <cell r="F658">
            <v>0</v>
          </cell>
          <cell r="G658">
            <v>0</v>
          </cell>
        </row>
        <row r="659">
          <cell r="A659">
            <v>1232248.1299999999</v>
          </cell>
          <cell r="B659">
            <v>658</v>
          </cell>
          <cell r="C659">
            <v>1892.4380000000001</v>
          </cell>
          <cell r="D659">
            <v>0</v>
          </cell>
          <cell r="E659">
            <v>0</v>
          </cell>
          <cell r="F659">
            <v>1460.1210000000001</v>
          </cell>
          <cell r="G659">
            <v>197.34020000000001</v>
          </cell>
        </row>
        <row r="660">
          <cell r="A660">
            <v>1234035.6299999999</v>
          </cell>
          <cell r="B660">
            <v>659</v>
          </cell>
          <cell r="C660">
            <v>1787.5229999999999</v>
          </cell>
          <cell r="D660">
            <v>0</v>
          </cell>
          <cell r="E660">
            <v>0</v>
          </cell>
          <cell r="F660">
            <v>1280.2380000000001</v>
          </cell>
          <cell r="G660">
            <v>261.77429999999998</v>
          </cell>
        </row>
        <row r="661">
          <cell r="A661">
            <v>1236016.75</v>
          </cell>
          <cell r="B661">
            <v>660</v>
          </cell>
          <cell r="C661">
            <v>1981.0830000000001</v>
          </cell>
          <cell r="D661">
            <v>0</v>
          </cell>
          <cell r="E661">
            <v>0</v>
          </cell>
          <cell r="F661">
            <v>1534.37</v>
          </cell>
          <cell r="G661">
            <v>175.24610000000001</v>
          </cell>
        </row>
        <row r="662">
          <cell r="A662">
            <v>1238006.3799999999</v>
          </cell>
          <cell r="B662">
            <v>661</v>
          </cell>
          <cell r="C662">
            <v>1989.588</v>
          </cell>
          <cell r="D662">
            <v>0</v>
          </cell>
          <cell r="E662">
            <v>0</v>
          </cell>
          <cell r="F662">
            <v>393.1028</v>
          </cell>
          <cell r="G662">
            <v>39.795909999999999</v>
          </cell>
        </row>
        <row r="663">
          <cell r="A663">
            <v>1240008.8799999999</v>
          </cell>
          <cell r="B663">
            <v>662</v>
          </cell>
          <cell r="C663">
            <v>2002.527</v>
          </cell>
          <cell r="D663">
            <v>0</v>
          </cell>
          <cell r="E663">
            <v>0</v>
          </cell>
          <cell r="F663">
            <v>1181.075</v>
          </cell>
          <cell r="G663">
            <v>99.901439999999994</v>
          </cell>
        </row>
        <row r="664">
          <cell r="A664">
            <v>1241992.75</v>
          </cell>
          <cell r="B664">
            <v>663</v>
          </cell>
          <cell r="C664">
            <v>1983.9010000000001</v>
          </cell>
          <cell r="D664">
            <v>0</v>
          </cell>
          <cell r="E664">
            <v>0</v>
          </cell>
          <cell r="F664">
            <v>1287.0450000000001</v>
          </cell>
          <cell r="G664">
            <v>146.2441</v>
          </cell>
        </row>
        <row r="665">
          <cell r="A665">
            <v>1243973</v>
          </cell>
          <cell r="B665">
            <v>664</v>
          </cell>
          <cell r="C665">
            <v>1980.2439999999999</v>
          </cell>
          <cell r="D665">
            <v>0</v>
          </cell>
          <cell r="E665">
            <v>0</v>
          </cell>
          <cell r="F665">
            <v>856.75310000000002</v>
          </cell>
          <cell r="G665">
            <v>84.293260000000004</v>
          </cell>
        </row>
        <row r="666">
          <cell r="A666">
            <v>1245974.3799999999</v>
          </cell>
          <cell r="B666">
            <v>665</v>
          </cell>
          <cell r="C666">
            <v>2001.4010000000001</v>
          </cell>
          <cell r="D666">
            <v>0</v>
          </cell>
          <cell r="E666">
            <v>0</v>
          </cell>
          <cell r="F666">
            <v>1597</v>
          </cell>
          <cell r="G666">
            <v>109.0459</v>
          </cell>
        </row>
        <row r="667">
          <cell r="A667">
            <v>1247977.3799999999</v>
          </cell>
          <cell r="B667">
            <v>666</v>
          </cell>
          <cell r="C667">
            <v>2002.982</v>
          </cell>
          <cell r="D667">
            <v>0</v>
          </cell>
          <cell r="E667">
            <v>0</v>
          </cell>
          <cell r="F667">
            <v>24.84693</v>
          </cell>
          <cell r="G667">
            <v>2.754626</v>
          </cell>
        </row>
        <row r="668">
          <cell r="A668">
            <v>1249930.6299999999</v>
          </cell>
          <cell r="B668">
            <v>667</v>
          </cell>
          <cell r="C668">
            <v>1953.213</v>
          </cell>
          <cell r="D668">
            <v>0</v>
          </cell>
          <cell r="E668">
            <v>0</v>
          </cell>
          <cell r="F668">
            <v>304.858</v>
          </cell>
          <cell r="G668">
            <v>38.389789999999998</v>
          </cell>
        </row>
        <row r="669">
          <cell r="A669">
            <v>1251928.75</v>
          </cell>
          <cell r="B669">
            <v>668</v>
          </cell>
          <cell r="C669">
            <v>1998.1220000000001</v>
          </cell>
          <cell r="D669">
            <v>0</v>
          </cell>
          <cell r="E669">
            <v>0</v>
          </cell>
          <cell r="F669">
            <v>1176.03</v>
          </cell>
          <cell r="G669">
            <v>89.508009999999999</v>
          </cell>
        </row>
        <row r="670">
          <cell r="A670">
            <v>1253925.8799999999</v>
          </cell>
          <cell r="B670">
            <v>669</v>
          </cell>
          <cell r="C670">
            <v>1997.095</v>
          </cell>
          <cell r="D670">
            <v>0</v>
          </cell>
          <cell r="E670">
            <v>0</v>
          </cell>
          <cell r="F670">
            <v>590.94439999999997</v>
          </cell>
          <cell r="G670">
            <v>54.407620000000001</v>
          </cell>
        </row>
        <row r="671">
          <cell r="A671">
            <v>1255930</v>
          </cell>
          <cell r="B671">
            <v>670</v>
          </cell>
          <cell r="C671">
            <v>2004.1849999999999</v>
          </cell>
          <cell r="D671">
            <v>0</v>
          </cell>
          <cell r="E671">
            <v>0</v>
          </cell>
          <cell r="F671">
            <v>241.7191</v>
          </cell>
          <cell r="G671">
            <v>35.039990000000003</v>
          </cell>
        </row>
        <row r="672">
          <cell r="A672">
            <v>1257932.6299999999</v>
          </cell>
          <cell r="B672">
            <v>671</v>
          </cell>
          <cell r="C672">
            <v>2002.5909999999999</v>
          </cell>
          <cell r="D672">
            <v>0</v>
          </cell>
          <cell r="E672">
            <v>0</v>
          </cell>
          <cell r="F672">
            <v>245.49109999999999</v>
          </cell>
          <cell r="G672">
            <v>34.42418</v>
          </cell>
        </row>
        <row r="673">
          <cell r="A673">
            <v>1259935.1299999999</v>
          </cell>
          <cell r="B673">
            <v>672</v>
          </cell>
          <cell r="C673">
            <v>2002.519</v>
          </cell>
          <cell r="D673">
            <v>0</v>
          </cell>
          <cell r="E673">
            <v>0</v>
          </cell>
          <cell r="F673">
            <v>395.71839999999997</v>
          </cell>
          <cell r="G673">
            <v>62.593089999999997</v>
          </cell>
        </row>
        <row r="674">
          <cell r="A674">
            <v>1261934.3799999999</v>
          </cell>
          <cell r="B674">
            <v>673</v>
          </cell>
          <cell r="C674">
            <v>1999.306</v>
          </cell>
          <cell r="D674">
            <v>0</v>
          </cell>
          <cell r="E674">
            <v>0</v>
          </cell>
          <cell r="F674">
            <v>313.01679999999999</v>
          </cell>
          <cell r="G674">
            <v>41.47334</v>
          </cell>
        </row>
        <row r="675">
          <cell r="A675">
            <v>1263931</v>
          </cell>
          <cell r="B675">
            <v>674</v>
          </cell>
          <cell r="C675">
            <v>1996.674</v>
          </cell>
          <cell r="D675">
            <v>0</v>
          </cell>
          <cell r="E675">
            <v>0</v>
          </cell>
          <cell r="F675">
            <v>382.06459999999998</v>
          </cell>
          <cell r="G675">
            <v>38.21875</v>
          </cell>
        </row>
        <row r="676">
          <cell r="A676">
            <v>1264641.6299999999</v>
          </cell>
          <cell r="B676">
            <v>675</v>
          </cell>
          <cell r="C676">
            <v>710.67020000000002</v>
          </cell>
          <cell r="D676">
            <v>0</v>
          </cell>
          <cell r="E676">
            <v>0</v>
          </cell>
          <cell r="F676">
            <v>126.0034</v>
          </cell>
          <cell r="G676">
            <v>17.418700000000001</v>
          </cell>
        </row>
        <row r="677">
          <cell r="A677">
            <v>1266635.25</v>
          </cell>
          <cell r="B677">
            <v>676</v>
          </cell>
          <cell r="C677">
            <v>1993.6579999999999</v>
          </cell>
          <cell r="D677">
            <v>0</v>
          </cell>
          <cell r="E677">
            <v>0</v>
          </cell>
          <cell r="F677">
            <v>43.389200000000002</v>
          </cell>
          <cell r="G677">
            <v>5.9981179999999998</v>
          </cell>
        </row>
        <row r="678">
          <cell r="A678">
            <v>1268632.25</v>
          </cell>
          <cell r="B678">
            <v>677</v>
          </cell>
          <cell r="C678">
            <v>1996.96</v>
          </cell>
          <cell r="D678">
            <v>0</v>
          </cell>
          <cell r="E678">
            <v>0</v>
          </cell>
          <cell r="F678">
            <v>695.96079999999995</v>
          </cell>
          <cell r="G678">
            <v>67.600620000000006</v>
          </cell>
        </row>
        <row r="679">
          <cell r="A679">
            <v>1270464.8799999999</v>
          </cell>
          <cell r="B679">
            <v>678</v>
          </cell>
          <cell r="C679">
            <v>1832.6379999999999</v>
          </cell>
          <cell r="D679">
            <v>0</v>
          </cell>
          <cell r="E679">
            <v>0</v>
          </cell>
          <cell r="F679">
            <v>590.2296</v>
          </cell>
          <cell r="G679">
            <v>137.74520000000001</v>
          </cell>
        </row>
        <row r="680">
          <cell r="A680">
            <v>1272430.8799999999</v>
          </cell>
          <cell r="B680">
            <v>679</v>
          </cell>
          <cell r="C680">
            <v>1965.9690000000001</v>
          </cell>
          <cell r="D680">
            <v>0</v>
          </cell>
          <cell r="E680">
            <v>0</v>
          </cell>
          <cell r="F680">
            <v>1281.3989999999999</v>
          </cell>
          <cell r="G680">
            <v>283.30959999999999</v>
          </cell>
        </row>
        <row r="681">
          <cell r="A681">
            <v>1274430.8799999999</v>
          </cell>
          <cell r="B681">
            <v>680</v>
          </cell>
          <cell r="C681">
            <v>2000.027</v>
          </cell>
          <cell r="D681">
            <v>0</v>
          </cell>
          <cell r="E681">
            <v>0</v>
          </cell>
          <cell r="F681">
            <v>1362.059</v>
          </cell>
          <cell r="G681">
            <v>142.50989999999999</v>
          </cell>
        </row>
        <row r="682">
          <cell r="A682">
            <v>1276413.5</v>
          </cell>
          <cell r="B682">
            <v>681</v>
          </cell>
          <cell r="C682">
            <v>1982.6559999999999</v>
          </cell>
          <cell r="D682">
            <v>0</v>
          </cell>
          <cell r="E682">
            <v>0</v>
          </cell>
          <cell r="F682">
            <v>1492.9380000000001</v>
          </cell>
          <cell r="G682">
            <v>123.2002</v>
          </cell>
        </row>
        <row r="683">
          <cell r="A683">
            <v>1278344.6299999999</v>
          </cell>
          <cell r="B683">
            <v>682</v>
          </cell>
          <cell r="C683">
            <v>1931.098</v>
          </cell>
          <cell r="D683">
            <v>0</v>
          </cell>
          <cell r="E683">
            <v>0</v>
          </cell>
          <cell r="F683">
            <v>1825.203</v>
          </cell>
          <cell r="G683">
            <v>158.15309999999999</v>
          </cell>
        </row>
        <row r="684">
          <cell r="A684">
            <v>1280344.25</v>
          </cell>
          <cell r="B684">
            <v>683</v>
          </cell>
          <cell r="C684">
            <v>1999.615</v>
          </cell>
          <cell r="D684">
            <v>0</v>
          </cell>
          <cell r="E684">
            <v>0</v>
          </cell>
          <cell r="F684">
            <v>1633.057</v>
          </cell>
          <cell r="G684">
            <v>195.52180000000001</v>
          </cell>
        </row>
        <row r="685">
          <cell r="A685">
            <v>1282349.1299999999</v>
          </cell>
          <cell r="B685">
            <v>684</v>
          </cell>
          <cell r="C685">
            <v>2004.904</v>
          </cell>
          <cell r="D685">
            <v>0</v>
          </cell>
          <cell r="E685">
            <v>0</v>
          </cell>
          <cell r="F685">
            <v>1578.085</v>
          </cell>
          <cell r="G685">
            <v>116.5498</v>
          </cell>
        </row>
        <row r="686">
          <cell r="A686">
            <v>1284235.6299999999</v>
          </cell>
          <cell r="B686">
            <v>685</v>
          </cell>
          <cell r="C686">
            <v>1886.5619999999999</v>
          </cell>
          <cell r="D686">
            <v>0</v>
          </cell>
          <cell r="E686">
            <v>0</v>
          </cell>
          <cell r="F686">
            <v>266.75110000000001</v>
          </cell>
          <cell r="G686">
            <v>38.77337</v>
          </cell>
        </row>
        <row r="687">
          <cell r="A687">
            <v>1286233.8799999999</v>
          </cell>
          <cell r="B687">
            <v>686</v>
          </cell>
          <cell r="C687">
            <v>1998.271</v>
          </cell>
          <cell r="D687">
            <v>0</v>
          </cell>
          <cell r="E687">
            <v>0</v>
          </cell>
          <cell r="F687">
            <v>906.43979999999999</v>
          </cell>
          <cell r="G687">
            <v>88.031989999999993</v>
          </cell>
        </row>
        <row r="688">
          <cell r="A688">
            <v>1288233.8799999999</v>
          </cell>
          <cell r="B688">
            <v>687</v>
          </cell>
          <cell r="C688">
            <v>1999.9380000000001</v>
          </cell>
          <cell r="D688">
            <v>0</v>
          </cell>
          <cell r="E688">
            <v>0</v>
          </cell>
          <cell r="F688">
            <v>1072.011</v>
          </cell>
          <cell r="G688">
            <v>89.752759999999995</v>
          </cell>
        </row>
        <row r="689">
          <cell r="A689">
            <v>1290231.5</v>
          </cell>
          <cell r="B689">
            <v>688</v>
          </cell>
          <cell r="C689">
            <v>1997.577</v>
          </cell>
          <cell r="D689">
            <v>0</v>
          </cell>
          <cell r="E689">
            <v>0</v>
          </cell>
          <cell r="F689">
            <v>113.9241</v>
          </cell>
          <cell r="G689">
            <v>15.63842</v>
          </cell>
        </row>
        <row r="690">
          <cell r="A690">
            <v>1292230.5</v>
          </cell>
          <cell r="B690">
            <v>689</v>
          </cell>
          <cell r="C690">
            <v>1998.961</v>
          </cell>
          <cell r="D690">
            <v>0</v>
          </cell>
          <cell r="E690">
            <v>0</v>
          </cell>
          <cell r="F690">
            <v>127.4773</v>
          </cell>
          <cell r="G690">
            <v>16.175920000000001</v>
          </cell>
        </row>
        <row r="691">
          <cell r="A691">
            <v>1294230.3799999999</v>
          </cell>
          <cell r="B691">
            <v>690</v>
          </cell>
          <cell r="C691">
            <v>1999.933</v>
          </cell>
          <cell r="D691">
            <v>0</v>
          </cell>
          <cell r="E691">
            <v>0</v>
          </cell>
          <cell r="F691">
            <v>67.756690000000006</v>
          </cell>
          <cell r="G691">
            <v>11.10122</v>
          </cell>
        </row>
        <row r="692">
          <cell r="A692">
            <v>1296231.8799999999</v>
          </cell>
          <cell r="B692">
            <v>691</v>
          </cell>
          <cell r="C692">
            <v>2001.5329999999999</v>
          </cell>
          <cell r="D692">
            <v>0</v>
          </cell>
          <cell r="E692">
            <v>0</v>
          </cell>
          <cell r="F692">
            <v>30.685510000000001</v>
          </cell>
          <cell r="G692">
            <v>4.8086909999999996</v>
          </cell>
        </row>
        <row r="693">
          <cell r="A693">
            <v>1298231.75</v>
          </cell>
          <cell r="B693">
            <v>692</v>
          </cell>
          <cell r="C693">
            <v>1999.819</v>
          </cell>
          <cell r="D693">
            <v>0</v>
          </cell>
          <cell r="E693">
            <v>0</v>
          </cell>
          <cell r="F693">
            <v>604.39769999999999</v>
          </cell>
          <cell r="G693">
            <v>36.5246</v>
          </cell>
        </row>
        <row r="694">
          <cell r="A694">
            <v>1300177.25</v>
          </cell>
          <cell r="B694">
            <v>693</v>
          </cell>
          <cell r="C694">
            <v>1945.4880000000001</v>
          </cell>
          <cell r="D694">
            <v>0</v>
          </cell>
          <cell r="E694">
            <v>0</v>
          </cell>
          <cell r="F694">
            <v>965.39250000000004</v>
          </cell>
          <cell r="G694">
            <v>155.77979999999999</v>
          </cell>
        </row>
        <row r="695">
          <cell r="A695">
            <v>1302177.6299999999</v>
          </cell>
          <cell r="B695">
            <v>694</v>
          </cell>
          <cell r="C695">
            <v>2000.3520000000001</v>
          </cell>
          <cell r="D695">
            <v>0</v>
          </cell>
          <cell r="E695">
            <v>0</v>
          </cell>
          <cell r="F695">
            <v>1645.308</v>
          </cell>
          <cell r="G695">
            <v>215.2679</v>
          </cell>
        </row>
        <row r="696">
          <cell r="A696">
            <v>1304184.8799999999</v>
          </cell>
          <cell r="B696">
            <v>695</v>
          </cell>
          <cell r="C696">
            <v>2007.2629999999999</v>
          </cell>
          <cell r="D696">
            <v>0</v>
          </cell>
          <cell r="E696">
            <v>0</v>
          </cell>
          <cell r="F696">
            <v>1274.9749999999999</v>
          </cell>
          <cell r="G696">
            <v>116.9602</v>
          </cell>
        </row>
        <row r="697">
          <cell r="A697">
            <v>1306168.8799999999</v>
          </cell>
          <cell r="B697">
            <v>696</v>
          </cell>
          <cell r="C697">
            <v>1983.9590000000001</v>
          </cell>
          <cell r="D697">
            <v>0</v>
          </cell>
          <cell r="E697">
            <v>0</v>
          </cell>
          <cell r="F697">
            <v>987.59159999999997</v>
          </cell>
          <cell r="G697">
            <v>94.801320000000004</v>
          </cell>
        </row>
        <row r="698">
          <cell r="A698">
            <v>1308167.3799999999</v>
          </cell>
          <cell r="B698">
            <v>697</v>
          </cell>
          <cell r="C698">
            <v>1998.5139999999999</v>
          </cell>
          <cell r="D698">
            <v>0</v>
          </cell>
          <cell r="E698">
            <v>0</v>
          </cell>
          <cell r="F698">
            <v>1070.857</v>
          </cell>
          <cell r="G698">
            <v>107.96599999999999</v>
          </cell>
        </row>
        <row r="699">
          <cell r="A699">
            <v>1310171.6299999999</v>
          </cell>
          <cell r="B699">
            <v>698</v>
          </cell>
          <cell r="C699">
            <v>2004.222</v>
          </cell>
          <cell r="D699">
            <v>0</v>
          </cell>
          <cell r="E699">
            <v>0</v>
          </cell>
          <cell r="F699">
            <v>499.613</v>
          </cell>
          <cell r="G699">
            <v>41.81382</v>
          </cell>
        </row>
        <row r="700">
          <cell r="A700">
            <v>1312157.5</v>
          </cell>
          <cell r="B700">
            <v>699</v>
          </cell>
          <cell r="C700">
            <v>1985.8789999999999</v>
          </cell>
          <cell r="D700">
            <v>0</v>
          </cell>
          <cell r="E700">
            <v>0</v>
          </cell>
          <cell r="F700">
            <v>445.7869</v>
          </cell>
          <cell r="G700">
            <v>40.336680000000001</v>
          </cell>
        </row>
        <row r="701">
          <cell r="A701">
            <v>1314157.6299999999</v>
          </cell>
          <cell r="B701">
            <v>700</v>
          </cell>
          <cell r="C701">
            <v>2000.0740000000001</v>
          </cell>
          <cell r="D701">
            <v>0</v>
          </cell>
          <cell r="E701">
            <v>0</v>
          </cell>
          <cell r="F701">
            <v>506.22930000000002</v>
          </cell>
          <cell r="G701">
            <v>46.916919999999998</v>
          </cell>
        </row>
        <row r="702">
          <cell r="A702">
            <v>1316060.6299999999</v>
          </cell>
          <cell r="B702">
            <v>701</v>
          </cell>
          <cell r="C702">
            <v>1903.009</v>
          </cell>
          <cell r="D702">
            <v>0</v>
          </cell>
          <cell r="E702">
            <v>0</v>
          </cell>
          <cell r="F702">
            <v>292.31220000000002</v>
          </cell>
          <cell r="G702">
            <v>25.967790000000001</v>
          </cell>
        </row>
        <row r="703">
          <cell r="A703">
            <v>1318055.8799999999</v>
          </cell>
          <cell r="B703">
            <v>702</v>
          </cell>
          <cell r="C703">
            <v>1995.296</v>
          </cell>
          <cell r="D703">
            <v>0</v>
          </cell>
          <cell r="E703">
            <v>0</v>
          </cell>
          <cell r="F703">
            <v>0</v>
          </cell>
          <cell r="G703">
            <v>0</v>
          </cell>
        </row>
        <row r="704">
          <cell r="A704">
            <v>1320050.3799999999</v>
          </cell>
          <cell r="B704">
            <v>703</v>
          </cell>
          <cell r="C704">
            <v>1994.451</v>
          </cell>
          <cell r="D704">
            <v>0</v>
          </cell>
          <cell r="E704">
            <v>0</v>
          </cell>
          <cell r="F704">
            <v>0</v>
          </cell>
          <cell r="G704">
            <v>0</v>
          </cell>
        </row>
        <row r="705">
          <cell r="A705">
            <v>1321985</v>
          </cell>
          <cell r="B705">
            <v>704</v>
          </cell>
          <cell r="C705">
            <v>1934.5709999999999</v>
          </cell>
          <cell r="D705">
            <v>0</v>
          </cell>
          <cell r="E705">
            <v>0</v>
          </cell>
          <cell r="F705">
            <v>0</v>
          </cell>
          <cell r="G705">
            <v>0</v>
          </cell>
        </row>
        <row r="706">
          <cell r="A706">
            <v>1323982.6299999999</v>
          </cell>
          <cell r="B706">
            <v>705</v>
          </cell>
          <cell r="C706">
            <v>1997.6120000000001</v>
          </cell>
          <cell r="D706">
            <v>0</v>
          </cell>
          <cell r="E706">
            <v>0</v>
          </cell>
          <cell r="F706">
            <v>0</v>
          </cell>
          <cell r="G706">
            <v>0</v>
          </cell>
        </row>
        <row r="707">
          <cell r="A707">
            <v>1325856.5</v>
          </cell>
          <cell r="B707">
            <v>706</v>
          </cell>
          <cell r="C707">
            <v>1873.847</v>
          </cell>
          <cell r="D707">
            <v>0</v>
          </cell>
          <cell r="E707">
            <v>0</v>
          </cell>
          <cell r="F707">
            <v>0</v>
          </cell>
          <cell r="G707">
            <v>0</v>
          </cell>
        </row>
        <row r="708">
          <cell r="A708">
            <v>1327855.5</v>
          </cell>
          <cell r="B708">
            <v>707</v>
          </cell>
          <cell r="C708">
            <v>1998.9549999999999</v>
          </cell>
          <cell r="D708">
            <v>0</v>
          </cell>
          <cell r="E708">
            <v>0</v>
          </cell>
          <cell r="F708">
            <v>0</v>
          </cell>
          <cell r="G708">
            <v>0</v>
          </cell>
        </row>
        <row r="709">
          <cell r="A709">
            <v>1328394.6299999999</v>
          </cell>
          <cell r="B709">
            <v>708</v>
          </cell>
          <cell r="C709">
            <v>539.10659999999996</v>
          </cell>
          <cell r="D709">
            <v>0</v>
          </cell>
          <cell r="E709">
            <v>0</v>
          </cell>
          <cell r="F709">
            <v>0</v>
          </cell>
          <cell r="G709">
            <v>0</v>
          </cell>
        </row>
      </sheetData>
      <sheetData sheetId="4" refreshError="1">
        <row r="2">
          <cell r="A2">
            <v>1998.7180000000001</v>
          </cell>
          <cell r="B2">
            <v>1</v>
          </cell>
          <cell r="C2">
            <v>1998.7180000000001</v>
          </cell>
          <cell r="D2">
            <v>0</v>
          </cell>
          <cell r="E2">
            <v>0</v>
          </cell>
          <cell r="F2">
            <v>0</v>
          </cell>
          <cell r="G2">
            <v>0</v>
          </cell>
        </row>
        <row r="3">
          <cell r="A3">
            <v>3985.9059999999999</v>
          </cell>
          <cell r="B3">
            <v>2</v>
          </cell>
          <cell r="C3">
            <v>1987.1880000000001</v>
          </cell>
          <cell r="D3">
            <v>0</v>
          </cell>
          <cell r="E3">
            <v>0</v>
          </cell>
          <cell r="F3">
            <v>0</v>
          </cell>
          <cell r="G3">
            <v>0</v>
          </cell>
        </row>
        <row r="4">
          <cell r="A4">
            <v>5968.7929999999997</v>
          </cell>
          <cell r="B4">
            <v>3</v>
          </cell>
          <cell r="C4">
            <v>1982.8869999999999</v>
          </cell>
          <cell r="D4">
            <v>0</v>
          </cell>
          <cell r="E4">
            <v>0</v>
          </cell>
          <cell r="F4">
            <v>0</v>
          </cell>
          <cell r="G4">
            <v>0</v>
          </cell>
        </row>
        <row r="5">
          <cell r="A5">
            <v>7958.4880000000003</v>
          </cell>
          <cell r="B5">
            <v>4</v>
          </cell>
          <cell r="C5">
            <v>1989.6949999999999</v>
          </cell>
          <cell r="D5">
            <v>0</v>
          </cell>
          <cell r="E5">
            <v>0</v>
          </cell>
          <cell r="F5">
            <v>0</v>
          </cell>
          <cell r="G5">
            <v>0</v>
          </cell>
        </row>
        <row r="6">
          <cell r="A6">
            <v>9948.9439999999995</v>
          </cell>
          <cell r="B6">
            <v>5</v>
          </cell>
          <cell r="C6">
            <v>1990.4570000000001</v>
          </cell>
          <cell r="D6">
            <v>0</v>
          </cell>
          <cell r="E6">
            <v>0</v>
          </cell>
          <cell r="F6">
            <v>0</v>
          </cell>
          <cell r="G6">
            <v>0</v>
          </cell>
        </row>
        <row r="7">
          <cell r="A7">
            <v>11945.85</v>
          </cell>
          <cell r="B7">
            <v>6</v>
          </cell>
          <cell r="C7">
            <v>1996.902</v>
          </cell>
          <cell r="D7">
            <v>0</v>
          </cell>
          <cell r="E7">
            <v>0</v>
          </cell>
          <cell r="F7">
            <v>0</v>
          </cell>
          <cell r="G7">
            <v>0</v>
          </cell>
        </row>
        <row r="8">
          <cell r="A8">
            <v>13943.04</v>
          </cell>
          <cell r="B8">
            <v>7</v>
          </cell>
          <cell r="C8">
            <v>1997.194</v>
          </cell>
          <cell r="D8">
            <v>0</v>
          </cell>
          <cell r="E8">
            <v>0</v>
          </cell>
          <cell r="F8">
            <v>0</v>
          </cell>
          <cell r="G8">
            <v>0</v>
          </cell>
        </row>
        <row r="9">
          <cell r="A9">
            <v>15940.52</v>
          </cell>
          <cell r="B9">
            <v>8</v>
          </cell>
          <cell r="C9">
            <v>1997.4760000000001</v>
          </cell>
          <cell r="D9">
            <v>0</v>
          </cell>
          <cell r="E9">
            <v>0</v>
          </cell>
          <cell r="F9">
            <v>0</v>
          </cell>
          <cell r="G9">
            <v>0</v>
          </cell>
        </row>
        <row r="10">
          <cell r="A10">
            <v>17939.61</v>
          </cell>
          <cell r="B10">
            <v>9</v>
          </cell>
          <cell r="C10">
            <v>1999.0920000000001</v>
          </cell>
          <cell r="D10">
            <v>0</v>
          </cell>
          <cell r="E10">
            <v>0</v>
          </cell>
          <cell r="F10">
            <v>0</v>
          </cell>
          <cell r="G10">
            <v>0</v>
          </cell>
        </row>
        <row r="11">
          <cell r="A11">
            <v>19935.88</v>
          </cell>
          <cell r="B11">
            <v>10</v>
          </cell>
          <cell r="C11">
            <v>1996.2719999999999</v>
          </cell>
          <cell r="D11">
            <v>0</v>
          </cell>
          <cell r="E11">
            <v>0</v>
          </cell>
          <cell r="F11">
            <v>0</v>
          </cell>
          <cell r="G11">
            <v>0</v>
          </cell>
        </row>
        <row r="12">
          <cell r="A12">
            <v>21920.85</v>
          </cell>
          <cell r="B12">
            <v>11</v>
          </cell>
          <cell r="C12">
            <v>1984.972</v>
          </cell>
          <cell r="D12">
            <v>0</v>
          </cell>
          <cell r="E12">
            <v>0</v>
          </cell>
          <cell r="F12">
            <v>0</v>
          </cell>
          <cell r="G12">
            <v>0</v>
          </cell>
        </row>
        <row r="13">
          <cell r="A13">
            <v>23917.59</v>
          </cell>
          <cell r="B13">
            <v>12</v>
          </cell>
          <cell r="C13">
            <v>1996.7339999999999</v>
          </cell>
          <cell r="D13">
            <v>0</v>
          </cell>
          <cell r="E13">
            <v>0</v>
          </cell>
          <cell r="F13">
            <v>0</v>
          </cell>
          <cell r="G13">
            <v>0</v>
          </cell>
        </row>
        <row r="14">
          <cell r="A14">
            <v>25911.37</v>
          </cell>
          <cell r="B14">
            <v>13</v>
          </cell>
          <cell r="C14">
            <v>1993.7840000000001</v>
          </cell>
          <cell r="D14">
            <v>0</v>
          </cell>
          <cell r="E14">
            <v>0</v>
          </cell>
          <cell r="F14">
            <v>0</v>
          </cell>
          <cell r="G14">
            <v>0</v>
          </cell>
        </row>
        <row r="15">
          <cell r="A15">
            <v>27908.41</v>
          </cell>
          <cell r="B15">
            <v>14</v>
          </cell>
          <cell r="C15">
            <v>1997.037</v>
          </cell>
          <cell r="D15">
            <v>0</v>
          </cell>
          <cell r="E15">
            <v>0</v>
          </cell>
          <cell r="F15">
            <v>0</v>
          </cell>
          <cell r="G15">
            <v>0</v>
          </cell>
        </row>
        <row r="16">
          <cell r="A16">
            <v>29900.26</v>
          </cell>
          <cell r="B16">
            <v>15</v>
          </cell>
          <cell r="C16">
            <v>1991.848</v>
          </cell>
          <cell r="D16">
            <v>0</v>
          </cell>
          <cell r="E16">
            <v>0</v>
          </cell>
          <cell r="F16">
            <v>0</v>
          </cell>
          <cell r="G16">
            <v>0</v>
          </cell>
        </row>
        <row r="17">
          <cell r="A17">
            <v>31897.99</v>
          </cell>
          <cell r="B17">
            <v>16</v>
          </cell>
          <cell r="C17">
            <v>1997.732</v>
          </cell>
          <cell r="D17">
            <v>0</v>
          </cell>
          <cell r="E17">
            <v>0</v>
          </cell>
          <cell r="F17">
            <v>0</v>
          </cell>
          <cell r="G17">
            <v>0</v>
          </cell>
        </row>
        <row r="18">
          <cell r="A18">
            <v>33870.379999999997</v>
          </cell>
          <cell r="B18">
            <v>17</v>
          </cell>
          <cell r="C18">
            <v>1972.394</v>
          </cell>
          <cell r="D18">
            <v>0</v>
          </cell>
          <cell r="E18">
            <v>0</v>
          </cell>
          <cell r="F18">
            <v>0</v>
          </cell>
          <cell r="G18">
            <v>0</v>
          </cell>
        </row>
        <row r="19">
          <cell r="A19">
            <v>35598.71</v>
          </cell>
          <cell r="B19">
            <v>18</v>
          </cell>
          <cell r="C19">
            <v>1728.3309999999999</v>
          </cell>
          <cell r="D19">
            <v>0</v>
          </cell>
          <cell r="E19">
            <v>0</v>
          </cell>
          <cell r="F19">
            <v>0</v>
          </cell>
          <cell r="G19">
            <v>0</v>
          </cell>
        </row>
        <row r="20">
          <cell r="A20">
            <v>37509.199999999997</v>
          </cell>
          <cell r="B20">
            <v>19</v>
          </cell>
          <cell r="C20">
            <v>1910.479</v>
          </cell>
          <cell r="D20">
            <v>0</v>
          </cell>
          <cell r="E20">
            <v>0</v>
          </cell>
          <cell r="F20">
            <v>0</v>
          </cell>
          <cell r="G20">
            <v>0</v>
          </cell>
        </row>
        <row r="21">
          <cell r="A21">
            <v>39507.11</v>
          </cell>
          <cell r="B21">
            <v>20</v>
          </cell>
          <cell r="C21">
            <v>1997.913</v>
          </cell>
          <cell r="D21">
            <v>0</v>
          </cell>
          <cell r="E21">
            <v>0</v>
          </cell>
          <cell r="F21">
            <v>0</v>
          </cell>
          <cell r="G21">
            <v>0</v>
          </cell>
        </row>
        <row r="22">
          <cell r="A22">
            <v>40532.269999999997</v>
          </cell>
          <cell r="B22">
            <v>21</v>
          </cell>
          <cell r="C22">
            <v>1025.165</v>
          </cell>
          <cell r="D22">
            <v>0</v>
          </cell>
          <cell r="E22">
            <v>0</v>
          </cell>
          <cell r="F22">
            <v>0</v>
          </cell>
          <cell r="G22">
            <v>0</v>
          </cell>
        </row>
        <row r="23">
          <cell r="A23">
            <v>42480.29</v>
          </cell>
          <cell r="B23">
            <v>22</v>
          </cell>
          <cell r="C23">
            <v>1948.0150000000001</v>
          </cell>
          <cell r="D23">
            <v>0</v>
          </cell>
          <cell r="E23">
            <v>0</v>
          </cell>
          <cell r="F23">
            <v>0</v>
          </cell>
          <cell r="G23">
            <v>0</v>
          </cell>
        </row>
        <row r="24">
          <cell r="A24">
            <v>44460.66</v>
          </cell>
          <cell r="B24">
            <v>23</v>
          </cell>
          <cell r="C24">
            <v>1980.3710000000001</v>
          </cell>
          <cell r="D24">
            <v>0</v>
          </cell>
          <cell r="E24">
            <v>0</v>
          </cell>
          <cell r="F24">
            <v>0</v>
          </cell>
          <cell r="G24">
            <v>0</v>
          </cell>
        </row>
        <row r="25">
          <cell r="A25">
            <v>46438.559999999998</v>
          </cell>
          <cell r="B25">
            <v>24</v>
          </cell>
          <cell r="C25">
            <v>1977.9010000000001</v>
          </cell>
          <cell r="D25">
            <v>0</v>
          </cell>
          <cell r="E25">
            <v>0</v>
          </cell>
          <cell r="F25">
            <v>0</v>
          </cell>
          <cell r="G25">
            <v>0</v>
          </cell>
        </row>
        <row r="26">
          <cell r="A26">
            <v>48289.919999999998</v>
          </cell>
          <cell r="B26">
            <v>25</v>
          </cell>
          <cell r="C26">
            <v>1851.356</v>
          </cell>
          <cell r="D26">
            <v>0</v>
          </cell>
          <cell r="E26">
            <v>0</v>
          </cell>
          <cell r="F26">
            <v>0</v>
          </cell>
          <cell r="G26">
            <v>0</v>
          </cell>
        </row>
        <row r="27">
          <cell r="A27">
            <v>50286.400000000001</v>
          </cell>
          <cell r="B27">
            <v>26</v>
          </cell>
          <cell r="C27">
            <v>1996.4839999999999</v>
          </cell>
          <cell r="D27">
            <v>0</v>
          </cell>
          <cell r="E27">
            <v>0</v>
          </cell>
          <cell r="F27">
            <v>0</v>
          </cell>
          <cell r="G27">
            <v>0</v>
          </cell>
        </row>
        <row r="28">
          <cell r="A28">
            <v>52283.86</v>
          </cell>
          <cell r="B28">
            <v>27</v>
          </cell>
          <cell r="C28">
            <v>1997.4549999999999</v>
          </cell>
          <cell r="D28">
            <v>0</v>
          </cell>
          <cell r="E28">
            <v>0</v>
          </cell>
          <cell r="F28">
            <v>0</v>
          </cell>
          <cell r="G28">
            <v>0</v>
          </cell>
        </row>
        <row r="29">
          <cell r="A29">
            <v>54274.21</v>
          </cell>
          <cell r="B29">
            <v>28</v>
          </cell>
          <cell r="C29">
            <v>1990.355</v>
          </cell>
          <cell r="D29">
            <v>0</v>
          </cell>
          <cell r="E29">
            <v>0</v>
          </cell>
          <cell r="F29">
            <v>0</v>
          </cell>
          <cell r="G29">
            <v>0</v>
          </cell>
        </row>
        <row r="30">
          <cell r="A30">
            <v>56273.18</v>
          </cell>
          <cell r="B30">
            <v>29</v>
          </cell>
          <cell r="C30">
            <v>1998.9639999999999</v>
          </cell>
          <cell r="D30">
            <v>0</v>
          </cell>
          <cell r="E30">
            <v>0</v>
          </cell>
          <cell r="F30">
            <v>0</v>
          </cell>
          <cell r="G30">
            <v>0</v>
          </cell>
        </row>
        <row r="31">
          <cell r="A31">
            <v>58118.23</v>
          </cell>
          <cell r="B31">
            <v>30</v>
          </cell>
          <cell r="C31">
            <v>1845.047</v>
          </cell>
          <cell r="D31">
            <v>0</v>
          </cell>
          <cell r="E31">
            <v>0</v>
          </cell>
          <cell r="F31">
            <v>0</v>
          </cell>
          <cell r="G31">
            <v>0</v>
          </cell>
        </row>
        <row r="32">
          <cell r="A32">
            <v>59505.52</v>
          </cell>
          <cell r="B32">
            <v>31</v>
          </cell>
          <cell r="C32">
            <v>1387.288</v>
          </cell>
          <cell r="D32">
            <v>0</v>
          </cell>
          <cell r="E32">
            <v>0</v>
          </cell>
          <cell r="F32">
            <v>0</v>
          </cell>
          <cell r="G32">
            <v>0</v>
          </cell>
        </row>
        <row r="33">
          <cell r="A33">
            <v>61368.84</v>
          </cell>
          <cell r="B33">
            <v>32</v>
          </cell>
          <cell r="C33">
            <v>1863.3240000000001</v>
          </cell>
          <cell r="D33">
            <v>0</v>
          </cell>
          <cell r="E33">
            <v>0</v>
          </cell>
          <cell r="F33">
            <v>0</v>
          </cell>
          <cell r="G33">
            <v>0</v>
          </cell>
        </row>
        <row r="34">
          <cell r="A34">
            <v>63368.23</v>
          </cell>
          <cell r="B34">
            <v>33</v>
          </cell>
          <cell r="C34">
            <v>1999.396</v>
          </cell>
          <cell r="D34">
            <v>0</v>
          </cell>
          <cell r="E34">
            <v>0</v>
          </cell>
          <cell r="F34">
            <v>0</v>
          </cell>
          <cell r="G34">
            <v>0</v>
          </cell>
        </row>
        <row r="35">
          <cell r="A35">
            <v>63899.14</v>
          </cell>
          <cell r="B35">
            <v>34</v>
          </cell>
          <cell r="C35">
            <v>530.90139999999997</v>
          </cell>
          <cell r="D35">
            <v>0</v>
          </cell>
          <cell r="E35">
            <v>0</v>
          </cell>
          <cell r="F35">
            <v>0</v>
          </cell>
          <cell r="G35">
            <v>0</v>
          </cell>
        </row>
        <row r="36">
          <cell r="A36">
            <v>65593.070000000007</v>
          </cell>
          <cell r="B36">
            <v>35</v>
          </cell>
          <cell r="C36">
            <v>1693.931</v>
          </cell>
          <cell r="D36">
            <v>0</v>
          </cell>
          <cell r="E36">
            <v>0</v>
          </cell>
          <cell r="F36">
            <v>0</v>
          </cell>
          <cell r="G36">
            <v>0</v>
          </cell>
        </row>
        <row r="37">
          <cell r="A37">
            <v>67287</v>
          </cell>
          <cell r="B37">
            <v>36</v>
          </cell>
          <cell r="C37">
            <v>1693.931</v>
          </cell>
          <cell r="D37">
            <v>0</v>
          </cell>
          <cell r="E37">
            <v>0</v>
          </cell>
          <cell r="F37">
            <v>0</v>
          </cell>
          <cell r="G37">
            <v>0</v>
          </cell>
        </row>
        <row r="38">
          <cell r="A38">
            <v>69235.02</v>
          </cell>
          <cell r="B38">
            <v>37</v>
          </cell>
          <cell r="C38">
            <v>1948.0170000000001</v>
          </cell>
          <cell r="D38">
            <v>0</v>
          </cell>
          <cell r="E38">
            <v>0</v>
          </cell>
          <cell r="F38">
            <v>0</v>
          </cell>
          <cell r="G38">
            <v>0</v>
          </cell>
        </row>
        <row r="39">
          <cell r="A39">
            <v>71231.649999999994</v>
          </cell>
          <cell r="B39">
            <v>38</v>
          </cell>
          <cell r="C39">
            <v>1996.633</v>
          </cell>
          <cell r="D39">
            <v>0</v>
          </cell>
          <cell r="E39">
            <v>0</v>
          </cell>
          <cell r="F39">
            <v>0</v>
          </cell>
          <cell r="G39">
            <v>0</v>
          </cell>
        </row>
        <row r="40">
          <cell r="A40">
            <v>71650.17</v>
          </cell>
          <cell r="B40">
            <v>39</v>
          </cell>
          <cell r="C40">
            <v>418.52519999999998</v>
          </cell>
          <cell r="D40">
            <v>0</v>
          </cell>
          <cell r="E40">
            <v>0</v>
          </cell>
          <cell r="F40">
            <v>0</v>
          </cell>
          <cell r="G40">
            <v>0</v>
          </cell>
        </row>
        <row r="41">
          <cell r="A41">
            <v>73344.100000000006</v>
          </cell>
          <cell r="B41">
            <v>40</v>
          </cell>
          <cell r="C41">
            <v>1693.9259999999999</v>
          </cell>
          <cell r="D41">
            <v>0</v>
          </cell>
          <cell r="E41">
            <v>0</v>
          </cell>
          <cell r="F41">
            <v>0</v>
          </cell>
          <cell r="G41">
            <v>0</v>
          </cell>
        </row>
        <row r="42">
          <cell r="A42">
            <v>75038.03</v>
          </cell>
          <cell r="B42">
            <v>41</v>
          </cell>
          <cell r="C42">
            <v>1693.9259999999999</v>
          </cell>
          <cell r="D42">
            <v>0</v>
          </cell>
          <cell r="E42">
            <v>0</v>
          </cell>
          <cell r="F42">
            <v>0</v>
          </cell>
          <cell r="G42">
            <v>0</v>
          </cell>
        </row>
        <row r="43">
          <cell r="A43">
            <v>77007.22</v>
          </cell>
          <cell r="B43">
            <v>42</v>
          </cell>
          <cell r="C43">
            <v>1969.191</v>
          </cell>
          <cell r="D43">
            <v>0</v>
          </cell>
          <cell r="E43">
            <v>0</v>
          </cell>
          <cell r="F43">
            <v>0</v>
          </cell>
          <cell r="G43">
            <v>0</v>
          </cell>
        </row>
        <row r="44">
          <cell r="A44">
            <v>79000.31</v>
          </cell>
          <cell r="B44">
            <v>43</v>
          </cell>
          <cell r="C44">
            <v>1993.0930000000001</v>
          </cell>
          <cell r="D44">
            <v>0</v>
          </cell>
          <cell r="E44">
            <v>0</v>
          </cell>
          <cell r="F44">
            <v>0</v>
          </cell>
          <cell r="G44">
            <v>0</v>
          </cell>
        </row>
        <row r="45">
          <cell r="A45">
            <v>80741.789999999994</v>
          </cell>
          <cell r="B45">
            <v>44</v>
          </cell>
          <cell r="C45">
            <v>1741.4760000000001</v>
          </cell>
          <cell r="D45">
            <v>0</v>
          </cell>
          <cell r="E45">
            <v>0</v>
          </cell>
          <cell r="F45">
            <v>0</v>
          </cell>
          <cell r="G45">
            <v>0</v>
          </cell>
        </row>
        <row r="46">
          <cell r="A46">
            <v>82435.72</v>
          </cell>
          <cell r="B46">
            <v>45</v>
          </cell>
          <cell r="C46">
            <v>1693.9259999999999</v>
          </cell>
          <cell r="D46">
            <v>0</v>
          </cell>
          <cell r="E46">
            <v>0</v>
          </cell>
          <cell r="F46">
            <v>0</v>
          </cell>
          <cell r="G46">
            <v>0</v>
          </cell>
        </row>
        <row r="47">
          <cell r="A47">
            <v>84322.55</v>
          </cell>
          <cell r="B47">
            <v>46</v>
          </cell>
          <cell r="C47">
            <v>1886.837</v>
          </cell>
          <cell r="D47">
            <v>0</v>
          </cell>
          <cell r="E47">
            <v>0</v>
          </cell>
          <cell r="F47">
            <v>0</v>
          </cell>
          <cell r="G47">
            <v>0</v>
          </cell>
        </row>
        <row r="48">
          <cell r="A48">
            <v>86320.84</v>
          </cell>
          <cell r="B48">
            <v>47</v>
          </cell>
          <cell r="C48">
            <v>1998.2840000000001</v>
          </cell>
          <cell r="D48">
            <v>0</v>
          </cell>
          <cell r="E48">
            <v>0</v>
          </cell>
          <cell r="F48">
            <v>0</v>
          </cell>
          <cell r="G48">
            <v>0</v>
          </cell>
        </row>
        <row r="49">
          <cell r="A49">
            <v>88311.5</v>
          </cell>
          <cell r="B49">
            <v>48</v>
          </cell>
          <cell r="C49">
            <v>1990.6669999999999</v>
          </cell>
          <cell r="D49">
            <v>0</v>
          </cell>
          <cell r="E49">
            <v>0</v>
          </cell>
          <cell r="F49">
            <v>0</v>
          </cell>
          <cell r="G49">
            <v>0</v>
          </cell>
        </row>
        <row r="50">
          <cell r="A50">
            <v>90303.17</v>
          </cell>
          <cell r="B50">
            <v>49</v>
          </cell>
          <cell r="C50">
            <v>1991.675</v>
          </cell>
          <cell r="D50">
            <v>0</v>
          </cell>
          <cell r="E50">
            <v>0</v>
          </cell>
          <cell r="F50">
            <v>0</v>
          </cell>
          <cell r="G50">
            <v>0</v>
          </cell>
        </row>
        <row r="51">
          <cell r="A51">
            <v>92294.85</v>
          </cell>
          <cell r="B51">
            <v>50</v>
          </cell>
          <cell r="C51">
            <v>1991.68</v>
          </cell>
          <cell r="D51">
            <v>0</v>
          </cell>
          <cell r="E51">
            <v>0</v>
          </cell>
          <cell r="F51">
            <v>0</v>
          </cell>
          <cell r="G51">
            <v>0</v>
          </cell>
        </row>
        <row r="52">
          <cell r="A52">
            <v>94293.14</v>
          </cell>
          <cell r="B52">
            <v>51</v>
          </cell>
          <cell r="C52">
            <v>1998.2919999999999</v>
          </cell>
          <cell r="D52">
            <v>0</v>
          </cell>
          <cell r="E52">
            <v>0</v>
          </cell>
          <cell r="F52">
            <v>0</v>
          </cell>
          <cell r="G52">
            <v>0</v>
          </cell>
        </row>
        <row r="53">
          <cell r="A53">
            <v>96185.56</v>
          </cell>
          <cell r="B53">
            <v>52</v>
          </cell>
          <cell r="C53">
            <v>1892.421</v>
          </cell>
          <cell r="D53">
            <v>0</v>
          </cell>
          <cell r="E53">
            <v>0</v>
          </cell>
          <cell r="F53">
            <v>0</v>
          </cell>
          <cell r="G53">
            <v>0</v>
          </cell>
        </row>
        <row r="54">
          <cell r="A54">
            <v>97879.49</v>
          </cell>
          <cell r="B54">
            <v>53</v>
          </cell>
          <cell r="C54">
            <v>1693.931</v>
          </cell>
          <cell r="D54">
            <v>0</v>
          </cell>
          <cell r="E54">
            <v>0</v>
          </cell>
          <cell r="F54">
            <v>0</v>
          </cell>
          <cell r="G54">
            <v>0</v>
          </cell>
        </row>
        <row r="55">
          <cell r="A55">
            <v>99573.42</v>
          </cell>
          <cell r="B55">
            <v>54</v>
          </cell>
          <cell r="C55">
            <v>1693.931</v>
          </cell>
          <cell r="D55">
            <v>0</v>
          </cell>
          <cell r="E55">
            <v>0</v>
          </cell>
          <cell r="F55">
            <v>0</v>
          </cell>
          <cell r="G55">
            <v>0</v>
          </cell>
        </row>
        <row r="56">
          <cell r="A56">
            <v>101565.11</v>
          </cell>
          <cell r="B56">
            <v>55</v>
          </cell>
          <cell r="C56">
            <v>1991.6890000000001</v>
          </cell>
          <cell r="D56">
            <v>0</v>
          </cell>
          <cell r="E56">
            <v>0</v>
          </cell>
          <cell r="F56">
            <v>0</v>
          </cell>
          <cell r="G56">
            <v>0</v>
          </cell>
        </row>
        <row r="57">
          <cell r="A57">
            <v>103389.91</v>
          </cell>
          <cell r="B57">
            <v>56</v>
          </cell>
          <cell r="C57">
            <v>1824.808</v>
          </cell>
          <cell r="D57">
            <v>0</v>
          </cell>
          <cell r="E57">
            <v>0</v>
          </cell>
          <cell r="F57">
            <v>0</v>
          </cell>
          <cell r="G57">
            <v>0</v>
          </cell>
        </row>
        <row r="58">
          <cell r="A58">
            <v>104397.13</v>
          </cell>
          <cell r="B58">
            <v>57</v>
          </cell>
          <cell r="C58">
            <v>1007.2140000000001</v>
          </cell>
          <cell r="D58">
            <v>0</v>
          </cell>
          <cell r="E58">
            <v>0</v>
          </cell>
          <cell r="F58">
            <v>0</v>
          </cell>
          <cell r="G58">
            <v>0</v>
          </cell>
        </row>
        <row r="59">
          <cell r="A59">
            <v>106091.05</v>
          </cell>
          <cell r="B59">
            <v>58</v>
          </cell>
          <cell r="C59">
            <v>1693.931</v>
          </cell>
          <cell r="D59">
            <v>0</v>
          </cell>
          <cell r="E59">
            <v>0</v>
          </cell>
          <cell r="F59">
            <v>0</v>
          </cell>
          <cell r="G59">
            <v>0</v>
          </cell>
        </row>
        <row r="60">
          <cell r="A60">
            <v>107784.98</v>
          </cell>
          <cell r="B60">
            <v>59</v>
          </cell>
          <cell r="C60">
            <v>1693.931</v>
          </cell>
          <cell r="D60">
            <v>0</v>
          </cell>
          <cell r="E60">
            <v>0</v>
          </cell>
          <cell r="F60">
            <v>0</v>
          </cell>
          <cell r="G60">
            <v>0</v>
          </cell>
        </row>
        <row r="61">
          <cell r="A61">
            <v>109779.32</v>
          </cell>
          <cell r="B61">
            <v>60</v>
          </cell>
          <cell r="C61">
            <v>1994.335</v>
          </cell>
          <cell r="D61">
            <v>0</v>
          </cell>
          <cell r="E61">
            <v>0</v>
          </cell>
          <cell r="F61">
            <v>0</v>
          </cell>
          <cell r="G61">
            <v>0</v>
          </cell>
        </row>
        <row r="62">
          <cell r="A62">
            <v>111778.73</v>
          </cell>
          <cell r="B62">
            <v>61</v>
          </cell>
          <cell r="C62">
            <v>1999.4069999999999</v>
          </cell>
          <cell r="D62">
            <v>0</v>
          </cell>
          <cell r="E62">
            <v>0</v>
          </cell>
          <cell r="F62">
            <v>0</v>
          </cell>
          <cell r="G62">
            <v>0</v>
          </cell>
        </row>
        <row r="63">
          <cell r="A63">
            <v>113653.24</v>
          </cell>
          <cell r="B63">
            <v>62</v>
          </cell>
          <cell r="C63">
            <v>1874.519</v>
          </cell>
          <cell r="D63">
            <v>0</v>
          </cell>
          <cell r="E63">
            <v>0</v>
          </cell>
          <cell r="F63">
            <v>0</v>
          </cell>
          <cell r="G63">
            <v>0</v>
          </cell>
        </row>
        <row r="64">
          <cell r="A64">
            <v>114491.84</v>
          </cell>
          <cell r="B64">
            <v>63</v>
          </cell>
          <cell r="C64">
            <v>838.60220000000004</v>
          </cell>
          <cell r="D64">
            <v>0</v>
          </cell>
          <cell r="E64">
            <v>0</v>
          </cell>
          <cell r="F64">
            <v>0</v>
          </cell>
          <cell r="G64">
            <v>0</v>
          </cell>
        </row>
        <row r="65">
          <cell r="A65">
            <v>116185.77</v>
          </cell>
          <cell r="B65">
            <v>64</v>
          </cell>
          <cell r="C65">
            <v>1693.9259999999999</v>
          </cell>
          <cell r="D65">
            <v>0</v>
          </cell>
          <cell r="E65">
            <v>0</v>
          </cell>
          <cell r="F65">
            <v>0</v>
          </cell>
          <cell r="G65">
            <v>0</v>
          </cell>
        </row>
        <row r="66">
          <cell r="A66">
            <v>117879.7</v>
          </cell>
          <cell r="B66">
            <v>65</v>
          </cell>
          <cell r="C66">
            <v>1693.9259999999999</v>
          </cell>
          <cell r="D66">
            <v>0</v>
          </cell>
          <cell r="E66">
            <v>0</v>
          </cell>
          <cell r="F66">
            <v>0</v>
          </cell>
          <cell r="G66">
            <v>0</v>
          </cell>
        </row>
        <row r="67">
          <cell r="A67">
            <v>119846.47</v>
          </cell>
          <cell r="B67">
            <v>66</v>
          </cell>
          <cell r="C67">
            <v>1966.7660000000001</v>
          </cell>
          <cell r="D67">
            <v>0</v>
          </cell>
          <cell r="E67">
            <v>0</v>
          </cell>
          <cell r="F67">
            <v>0</v>
          </cell>
          <cell r="G67">
            <v>0</v>
          </cell>
        </row>
        <row r="68">
          <cell r="A68">
            <v>121813.39</v>
          </cell>
          <cell r="B68">
            <v>67</v>
          </cell>
          <cell r="C68">
            <v>1966.922</v>
          </cell>
          <cell r="D68">
            <v>0</v>
          </cell>
          <cell r="E68">
            <v>0</v>
          </cell>
          <cell r="F68">
            <v>0</v>
          </cell>
          <cell r="G68">
            <v>0</v>
          </cell>
        </row>
        <row r="69">
          <cell r="A69">
            <v>123121.48</v>
          </cell>
          <cell r="B69">
            <v>68</v>
          </cell>
          <cell r="C69">
            <v>1308.097</v>
          </cell>
          <cell r="D69">
            <v>0</v>
          </cell>
          <cell r="E69">
            <v>0</v>
          </cell>
          <cell r="F69">
            <v>0</v>
          </cell>
          <cell r="G69">
            <v>0</v>
          </cell>
        </row>
        <row r="70">
          <cell r="A70">
            <v>124815.41</v>
          </cell>
          <cell r="B70">
            <v>69</v>
          </cell>
          <cell r="C70">
            <v>1693.9259999999999</v>
          </cell>
          <cell r="D70">
            <v>0</v>
          </cell>
          <cell r="E70">
            <v>0</v>
          </cell>
          <cell r="F70">
            <v>0</v>
          </cell>
          <cell r="G70">
            <v>0</v>
          </cell>
        </row>
        <row r="71">
          <cell r="A71">
            <v>126509.34</v>
          </cell>
          <cell r="B71">
            <v>70</v>
          </cell>
          <cell r="C71">
            <v>1693.9259999999999</v>
          </cell>
          <cell r="D71">
            <v>0</v>
          </cell>
          <cell r="E71">
            <v>0</v>
          </cell>
          <cell r="F71">
            <v>0</v>
          </cell>
          <cell r="G71">
            <v>0</v>
          </cell>
        </row>
        <row r="72">
          <cell r="A72">
            <v>128203.27</v>
          </cell>
          <cell r="B72">
            <v>71</v>
          </cell>
          <cell r="C72">
            <v>1693.9259999999999</v>
          </cell>
          <cell r="D72">
            <v>0</v>
          </cell>
          <cell r="E72">
            <v>0</v>
          </cell>
          <cell r="F72">
            <v>0</v>
          </cell>
          <cell r="G72">
            <v>0</v>
          </cell>
        </row>
        <row r="73">
          <cell r="A73">
            <v>129897.2</v>
          </cell>
          <cell r="B73">
            <v>72</v>
          </cell>
          <cell r="C73">
            <v>1693.9259999999999</v>
          </cell>
          <cell r="D73">
            <v>0</v>
          </cell>
          <cell r="E73">
            <v>0</v>
          </cell>
          <cell r="F73">
            <v>0</v>
          </cell>
          <cell r="G73">
            <v>0</v>
          </cell>
        </row>
        <row r="74">
          <cell r="A74">
            <v>131860.89000000001</v>
          </cell>
          <cell r="B74">
            <v>73</v>
          </cell>
          <cell r="C74">
            <v>1963.694</v>
          </cell>
          <cell r="D74">
            <v>0</v>
          </cell>
          <cell r="E74">
            <v>0</v>
          </cell>
          <cell r="F74">
            <v>0</v>
          </cell>
          <cell r="G74">
            <v>0</v>
          </cell>
        </row>
        <row r="75">
          <cell r="A75">
            <v>133858.47</v>
          </cell>
          <cell r="B75">
            <v>74</v>
          </cell>
          <cell r="C75">
            <v>1997.5809999999999</v>
          </cell>
          <cell r="D75">
            <v>0</v>
          </cell>
          <cell r="E75">
            <v>0</v>
          </cell>
          <cell r="F75">
            <v>0</v>
          </cell>
          <cell r="G75">
            <v>0</v>
          </cell>
        </row>
        <row r="76">
          <cell r="A76">
            <v>135853.70000000001</v>
          </cell>
          <cell r="B76">
            <v>75</v>
          </cell>
          <cell r="C76">
            <v>1995.2349999999999</v>
          </cell>
          <cell r="D76">
            <v>0</v>
          </cell>
          <cell r="E76">
            <v>0</v>
          </cell>
          <cell r="F76">
            <v>0</v>
          </cell>
          <cell r="G76">
            <v>0</v>
          </cell>
        </row>
        <row r="77">
          <cell r="A77">
            <v>137853.39000000001</v>
          </cell>
          <cell r="B77">
            <v>76</v>
          </cell>
          <cell r="C77">
            <v>1999.6949999999999</v>
          </cell>
          <cell r="D77">
            <v>0</v>
          </cell>
          <cell r="E77">
            <v>0</v>
          </cell>
          <cell r="F77">
            <v>0</v>
          </cell>
          <cell r="G77">
            <v>0</v>
          </cell>
        </row>
        <row r="78">
          <cell r="A78">
            <v>139841.48000000001</v>
          </cell>
          <cell r="B78">
            <v>77</v>
          </cell>
          <cell r="C78">
            <v>1988.0930000000001</v>
          </cell>
          <cell r="D78">
            <v>0</v>
          </cell>
          <cell r="E78">
            <v>0</v>
          </cell>
          <cell r="F78">
            <v>0</v>
          </cell>
          <cell r="G78">
            <v>0</v>
          </cell>
        </row>
        <row r="79">
          <cell r="A79">
            <v>141839.29999999999</v>
          </cell>
          <cell r="B79">
            <v>78</v>
          </cell>
          <cell r="C79">
            <v>1997.819</v>
          </cell>
          <cell r="D79">
            <v>0</v>
          </cell>
          <cell r="E79">
            <v>0</v>
          </cell>
          <cell r="F79">
            <v>0</v>
          </cell>
          <cell r="G79">
            <v>0</v>
          </cell>
        </row>
        <row r="80">
          <cell r="A80">
            <v>143837.57999999999</v>
          </cell>
          <cell r="B80">
            <v>79</v>
          </cell>
          <cell r="C80">
            <v>1998.288</v>
          </cell>
          <cell r="D80">
            <v>0</v>
          </cell>
          <cell r="E80">
            <v>0</v>
          </cell>
          <cell r="F80">
            <v>0</v>
          </cell>
          <cell r="G80">
            <v>0</v>
          </cell>
        </row>
        <row r="81">
          <cell r="A81">
            <v>144969.06</v>
          </cell>
          <cell r="B81">
            <v>80</v>
          </cell>
          <cell r="C81">
            <v>1131.4829999999999</v>
          </cell>
          <cell r="D81">
            <v>0</v>
          </cell>
          <cell r="E81">
            <v>0</v>
          </cell>
          <cell r="F81">
            <v>0</v>
          </cell>
          <cell r="G81">
            <v>0</v>
          </cell>
        </row>
        <row r="82">
          <cell r="A82">
            <v>146663</v>
          </cell>
          <cell r="B82">
            <v>81</v>
          </cell>
          <cell r="C82">
            <v>1693.931</v>
          </cell>
          <cell r="D82">
            <v>0</v>
          </cell>
          <cell r="E82">
            <v>0</v>
          </cell>
          <cell r="F82">
            <v>0</v>
          </cell>
          <cell r="G82">
            <v>0</v>
          </cell>
        </row>
        <row r="83">
          <cell r="A83">
            <v>148661.31</v>
          </cell>
          <cell r="B83">
            <v>82</v>
          </cell>
          <cell r="C83">
            <v>1998.306</v>
          </cell>
          <cell r="D83">
            <v>0</v>
          </cell>
          <cell r="E83">
            <v>0</v>
          </cell>
          <cell r="F83">
            <v>0</v>
          </cell>
          <cell r="G83">
            <v>0</v>
          </cell>
        </row>
        <row r="84">
          <cell r="A84">
            <v>150117.01999999999</v>
          </cell>
          <cell r="B84">
            <v>83</v>
          </cell>
          <cell r="C84">
            <v>1455.71</v>
          </cell>
          <cell r="D84">
            <v>0</v>
          </cell>
          <cell r="E84">
            <v>0</v>
          </cell>
          <cell r="F84">
            <v>0</v>
          </cell>
          <cell r="G84">
            <v>0</v>
          </cell>
        </row>
        <row r="85">
          <cell r="A85">
            <v>151810.95000000001</v>
          </cell>
          <cell r="B85">
            <v>84</v>
          </cell>
          <cell r="C85">
            <v>1693.931</v>
          </cell>
          <cell r="D85">
            <v>0</v>
          </cell>
          <cell r="E85">
            <v>0</v>
          </cell>
          <cell r="F85">
            <v>0</v>
          </cell>
          <cell r="G85">
            <v>0</v>
          </cell>
        </row>
        <row r="86">
          <cell r="A86">
            <v>153504.89000000001</v>
          </cell>
          <cell r="B86">
            <v>85</v>
          </cell>
          <cell r="C86">
            <v>1693.931</v>
          </cell>
          <cell r="D86">
            <v>0</v>
          </cell>
          <cell r="E86">
            <v>0</v>
          </cell>
          <cell r="F86">
            <v>0</v>
          </cell>
          <cell r="G86">
            <v>0</v>
          </cell>
        </row>
        <row r="87">
          <cell r="A87">
            <v>155503.20000000001</v>
          </cell>
          <cell r="B87">
            <v>86</v>
          </cell>
          <cell r="C87">
            <v>1998.307</v>
          </cell>
          <cell r="D87">
            <v>0</v>
          </cell>
          <cell r="E87">
            <v>0</v>
          </cell>
          <cell r="F87">
            <v>0</v>
          </cell>
          <cell r="G87">
            <v>0</v>
          </cell>
        </row>
        <row r="88">
          <cell r="A88">
            <v>157501.48000000001</v>
          </cell>
          <cell r="B88">
            <v>87</v>
          </cell>
          <cell r="C88">
            <v>1998.289</v>
          </cell>
          <cell r="D88">
            <v>0</v>
          </cell>
          <cell r="E88">
            <v>0</v>
          </cell>
          <cell r="F88">
            <v>0</v>
          </cell>
          <cell r="G88">
            <v>0</v>
          </cell>
        </row>
        <row r="89">
          <cell r="A89">
            <v>157865.41</v>
          </cell>
          <cell r="B89">
            <v>88</v>
          </cell>
          <cell r="C89">
            <v>363.92739999999998</v>
          </cell>
          <cell r="D89">
            <v>0</v>
          </cell>
          <cell r="E89">
            <v>0</v>
          </cell>
          <cell r="F89">
            <v>0</v>
          </cell>
          <cell r="G89">
            <v>0</v>
          </cell>
        </row>
        <row r="90">
          <cell r="A90">
            <v>159559.32999999999</v>
          </cell>
          <cell r="B90">
            <v>89</v>
          </cell>
          <cell r="C90">
            <v>1693.9259999999999</v>
          </cell>
          <cell r="D90">
            <v>0</v>
          </cell>
          <cell r="E90">
            <v>0</v>
          </cell>
          <cell r="F90">
            <v>0</v>
          </cell>
          <cell r="G90">
            <v>0</v>
          </cell>
        </row>
        <row r="91">
          <cell r="A91">
            <v>161253.25</v>
          </cell>
          <cell r="B91">
            <v>90</v>
          </cell>
          <cell r="C91">
            <v>1693.9259999999999</v>
          </cell>
          <cell r="D91">
            <v>0</v>
          </cell>
          <cell r="E91">
            <v>0</v>
          </cell>
          <cell r="F91">
            <v>0</v>
          </cell>
          <cell r="G91">
            <v>0</v>
          </cell>
        </row>
        <row r="92">
          <cell r="A92">
            <v>163244.94</v>
          </cell>
          <cell r="B92">
            <v>91</v>
          </cell>
          <cell r="C92">
            <v>1991.684</v>
          </cell>
          <cell r="D92">
            <v>0</v>
          </cell>
          <cell r="E92">
            <v>0</v>
          </cell>
          <cell r="F92">
            <v>0</v>
          </cell>
          <cell r="G92">
            <v>0</v>
          </cell>
        </row>
        <row r="93">
          <cell r="A93">
            <v>164608.01999999999</v>
          </cell>
          <cell r="B93">
            <v>92</v>
          </cell>
          <cell r="C93">
            <v>1363.0740000000001</v>
          </cell>
          <cell r="D93">
            <v>0</v>
          </cell>
          <cell r="E93">
            <v>0</v>
          </cell>
          <cell r="F93">
            <v>0</v>
          </cell>
          <cell r="G93">
            <v>0</v>
          </cell>
        </row>
        <row r="94">
          <cell r="A94">
            <v>166301.94</v>
          </cell>
          <cell r="B94">
            <v>93</v>
          </cell>
          <cell r="C94">
            <v>1693.9259999999999</v>
          </cell>
          <cell r="D94">
            <v>0</v>
          </cell>
          <cell r="E94">
            <v>0</v>
          </cell>
          <cell r="F94">
            <v>0</v>
          </cell>
          <cell r="G94">
            <v>0</v>
          </cell>
        </row>
        <row r="95">
          <cell r="A95">
            <v>168300.23</v>
          </cell>
          <cell r="B95">
            <v>94</v>
          </cell>
          <cell r="C95">
            <v>1998.3019999999999</v>
          </cell>
          <cell r="D95">
            <v>0</v>
          </cell>
          <cell r="E95">
            <v>0</v>
          </cell>
          <cell r="F95">
            <v>0</v>
          </cell>
          <cell r="G95">
            <v>0</v>
          </cell>
        </row>
        <row r="96">
          <cell r="A96">
            <v>170298.53</v>
          </cell>
          <cell r="B96">
            <v>95</v>
          </cell>
          <cell r="C96">
            <v>1998.2919999999999</v>
          </cell>
          <cell r="D96">
            <v>0</v>
          </cell>
          <cell r="E96">
            <v>0</v>
          </cell>
          <cell r="F96">
            <v>0</v>
          </cell>
          <cell r="G96">
            <v>0</v>
          </cell>
        </row>
        <row r="97">
          <cell r="A97">
            <v>172290.2</v>
          </cell>
          <cell r="B97">
            <v>96</v>
          </cell>
          <cell r="C97">
            <v>1991.675</v>
          </cell>
          <cell r="D97">
            <v>0</v>
          </cell>
          <cell r="E97">
            <v>0</v>
          </cell>
          <cell r="F97">
            <v>0</v>
          </cell>
          <cell r="G97">
            <v>0</v>
          </cell>
        </row>
        <row r="98">
          <cell r="A98">
            <v>174288.5</v>
          </cell>
          <cell r="B98">
            <v>97</v>
          </cell>
          <cell r="C98">
            <v>1998.2950000000001</v>
          </cell>
          <cell r="D98">
            <v>0</v>
          </cell>
          <cell r="E98">
            <v>0</v>
          </cell>
          <cell r="F98">
            <v>0</v>
          </cell>
          <cell r="G98">
            <v>0</v>
          </cell>
        </row>
        <row r="99">
          <cell r="A99">
            <v>176286.8</v>
          </cell>
          <cell r="B99">
            <v>98</v>
          </cell>
          <cell r="C99">
            <v>1998.2909999999999</v>
          </cell>
          <cell r="D99">
            <v>0</v>
          </cell>
          <cell r="E99">
            <v>0</v>
          </cell>
          <cell r="F99">
            <v>0</v>
          </cell>
          <cell r="G99">
            <v>0</v>
          </cell>
        </row>
        <row r="100">
          <cell r="A100">
            <v>178285.09</v>
          </cell>
          <cell r="B100">
            <v>99</v>
          </cell>
          <cell r="C100">
            <v>1998.2919999999999</v>
          </cell>
          <cell r="D100">
            <v>0</v>
          </cell>
          <cell r="E100">
            <v>0</v>
          </cell>
          <cell r="F100">
            <v>0</v>
          </cell>
          <cell r="G100">
            <v>0</v>
          </cell>
        </row>
        <row r="101">
          <cell r="A101">
            <v>180276.77</v>
          </cell>
          <cell r="B101">
            <v>100</v>
          </cell>
          <cell r="C101">
            <v>1991.675</v>
          </cell>
          <cell r="D101">
            <v>0</v>
          </cell>
          <cell r="E101">
            <v>0</v>
          </cell>
          <cell r="F101">
            <v>0</v>
          </cell>
          <cell r="G101">
            <v>0</v>
          </cell>
        </row>
        <row r="102">
          <cell r="A102">
            <v>180653.92</v>
          </cell>
          <cell r="B102">
            <v>101</v>
          </cell>
          <cell r="C102">
            <v>377.16120000000001</v>
          </cell>
          <cell r="D102">
            <v>0</v>
          </cell>
          <cell r="E102">
            <v>0</v>
          </cell>
          <cell r="F102">
            <v>0</v>
          </cell>
          <cell r="G102">
            <v>0</v>
          </cell>
        </row>
        <row r="103">
          <cell r="A103">
            <v>182652.23</v>
          </cell>
          <cell r="B103">
            <v>102</v>
          </cell>
          <cell r="C103">
            <v>1998.307</v>
          </cell>
          <cell r="D103">
            <v>0</v>
          </cell>
          <cell r="E103">
            <v>0</v>
          </cell>
          <cell r="F103">
            <v>0</v>
          </cell>
          <cell r="G103">
            <v>0</v>
          </cell>
        </row>
        <row r="104">
          <cell r="A104">
            <v>184639.83</v>
          </cell>
          <cell r="B104">
            <v>103</v>
          </cell>
          <cell r="C104">
            <v>1987.596</v>
          </cell>
          <cell r="D104">
            <v>0</v>
          </cell>
          <cell r="E104">
            <v>0</v>
          </cell>
          <cell r="F104">
            <v>16.642109999999999</v>
          </cell>
          <cell r="G104">
            <v>2.5416080000000001</v>
          </cell>
        </row>
        <row r="105">
          <cell r="A105">
            <v>185570.27</v>
          </cell>
          <cell r="B105">
            <v>104</v>
          </cell>
          <cell r="C105">
            <v>930.43960000000004</v>
          </cell>
          <cell r="D105">
            <v>0</v>
          </cell>
          <cell r="E105">
            <v>0</v>
          </cell>
          <cell r="F105">
            <v>5.2934919999999996</v>
          </cell>
          <cell r="G105">
            <v>0.80842999999999998</v>
          </cell>
        </row>
        <row r="106">
          <cell r="A106">
            <v>187264.2</v>
          </cell>
          <cell r="B106">
            <v>105</v>
          </cell>
          <cell r="C106">
            <v>1693.931</v>
          </cell>
          <cell r="D106">
            <v>0</v>
          </cell>
          <cell r="E106">
            <v>0</v>
          </cell>
          <cell r="F106">
            <v>0</v>
          </cell>
          <cell r="G106">
            <v>0</v>
          </cell>
        </row>
        <row r="107">
          <cell r="A107">
            <v>188958.14</v>
          </cell>
          <cell r="B107">
            <v>106</v>
          </cell>
          <cell r="C107">
            <v>1693.931</v>
          </cell>
          <cell r="D107">
            <v>0</v>
          </cell>
          <cell r="E107">
            <v>0</v>
          </cell>
          <cell r="F107">
            <v>0</v>
          </cell>
          <cell r="G107">
            <v>0</v>
          </cell>
        </row>
        <row r="108">
          <cell r="A108">
            <v>190949.83</v>
          </cell>
          <cell r="B108">
            <v>107</v>
          </cell>
          <cell r="C108">
            <v>1991.6890000000001</v>
          </cell>
          <cell r="D108">
            <v>0</v>
          </cell>
          <cell r="E108">
            <v>0</v>
          </cell>
          <cell r="F108">
            <v>0</v>
          </cell>
          <cell r="G108">
            <v>0</v>
          </cell>
        </row>
        <row r="109">
          <cell r="A109">
            <v>192948.13</v>
          </cell>
          <cell r="B109">
            <v>108</v>
          </cell>
          <cell r="C109">
            <v>1998.2909999999999</v>
          </cell>
          <cell r="D109">
            <v>0</v>
          </cell>
          <cell r="E109">
            <v>0</v>
          </cell>
          <cell r="F109">
            <v>0</v>
          </cell>
          <cell r="G109">
            <v>0</v>
          </cell>
        </row>
        <row r="110">
          <cell r="A110">
            <v>194860.41</v>
          </cell>
          <cell r="B110">
            <v>109</v>
          </cell>
          <cell r="C110">
            <v>1912.2729999999999</v>
          </cell>
          <cell r="D110">
            <v>0</v>
          </cell>
          <cell r="E110">
            <v>0</v>
          </cell>
          <cell r="F110">
            <v>105.8698</v>
          </cell>
          <cell r="G110">
            <v>16.169969999999999</v>
          </cell>
        </row>
        <row r="111">
          <cell r="A111">
            <v>196859.36</v>
          </cell>
          <cell r="B111">
            <v>110</v>
          </cell>
          <cell r="C111">
            <v>1998.953</v>
          </cell>
          <cell r="D111">
            <v>0</v>
          </cell>
          <cell r="E111">
            <v>0</v>
          </cell>
          <cell r="F111">
            <v>0</v>
          </cell>
          <cell r="G111">
            <v>0</v>
          </cell>
        </row>
        <row r="112">
          <cell r="A112">
            <v>198857</v>
          </cell>
          <cell r="B112">
            <v>111</v>
          </cell>
          <cell r="C112">
            <v>1997.6410000000001</v>
          </cell>
          <cell r="D112">
            <v>0</v>
          </cell>
          <cell r="E112">
            <v>0</v>
          </cell>
          <cell r="F112">
            <v>0</v>
          </cell>
          <cell r="G112">
            <v>0</v>
          </cell>
        </row>
        <row r="113">
          <cell r="A113">
            <v>200696.81</v>
          </cell>
          <cell r="B113">
            <v>112</v>
          </cell>
          <cell r="C113">
            <v>1839.818</v>
          </cell>
          <cell r="D113">
            <v>0</v>
          </cell>
          <cell r="E113">
            <v>0</v>
          </cell>
          <cell r="F113">
            <v>0</v>
          </cell>
          <cell r="G113">
            <v>0</v>
          </cell>
        </row>
        <row r="114">
          <cell r="A114">
            <v>201543.45</v>
          </cell>
          <cell r="B114">
            <v>113</v>
          </cell>
          <cell r="C114">
            <v>846.63789999999995</v>
          </cell>
          <cell r="D114">
            <v>0</v>
          </cell>
          <cell r="E114">
            <v>0</v>
          </cell>
          <cell r="F114">
            <v>0</v>
          </cell>
          <cell r="G114">
            <v>0</v>
          </cell>
        </row>
        <row r="115">
          <cell r="A115">
            <v>203536.28</v>
          </cell>
          <cell r="B115">
            <v>114</v>
          </cell>
          <cell r="C115">
            <v>1992.825</v>
          </cell>
          <cell r="D115">
            <v>0</v>
          </cell>
          <cell r="E115">
            <v>0</v>
          </cell>
          <cell r="F115">
            <v>15.23582</v>
          </cell>
          <cell r="G115">
            <v>2.3283469999999999</v>
          </cell>
        </row>
        <row r="116">
          <cell r="A116">
            <v>205534.97</v>
          </cell>
          <cell r="B116">
            <v>115</v>
          </cell>
          <cell r="C116">
            <v>1998.6869999999999</v>
          </cell>
          <cell r="D116">
            <v>0</v>
          </cell>
          <cell r="E116">
            <v>0</v>
          </cell>
          <cell r="F116">
            <v>13.23373</v>
          </cell>
          <cell r="G116">
            <v>2.0223879999999999</v>
          </cell>
        </row>
        <row r="117">
          <cell r="A117">
            <v>207533.3</v>
          </cell>
          <cell r="B117">
            <v>116</v>
          </cell>
          <cell r="C117">
            <v>1998.325</v>
          </cell>
          <cell r="D117">
            <v>0</v>
          </cell>
          <cell r="E117">
            <v>0</v>
          </cell>
          <cell r="F117">
            <v>0</v>
          </cell>
          <cell r="G117">
            <v>0</v>
          </cell>
        </row>
        <row r="118">
          <cell r="A118">
            <v>209530.77</v>
          </cell>
          <cell r="B118">
            <v>117</v>
          </cell>
          <cell r="C118">
            <v>1997.47</v>
          </cell>
          <cell r="D118">
            <v>0</v>
          </cell>
          <cell r="E118">
            <v>0</v>
          </cell>
          <cell r="F118">
            <v>0</v>
          </cell>
          <cell r="G118">
            <v>0</v>
          </cell>
        </row>
        <row r="119">
          <cell r="A119">
            <v>211528.3</v>
          </cell>
          <cell r="B119">
            <v>118</v>
          </cell>
          <cell r="C119">
            <v>1997.5360000000001</v>
          </cell>
          <cell r="D119">
            <v>0</v>
          </cell>
          <cell r="E119">
            <v>0</v>
          </cell>
          <cell r="F119">
            <v>0</v>
          </cell>
          <cell r="G119">
            <v>0</v>
          </cell>
        </row>
        <row r="120">
          <cell r="A120">
            <v>213526.59</v>
          </cell>
          <cell r="B120">
            <v>119</v>
          </cell>
          <cell r="C120">
            <v>1998.289</v>
          </cell>
          <cell r="D120">
            <v>0</v>
          </cell>
          <cell r="E120">
            <v>0</v>
          </cell>
          <cell r="F120">
            <v>0</v>
          </cell>
          <cell r="G120">
            <v>0</v>
          </cell>
        </row>
        <row r="121">
          <cell r="A121">
            <v>214532.36</v>
          </cell>
          <cell r="B121">
            <v>120</v>
          </cell>
          <cell r="C121">
            <v>1005.763</v>
          </cell>
          <cell r="D121">
            <v>0</v>
          </cell>
          <cell r="E121">
            <v>0</v>
          </cell>
          <cell r="F121">
            <v>0</v>
          </cell>
          <cell r="G121">
            <v>0</v>
          </cell>
        </row>
        <row r="122">
          <cell r="A122">
            <v>216530.67</v>
          </cell>
          <cell r="B122">
            <v>121</v>
          </cell>
          <cell r="C122">
            <v>1998.307</v>
          </cell>
          <cell r="D122">
            <v>0</v>
          </cell>
          <cell r="E122">
            <v>0</v>
          </cell>
          <cell r="F122">
            <v>0</v>
          </cell>
          <cell r="G122">
            <v>0</v>
          </cell>
        </row>
        <row r="123">
          <cell r="A123">
            <v>218526.81</v>
          </cell>
          <cell r="B123">
            <v>122</v>
          </cell>
          <cell r="C123">
            <v>1996.135</v>
          </cell>
          <cell r="D123">
            <v>0</v>
          </cell>
          <cell r="E123">
            <v>0</v>
          </cell>
          <cell r="F123">
            <v>172.96250000000001</v>
          </cell>
          <cell r="G123">
            <v>25.434339999999999</v>
          </cell>
        </row>
        <row r="124">
          <cell r="A124">
            <v>219190.66</v>
          </cell>
          <cell r="B124">
            <v>123</v>
          </cell>
          <cell r="C124">
            <v>663.84360000000004</v>
          </cell>
          <cell r="D124">
            <v>0</v>
          </cell>
          <cell r="E124">
            <v>0</v>
          </cell>
          <cell r="F124">
            <v>153.67359999999999</v>
          </cell>
          <cell r="G124">
            <v>22.597899999999999</v>
          </cell>
        </row>
        <row r="125">
          <cell r="A125">
            <v>220884.59</v>
          </cell>
          <cell r="B125">
            <v>124</v>
          </cell>
          <cell r="C125">
            <v>1693.931</v>
          </cell>
          <cell r="D125">
            <v>0</v>
          </cell>
          <cell r="E125">
            <v>0</v>
          </cell>
          <cell r="F125">
            <v>0</v>
          </cell>
          <cell r="G125">
            <v>0</v>
          </cell>
        </row>
        <row r="126">
          <cell r="A126">
            <v>222578.53</v>
          </cell>
          <cell r="B126">
            <v>125</v>
          </cell>
          <cell r="C126">
            <v>1693.931</v>
          </cell>
          <cell r="D126">
            <v>0</v>
          </cell>
          <cell r="E126">
            <v>0</v>
          </cell>
          <cell r="F126">
            <v>0</v>
          </cell>
          <cell r="G126">
            <v>0</v>
          </cell>
        </row>
        <row r="127">
          <cell r="A127">
            <v>224570.22</v>
          </cell>
          <cell r="B127">
            <v>126</v>
          </cell>
          <cell r="C127">
            <v>1991.6890000000001</v>
          </cell>
          <cell r="D127">
            <v>0</v>
          </cell>
          <cell r="E127">
            <v>0</v>
          </cell>
          <cell r="F127">
            <v>0</v>
          </cell>
          <cell r="G127">
            <v>0</v>
          </cell>
        </row>
        <row r="128">
          <cell r="A128">
            <v>226568.5</v>
          </cell>
          <cell r="B128">
            <v>127</v>
          </cell>
          <cell r="C128">
            <v>1998.287</v>
          </cell>
          <cell r="D128">
            <v>0</v>
          </cell>
          <cell r="E128">
            <v>0</v>
          </cell>
          <cell r="F128">
            <v>0</v>
          </cell>
          <cell r="G128">
            <v>0</v>
          </cell>
        </row>
        <row r="129">
          <cell r="A129">
            <v>228169.78</v>
          </cell>
          <cell r="B129">
            <v>128</v>
          </cell>
          <cell r="C129">
            <v>1601.28</v>
          </cell>
          <cell r="D129">
            <v>0</v>
          </cell>
          <cell r="E129">
            <v>0</v>
          </cell>
          <cell r="F129">
            <v>876.60239999999999</v>
          </cell>
          <cell r="G129">
            <v>131.5651</v>
          </cell>
        </row>
        <row r="130">
          <cell r="A130">
            <v>230163.75</v>
          </cell>
          <cell r="B130">
            <v>129</v>
          </cell>
          <cell r="C130">
            <v>1993.962</v>
          </cell>
          <cell r="D130">
            <v>0</v>
          </cell>
          <cell r="E130">
            <v>0</v>
          </cell>
          <cell r="F130">
            <v>0</v>
          </cell>
          <cell r="G130">
            <v>0</v>
          </cell>
        </row>
        <row r="131">
          <cell r="A131">
            <v>232162.64</v>
          </cell>
          <cell r="B131">
            <v>130</v>
          </cell>
          <cell r="C131">
            <v>1998.885</v>
          </cell>
          <cell r="D131">
            <v>0</v>
          </cell>
          <cell r="E131">
            <v>0</v>
          </cell>
          <cell r="F131">
            <v>0</v>
          </cell>
          <cell r="G131">
            <v>0</v>
          </cell>
        </row>
        <row r="132">
          <cell r="A132">
            <v>233917.25</v>
          </cell>
          <cell r="B132">
            <v>131</v>
          </cell>
          <cell r="C132">
            <v>1754.604</v>
          </cell>
          <cell r="D132">
            <v>0</v>
          </cell>
          <cell r="E132">
            <v>0</v>
          </cell>
          <cell r="F132">
            <v>0</v>
          </cell>
          <cell r="G132">
            <v>0</v>
          </cell>
        </row>
        <row r="133">
          <cell r="A133">
            <v>235898.02</v>
          </cell>
          <cell r="B133">
            <v>132</v>
          </cell>
          <cell r="C133">
            <v>1980.7660000000001</v>
          </cell>
          <cell r="D133">
            <v>0</v>
          </cell>
          <cell r="E133">
            <v>0</v>
          </cell>
          <cell r="F133">
            <v>0</v>
          </cell>
          <cell r="G133">
            <v>0</v>
          </cell>
        </row>
        <row r="134">
          <cell r="A134">
            <v>237883.36</v>
          </cell>
          <cell r="B134">
            <v>133</v>
          </cell>
          <cell r="C134">
            <v>1985.3489999999999</v>
          </cell>
          <cell r="D134">
            <v>0</v>
          </cell>
          <cell r="E134">
            <v>0</v>
          </cell>
          <cell r="F134">
            <v>369.37270000000001</v>
          </cell>
          <cell r="G134">
            <v>56.35801</v>
          </cell>
        </row>
        <row r="135">
          <cell r="A135">
            <v>239876.94</v>
          </cell>
          <cell r="B135">
            <v>134</v>
          </cell>
          <cell r="C135">
            <v>1993.5830000000001</v>
          </cell>
          <cell r="D135">
            <v>0</v>
          </cell>
          <cell r="E135">
            <v>0</v>
          </cell>
          <cell r="F135">
            <v>0</v>
          </cell>
          <cell r="G135">
            <v>0</v>
          </cell>
        </row>
        <row r="136">
          <cell r="A136">
            <v>241875.41</v>
          </cell>
          <cell r="B136">
            <v>135</v>
          </cell>
          <cell r="C136">
            <v>1998.4670000000001</v>
          </cell>
          <cell r="D136">
            <v>0</v>
          </cell>
          <cell r="E136">
            <v>0</v>
          </cell>
          <cell r="F136">
            <v>0</v>
          </cell>
          <cell r="G136">
            <v>0</v>
          </cell>
        </row>
        <row r="137">
          <cell r="A137">
            <v>243871.59</v>
          </cell>
          <cell r="B137">
            <v>136</v>
          </cell>
          <cell r="C137">
            <v>1996.194</v>
          </cell>
          <cell r="D137">
            <v>0</v>
          </cell>
          <cell r="E137">
            <v>0</v>
          </cell>
          <cell r="F137">
            <v>0</v>
          </cell>
          <cell r="G137">
            <v>0</v>
          </cell>
        </row>
        <row r="138">
          <cell r="A138">
            <v>245867.83</v>
          </cell>
          <cell r="B138">
            <v>137</v>
          </cell>
          <cell r="C138">
            <v>1996.241</v>
          </cell>
          <cell r="D138">
            <v>0</v>
          </cell>
          <cell r="E138">
            <v>0</v>
          </cell>
          <cell r="F138">
            <v>22.746279999999999</v>
          </cell>
          <cell r="G138">
            <v>2.6690969999999998</v>
          </cell>
        </row>
        <row r="139">
          <cell r="A139">
            <v>246273.5</v>
          </cell>
          <cell r="B139">
            <v>138</v>
          </cell>
          <cell r="C139">
            <v>405.67930000000001</v>
          </cell>
          <cell r="D139">
            <v>0</v>
          </cell>
          <cell r="E139">
            <v>0</v>
          </cell>
          <cell r="F139">
            <v>0</v>
          </cell>
          <cell r="G139">
            <v>0</v>
          </cell>
        </row>
        <row r="140">
          <cell r="A140">
            <v>248271.81</v>
          </cell>
          <cell r="B140">
            <v>139</v>
          </cell>
          <cell r="C140">
            <v>1998.306</v>
          </cell>
          <cell r="D140">
            <v>0</v>
          </cell>
          <cell r="E140">
            <v>0</v>
          </cell>
          <cell r="F140">
            <v>0</v>
          </cell>
          <cell r="G140">
            <v>0</v>
          </cell>
        </row>
        <row r="141">
          <cell r="A141">
            <v>250260.91</v>
          </cell>
          <cell r="B141">
            <v>140</v>
          </cell>
          <cell r="C141">
            <v>1989.09</v>
          </cell>
          <cell r="D141">
            <v>0</v>
          </cell>
          <cell r="E141">
            <v>0</v>
          </cell>
          <cell r="F141">
            <v>280.33409999999998</v>
          </cell>
          <cell r="G141">
            <v>38.067509999999999</v>
          </cell>
        </row>
        <row r="142">
          <cell r="A142">
            <v>252231.5</v>
          </cell>
          <cell r="B142">
            <v>141</v>
          </cell>
          <cell r="C142">
            <v>1970.5889999999999</v>
          </cell>
          <cell r="D142">
            <v>0</v>
          </cell>
          <cell r="E142">
            <v>0</v>
          </cell>
          <cell r="F142">
            <v>304.23360000000002</v>
          </cell>
          <cell r="G142">
            <v>39.310220000000001</v>
          </cell>
        </row>
        <row r="143">
          <cell r="A143">
            <v>254107.92</v>
          </cell>
          <cell r="B143">
            <v>142</v>
          </cell>
          <cell r="C143">
            <v>1876.4179999999999</v>
          </cell>
          <cell r="D143">
            <v>0</v>
          </cell>
          <cell r="E143">
            <v>0</v>
          </cell>
          <cell r="F143">
            <v>0</v>
          </cell>
          <cell r="G143">
            <v>0</v>
          </cell>
        </row>
        <row r="144">
          <cell r="A144">
            <v>256106.23</v>
          </cell>
          <cell r="B144">
            <v>143</v>
          </cell>
          <cell r="C144">
            <v>1998.307</v>
          </cell>
          <cell r="D144">
            <v>0</v>
          </cell>
          <cell r="E144">
            <v>0</v>
          </cell>
          <cell r="F144">
            <v>0</v>
          </cell>
          <cell r="G144">
            <v>0</v>
          </cell>
        </row>
        <row r="145">
          <cell r="A145">
            <v>258098.7</v>
          </cell>
          <cell r="B145">
            <v>144</v>
          </cell>
          <cell r="C145">
            <v>1992.472</v>
          </cell>
          <cell r="D145">
            <v>0</v>
          </cell>
          <cell r="E145">
            <v>0</v>
          </cell>
          <cell r="F145">
            <v>7.4142570000000001</v>
          </cell>
          <cell r="G145">
            <v>1.091108</v>
          </cell>
        </row>
        <row r="146">
          <cell r="A146">
            <v>260086.89</v>
          </cell>
          <cell r="B146">
            <v>145</v>
          </cell>
          <cell r="C146">
            <v>1988.181</v>
          </cell>
          <cell r="D146">
            <v>0</v>
          </cell>
          <cell r="E146">
            <v>0</v>
          </cell>
          <cell r="F146">
            <v>1133.4349999999999</v>
          </cell>
          <cell r="G146">
            <v>166.2919</v>
          </cell>
        </row>
        <row r="147">
          <cell r="A147">
            <v>262084.95</v>
          </cell>
          <cell r="B147">
            <v>146</v>
          </cell>
          <cell r="C147">
            <v>1998.069</v>
          </cell>
          <cell r="D147">
            <v>0</v>
          </cell>
          <cell r="E147">
            <v>0</v>
          </cell>
          <cell r="F147">
            <v>135.5145</v>
          </cell>
          <cell r="G147">
            <v>18.728660000000001</v>
          </cell>
        </row>
        <row r="148">
          <cell r="A148">
            <v>264070.34000000003</v>
          </cell>
          <cell r="B148">
            <v>147</v>
          </cell>
          <cell r="C148">
            <v>1985.3910000000001</v>
          </cell>
          <cell r="D148">
            <v>0</v>
          </cell>
          <cell r="E148">
            <v>0</v>
          </cell>
          <cell r="F148">
            <v>0</v>
          </cell>
          <cell r="G148">
            <v>0</v>
          </cell>
        </row>
        <row r="149">
          <cell r="A149">
            <v>266067.81</v>
          </cell>
          <cell r="B149">
            <v>148</v>
          </cell>
          <cell r="C149">
            <v>1997.4549999999999</v>
          </cell>
          <cell r="D149">
            <v>0</v>
          </cell>
          <cell r="E149">
            <v>0</v>
          </cell>
          <cell r="F149">
            <v>0</v>
          </cell>
          <cell r="G149">
            <v>0</v>
          </cell>
        </row>
        <row r="150">
          <cell r="A150">
            <v>268057.94</v>
          </cell>
          <cell r="B150">
            <v>149</v>
          </cell>
          <cell r="C150">
            <v>1990.115</v>
          </cell>
          <cell r="D150">
            <v>0</v>
          </cell>
          <cell r="E150">
            <v>0</v>
          </cell>
          <cell r="F150">
            <v>168.6277</v>
          </cell>
          <cell r="G150">
            <v>26.388999999999999</v>
          </cell>
        </row>
        <row r="151">
          <cell r="A151">
            <v>270052.5</v>
          </cell>
          <cell r="B151">
            <v>150</v>
          </cell>
          <cell r="C151">
            <v>1994.55</v>
          </cell>
          <cell r="D151">
            <v>0</v>
          </cell>
          <cell r="E151">
            <v>0</v>
          </cell>
          <cell r="F151">
            <v>406.82639999999998</v>
          </cell>
          <cell r="G151">
            <v>63.534419999999997</v>
          </cell>
        </row>
        <row r="152">
          <cell r="A152">
            <v>272049.75</v>
          </cell>
          <cell r="B152">
            <v>151</v>
          </cell>
          <cell r="C152">
            <v>1997.2529999999999</v>
          </cell>
          <cell r="D152">
            <v>0</v>
          </cell>
          <cell r="E152">
            <v>0</v>
          </cell>
          <cell r="F152">
            <v>0</v>
          </cell>
          <cell r="G152">
            <v>0</v>
          </cell>
        </row>
        <row r="153">
          <cell r="A153">
            <v>274042.46999999997</v>
          </cell>
          <cell r="B153">
            <v>152</v>
          </cell>
          <cell r="C153">
            <v>1992.704</v>
          </cell>
          <cell r="D153">
            <v>0</v>
          </cell>
          <cell r="E153">
            <v>0</v>
          </cell>
          <cell r="F153">
            <v>0</v>
          </cell>
          <cell r="G153">
            <v>0</v>
          </cell>
        </row>
        <row r="154">
          <cell r="A154">
            <v>276039.53000000003</v>
          </cell>
          <cell r="B154">
            <v>153</v>
          </cell>
          <cell r="C154">
            <v>1997.0609999999999</v>
          </cell>
          <cell r="D154">
            <v>0</v>
          </cell>
          <cell r="E154">
            <v>0</v>
          </cell>
          <cell r="F154">
            <v>30.32837</v>
          </cell>
          <cell r="G154">
            <v>2.921916</v>
          </cell>
        </row>
        <row r="155">
          <cell r="A155">
            <v>277473.28000000003</v>
          </cell>
          <cell r="B155">
            <v>154</v>
          </cell>
          <cell r="C155">
            <v>1433.76</v>
          </cell>
          <cell r="D155">
            <v>0</v>
          </cell>
          <cell r="E155">
            <v>0</v>
          </cell>
          <cell r="F155">
            <v>60.657089999999997</v>
          </cell>
          <cell r="G155">
            <v>5.3011160000000004</v>
          </cell>
        </row>
        <row r="156">
          <cell r="A156">
            <v>279470.15999999997</v>
          </cell>
          <cell r="B156">
            <v>155</v>
          </cell>
          <cell r="C156">
            <v>1996.865</v>
          </cell>
          <cell r="D156">
            <v>0</v>
          </cell>
          <cell r="E156">
            <v>0</v>
          </cell>
          <cell r="F156">
            <v>0</v>
          </cell>
          <cell r="G156">
            <v>0</v>
          </cell>
        </row>
        <row r="157">
          <cell r="A157">
            <v>281113.53000000003</v>
          </cell>
          <cell r="B157">
            <v>156</v>
          </cell>
          <cell r="C157">
            <v>1643.373</v>
          </cell>
          <cell r="D157">
            <v>0</v>
          </cell>
          <cell r="E157">
            <v>0</v>
          </cell>
          <cell r="F157">
            <v>663.22810000000004</v>
          </cell>
          <cell r="G157">
            <v>78.932060000000007</v>
          </cell>
        </row>
        <row r="158">
          <cell r="A158">
            <v>282827.81</v>
          </cell>
          <cell r="B158">
            <v>157</v>
          </cell>
          <cell r="C158">
            <v>1714.2940000000001</v>
          </cell>
          <cell r="D158">
            <v>0</v>
          </cell>
          <cell r="E158">
            <v>0</v>
          </cell>
          <cell r="F158">
            <v>196.72409999999999</v>
          </cell>
          <cell r="G158">
            <v>19.910640000000001</v>
          </cell>
        </row>
        <row r="159">
          <cell r="A159">
            <v>284825.31</v>
          </cell>
          <cell r="B159">
            <v>158</v>
          </cell>
          <cell r="C159">
            <v>1997.5160000000001</v>
          </cell>
          <cell r="D159">
            <v>0</v>
          </cell>
          <cell r="E159">
            <v>0</v>
          </cell>
          <cell r="F159">
            <v>0</v>
          </cell>
          <cell r="G159">
            <v>0</v>
          </cell>
        </row>
        <row r="160">
          <cell r="A160">
            <v>286786.53000000003</v>
          </cell>
          <cell r="B160">
            <v>159</v>
          </cell>
          <cell r="C160">
            <v>1961.2280000000001</v>
          </cell>
          <cell r="D160">
            <v>0</v>
          </cell>
          <cell r="E160">
            <v>0</v>
          </cell>
          <cell r="F160">
            <v>542.05340000000001</v>
          </cell>
          <cell r="G160">
            <v>87.092860000000002</v>
          </cell>
        </row>
        <row r="161">
          <cell r="A161">
            <v>288785.46999999997</v>
          </cell>
          <cell r="B161">
            <v>160</v>
          </cell>
          <cell r="C161">
            <v>1998.9449999999999</v>
          </cell>
          <cell r="D161">
            <v>0</v>
          </cell>
          <cell r="E161">
            <v>0</v>
          </cell>
          <cell r="F161">
            <v>1036.248</v>
          </cell>
          <cell r="G161">
            <v>157.22460000000001</v>
          </cell>
        </row>
        <row r="162">
          <cell r="A162">
            <v>290782.21999999997</v>
          </cell>
          <cell r="B162">
            <v>161</v>
          </cell>
          <cell r="C162">
            <v>1996.7570000000001</v>
          </cell>
          <cell r="D162">
            <v>0</v>
          </cell>
          <cell r="E162">
            <v>0</v>
          </cell>
          <cell r="F162">
            <v>20.746849999999998</v>
          </cell>
          <cell r="G162">
            <v>2.9401899999999999</v>
          </cell>
        </row>
        <row r="163">
          <cell r="A163">
            <v>292779.5</v>
          </cell>
          <cell r="B163">
            <v>162</v>
          </cell>
          <cell r="C163">
            <v>1997.29</v>
          </cell>
          <cell r="D163">
            <v>0</v>
          </cell>
          <cell r="E163">
            <v>0</v>
          </cell>
          <cell r="F163">
            <v>0</v>
          </cell>
          <cell r="G163">
            <v>0</v>
          </cell>
        </row>
        <row r="164">
          <cell r="A164">
            <v>294776.75</v>
          </cell>
          <cell r="B164">
            <v>163</v>
          </cell>
          <cell r="C164">
            <v>1997.2439999999999</v>
          </cell>
          <cell r="D164">
            <v>0</v>
          </cell>
          <cell r="E164">
            <v>0</v>
          </cell>
          <cell r="F164">
            <v>597.80100000000004</v>
          </cell>
          <cell r="G164">
            <v>106.7362</v>
          </cell>
        </row>
        <row r="165">
          <cell r="A165">
            <v>296758.13</v>
          </cell>
          <cell r="B165">
            <v>164</v>
          </cell>
          <cell r="C165">
            <v>1981.3689999999999</v>
          </cell>
          <cell r="D165">
            <v>0</v>
          </cell>
          <cell r="E165">
            <v>0</v>
          </cell>
          <cell r="F165">
            <v>98.617400000000004</v>
          </cell>
          <cell r="G165">
            <v>17.721129999999999</v>
          </cell>
        </row>
        <row r="166">
          <cell r="A166">
            <v>298756.38</v>
          </cell>
          <cell r="B166">
            <v>165</v>
          </cell>
          <cell r="C166">
            <v>1998.261</v>
          </cell>
          <cell r="D166">
            <v>0</v>
          </cell>
          <cell r="E166">
            <v>0</v>
          </cell>
          <cell r="F166">
            <v>0</v>
          </cell>
          <cell r="G166">
            <v>0</v>
          </cell>
        </row>
        <row r="167">
          <cell r="A167">
            <v>300754.69</v>
          </cell>
          <cell r="B167">
            <v>166</v>
          </cell>
          <cell r="C167">
            <v>1998.318</v>
          </cell>
          <cell r="D167">
            <v>0</v>
          </cell>
          <cell r="E167">
            <v>0</v>
          </cell>
          <cell r="F167">
            <v>294.16419999999999</v>
          </cell>
          <cell r="G167">
            <v>32.049630000000001</v>
          </cell>
        </row>
        <row r="168">
          <cell r="A168">
            <v>302749.75</v>
          </cell>
          <cell r="B168">
            <v>167</v>
          </cell>
          <cell r="C168">
            <v>1995.0650000000001</v>
          </cell>
          <cell r="D168">
            <v>0</v>
          </cell>
          <cell r="E168">
            <v>0</v>
          </cell>
          <cell r="F168">
            <v>241.30510000000001</v>
          </cell>
          <cell r="G168">
            <v>35.06671</v>
          </cell>
        </row>
        <row r="169">
          <cell r="A169">
            <v>304731.13</v>
          </cell>
          <cell r="B169">
            <v>168</v>
          </cell>
          <cell r="C169">
            <v>1981.364</v>
          </cell>
          <cell r="D169">
            <v>0</v>
          </cell>
          <cell r="E169">
            <v>0</v>
          </cell>
          <cell r="F169">
            <v>678.23699999999997</v>
          </cell>
          <cell r="G169">
            <v>90.952610000000007</v>
          </cell>
        </row>
        <row r="170">
          <cell r="A170">
            <v>306717.71999999997</v>
          </cell>
          <cell r="B170">
            <v>169</v>
          </cell>
          <cell r="C170">
            <v>1986.579</v>
          </cell>
          <cell r="D170">
            <v>0</v>
          </cell>
          <cell r="E170">
            <v>0</v>
          </cell>
          <cell r="F170">
            <v>110.00620000000001</v>
          </cell>
          <cell r="G170">
            <v>14.465949999999999</v>
          </cell>
        </row>
        <row r="171">
          <cell r="A171">
            <v>308705.81</v>
          </cell>
          <cell r="B171">
            <v>170</v>
          </cell>
          <cell r="C171">
            <v>1988.1020000000001</v>
          </cell>
          <cell r="D171">
            <v>0</v>
          </cell>
          <cell r="E171">
            <v>0</v>
          </cell>
          <cell r="F171">
            <v>782.12840000000006</v>
          </cell>
          <cell r="G171">
            <v>152.49039999999999</v>
          </cell>
        </row>
        <row r="172">
          <cell r="A172">
            <v>310693.28000000003</v>
          </cell>
          <cell r="B172">
            <v>171</v>
          </cell>
          <cell r="C172">
            <v>1987.46</v>
          </cell>
          <cell r="D172">
            <v>0</v>
          </cell>
          <cell r="E172">
            <v>0</v>
          </cell>
          <cell r="F172">
            <v>407.7996</v>
          </cell>
          <cell r="G172">
            <v>76.725319999999996</v>
          </cell>
        </row>
        <row r="173">
          <cell r="A173">
            <v>312691.53000000003</v>
          </cell>
          <cell r="B173">
            <v>172</v>
          </cell>
          <cell r="C173">
            <v>1998.2439999999999</v>
          </cell>
          <cell r="D173">
            <v>0</v>
          </cell>
          <cell r="E173">
            <v>0</v>
          </cell>
          <cell r="F173">
            <v>0</v>
          </cell>
          <cell r="G173">
            <v>0</v>
          </cell>
        </row>
        <row r="174">
          <cell r="A174">
            <v>314690.53000000003</v>
          </cell>
          <cell r="B174">
            <v>173</v>
          </cell>
          <cell r="C174">
            <v>1998.999</v>
          </cell>
          <cell r="D174">
            <v>0</v>
          </cell>
          <cell r="E174">
            <v>0</v>
          </cell>
          <cell r="F174">
            <v>281.94659999999999</v>
          </cell>
          <cell r="G174">
            <v>64.539420000000007</v>
          </cell>
        </row>
        <row r="175">
          <cell r="A175">
            <v>316683.71999999997</v>
          </cell>
          <cell r="B175">
            <v>174</v>
          </cell>
          <cell r="C175">
            <v>1993.1890000000001</v>
          </cell>
          <cell r="D175">
            <v>0</v>
          </cell>
          <cell r="E175">
            <v>0</v>
          </cell>
          <cell r="F175">
            <v>111.96639999999999</v>
          </cell>
          <cell r="G175">
            <v>25.65483</v>
          </cell>
        </row>
        <row r="176">
          <cell r="A176">
            <v>318681.44</v>
          </cell>
          <cell r="B176">
            <v>175</v>
          </cell>
          <cell r="C176">
            <v>1997.7159999999999</v>
          </cell>
          <cell r="D176">
            <v>0</v>
          </cell>
          <cell r="E176">
            <v>0</v>
          </cell>
          <cell r="F176">
            <v>397.03449999999998</v>
          </cell>
          <cell r="G176">
            <v>63.302239999999998</v>
          </cell>
        </row>
        <row r="177">
          <cell r="A177">
            <v>320679.21999999997</v>
          </cell>
          <cell r="B177">
            <v>176</v>
          </cell>
          <cell r="C177">
            <v>1997.769</v>
          </cell>
          <cell r="D177">
            <v>0</v>
          </cell>
          <cell r="E177">
            <v>0</v>
          </cell>
          <cell r="F177">
            <v>810.63779999999997</v>
          </cell>
          <cell r="G177">
            <v>144.6498</v>
          </cell>
        </row>
        <row r="178">
          <cell r="A178">
            <v>321743.38</v>
          </cell>
          <cell r="B178">
            <v>177</v>
          </cell>
          <cell r="C178">
            <v>1064.17</v>
          </cell>
          <cell r="D178">
            <v>0</v>
          </cell>
          <cell r="E178">
            <v>0</v>
          </cell>
          <cell r="F178">
            <v>289.0367</v>
          </cell>
          <cell r="G178">
            <v>54.96069</v>
          </cell>
        </row>
      </sheetData>
      <sheetData sheetId="5" refreshError="1">
        <row r="2">
          <cell r="A2">
            <v>4753.5730000000003</v>
          </cell>
          <cell r="B2">
            <v>1</v>
          </cell>
          <cell r="C2">
            <v>4753.5730000000003</v>
          </cell>
          <cell r="D2">
            <v>0</v>
          </cell>
          <cell r="E2">
            <v>0</v>
          </cell>
          <cell r="F2">
            <v>0</v>
          </cell>
          <cell r="G2">
            <v>0</v>
          </cell>
        </row>
        <row r="3">
          <cell r="A3">
            <v>9746.7659999999996</v>
          </cell>
          <cell r="B3">
            <v>2</v>
          </cell>
          <cell r="C3">
            <v>4993.192</v>
          </cell>
          <cell r="D3">
            <v>0</v>
          </cell>
          <cell r="E3">
            <v>0</v>
          </cell>
          <cell r="F3">
            <v>0</v>
          </cell>
          <cell r="G3">
            <v>0</v>
          </cell>
        </row>
        <row r="4">
          <cell r="A4">
            <v>14739</v>
          </cell>
          <cell r="B4">
            <v>3</v>
          </cell>
          <cell r="C4">
            <v>4992.232</v>
          </cell>
          <cell r="D4">
            <v>2129.107</v>
          </cell>
          <cell r="E4">
            <v>71.381640000000004</v>
          </cell>
          <cell r="F4">
            <v>0</v>
          </cell>
          <cell r="G4">
            <v>0</v>
          </cell>
        </row>
        <row r="5">
          <cell r="A5">
            <v>18376.23</v>
          </cell>
          <cell r="B5">
            <v>4</v>
          </cell>
          <cell r="C5">
            <v>3637.232</v>
          </cell>
          <cell r="D5">
            <v>501.07150000000001</v>
          </cell>
          <cell r="E5">
            <v>16.840959999999999</v>
          </cell>
          <cell r="F5">
            <v>0</v>
          </cell>
          <cell r="G5">
            <v>0</v>
          </cell>
        </row>
        <row r="6">
          <cell r="A6">
            <v>23367.040000000001</v>
          </cell>
          <cell r="B6">
            <v>5</v>
          </cell>
          <cell r="C6">
            <v>4990.8040000000001</v>
          </cell>
          <cell r="D6">
            <v>1485.0889999999999</v>
          </cell>
          <cell r="E6">
            <v>47.921909999999997</v>
          </cell>
          <cell r="F6">
            <v>0</v>
          </cell>
          <cell r="G6">
            <v>0</v>
          </cell>
        </row>
        <row r="7">
          <cell r="A7">
            <v>28357.68</v>
          </cell>
          <cell r="B7">
            <v>6</v>
          </cell>
          <cell r="C7">
            <v>4990.6480000000001</v>
          </cell>
          <cell r="D7">
            <v>217.2321</v>
          </cell>
          <cell r="E7">
            <v>6.6177000000000001</v>
          </cell>
          <cell r="F7">
            <v>0</v>
          </cell>
          <cell r="G7">
            <v>0</v>
          </cell>
        </row>
        <row r="8">
          <cell r="A8">
            <v>33334.6</v>
          </cell>
          <cell r="B8">
            <v>7</v>
          </cell>
          <cell r="C8">
            <v>4976.9170000000004</v>
          </cell>
          <cell r="D8">
            <v>234.28569999999999</v>
          </cell>
          <cell r="E8">
            <v>7.6760910000000004</v>
          </cell>
          <cell r="F8">
            <v>0</v>
          </cell>
          <cell r="G8">
            <v>0</v>
          </cell>
        </row>
        <row r="9">
          <cell r="A9">
            <v>36684.49</v>
          </cell>
          <cell r="B9">
            <v>8</v>
          </cell>
          <cell r="C9">
            <v>3349.8879999999999</v>
          </cell>
          <cell r="D9">
            <v>1305.357</v>
          </cell>
          <cell r="E9">
            <v>42.352760000000004</v>
          </cell>
          <cell r="F9">
            <v>0</v>
          </cell>
          <cell r="G9">
            <v>0</v>
          </cell>
        </row>
        <row r="10">
          <cell r="A10">
            <v>41366.629999999997</v>
          </cell>
          <cell r="B10">
            <v>9</v>
          </cell>
          <cell r="C10">
            <v>4682.1440000000002</v>
          </cell>
          <cell r="D10">
            <v>1971.4290000000001</v>
          </cell>
          <cell r="E10">
            <v>62.58437</v>
          </cell>
          <cell r="F10">
            <v>0</v>
          </cell>
          <cell r="G10">
            <v>0</v>
          </cell>
        </row>
        <row r="11">
          <cell r="A11">
            <v>43878.239999999998</v>
          </cell>
          <cell r="B11">
            <v>10</v>
          </cell>
          <cell r="C11">
            <v>2511.607</v>
          </cell>
          <cell r="D11">
            <v>0</v>
          </cell>
          <cell r="E11">
            <v>0</v>
          </cell>
          <cell r="F11">
            <v>0</v>
          </cell>
          <cell r="G11">
            <v>0</v>
          </cell>
        </row>
        <row r="12">
          <cell r="A12">
            <v>48647.89</v>
          </cell>
          <cell r="B12">
            <v>11</v>
          </cell>
          <cell r="C12">
            <v>4769.643</v>
          </cell>
          <cell r="D12">
            <v>661.60720000000003</v>
          </cell>
          <cell r="E12">
            <v>21.43768</v>
          </cell>
          <cell r="F12">
            <v>0</v>
          </cell>
          <cell r="G12">
            <v>0</v>
          </cell>
        </row>
        <row r="13">
          <cell r="A13">
            <v>53585.39</v>
          </cell>
          <cell r="B13">
            <v>12</v>
          </cell>
          <cell r="C13">
            <v>4937.5</v>
          </cell>
          <cell r="D13">
            <v>1994.643</v>
          </cell>
          <cell r="E13">
            <v>61.105139999999999</v>
          </cell>
          <cell r="F13">
            <v>0</v>
          </cell>
          <cell r="G13">
            <v>0</v>
          </cell>
        </row>
        <row r="14">
          <cell r="A14">
            <v>58570.25</v>
          </cell>
          <cell r="B14">
            <v>13</v>
          </cell>
          <cell r="C14">
            <v>4984.8670000000002</v>
          </cell>
          <cell r="D14">
            <v>239.3304</v>
          </cell>
          <cell r="E14">
            <v>7.4416510000000002</v>
          </cell>
          <cell r="F14">
            <v>0</v>
          </cell>
          <cell r="G14">
            <v>0</v>
          </cell>
        </row>
        <row r="15">
          <cell r="A15">
            <v>63551.01</v>
          </cell>
          <cell r="B15">
            <v>14</v>
          </cell>
          <cell r="C15">
            <v>4980.7569999999996</v>
          </cell>
          <cell r="D15">
            <v>912.72320000000002</v>
          </cell>
          <cell r="E15">
            <v>28.191050000000001</v>
          </cell>
          <cell r="F15">
            <v>0</v>
          </cell>
          <cell r="G15">
            <v>0</v>
          </cell>
        </row>
        <row r="16">
          <cell r="A16">
            <v>68547.66</v>
          </cell>
          <cell r="B16">
            <v>15</v>
          </cell>
          <cell r="C16">
            <v>4996.6540000000005</v>
          </cell>
          <cell r="D16">
            <v>0</v>
          </cell>
          <cell r="E16">
            <v>0</v>
          </cell>
          <cell r="F16">
            <v>0</v>
          </cell>
          <cell r="G16">
            <v>0</v>
          </cell>
        </row>
        <row r="17">
          <cell r="A17">
            <v>73544.98</v>
          </cell>
          <cell r="B17">
            <v>16</v>
          </cell>
          <cell r="C17">
            <v>4997.3209999999999</v>
          </cell>
          <cell r="D17">
            <v>2642.857</v>
          </cell>
          <cell r="E17">
            <v>107.75790000000001</v>
          </cell>
          <cell r="F17">
            <v>0</v>
          </cell>
          <cell r="G17">
            <v>0</v>
          </cell>
        </row>
        <row r="18">
          <cell r="A18">
            <v>77084.27</v>
          </cell>
          <cell r="B18">
            <v>17</v>
          </cell>
          <cell r="C18">
            <v>3539.2860000000001</v>
          </cell>
          <cell r="D18">
            <v>0</v>
          </cell>
          <cell r="E18">
            <v>0</v>
          </cell>
          <cell r="F18">
            <v>0</v>
          </cell>
          <cell r="G18">
            <v>0</v>
          </cell>
        </row>
        <row r="19">
          <cell r="A19">
            <v>79198.559999999998</v>
          </cell>
          <cell r="B19">
            <v>18</v>
          </cell>
          <cell r="C19">
            <v>2114.2860000000001</v>
          </cell>
          <cell r="D19">
            <v>0</v>
          </cell>
          <cell r="E19">
            <v>0</v>
          </cell>
          <cell r="F19">
            <v>0</v>
          </cell>
          <cell r="G19">
            <v>0</v>
          </cell>
        </row>
        <row r="20">
          <cell r="A20">
            <v>82484.27</v>
          </cell>
          <cell r="B20">
            <v>19</v>
          </cell>
          <cell r="C20">
            <v>3285.7139999999999</v>
          </cell>
          <cell r="D20">
            <v>0</v>
          </cell>
          <cell r="E20">
            <v>0</v>
          </cell>
          <cell r="F20">
            <v>0</v>
          </cell>
          <cell r="G20">
            <v>0</v>
          </cell>
        </row>
        <row r="21">
          <cell r="A21">
            <v>87467.76</v>
          </cell>
          <cell r="B21">
            <v>20</v>
          </cell>
          <cell r="C21">
            <v>4983.4830000000002</v>
          </cell>
          <cell r="D21">
            <v>18.973220000000001</v>
          </cell>
          <cell r="E21">
            <v>0.60485699999999998</v>
          </cell>
          <cell r="F21">
            <v>0</v>
          </cell>
          <cell r="G21">
            <v>0</v>
          </cell>
        </row>
        <row r="22">
          <cell r="A22">
            <v>92429.45</v>
          </cell>
          <cell r="B22">
            <v>21</v>
          </cell>
          <cell r="C22">
            <v>4961.6959999999999</v>
          </cell>
          <cell r="D22">
            <v>2579.9549999999999</v>
          </cell>
          <cell r="E22">
            <v>99.540239999999997</v>
          </cell>
          <cell r="F22">
            <v>0</v>
          </cell>
          <cell r="G22">
            <v>0</v>
          </cell>
        </row>
        <row r="23">
          <cell r="A23">
            <v>97393.2</v>
          </cell>
          <cell r="B23">
            <v>22</v>
          </cell>
          <cell r="C23">
            <v>4963.7510000000002</v>
          </cell>
          <cell r="D23">
            <v>2101.7860000000001</v>
          </cell>
          <cell r="E23">
            <v>61.735219999999998</v>
          </cell>
          <cell r="F23">
            <v>0</v>
          </cell>
          <cell r="G23">
            <v>0</v>
          </cell>
        </row>
        <row r="24">
          <cell r="A24">
            <v>102075.34</v>
          </cell>
          <cell r="B24">
            <v>23</v>
          </cell>
          <cell r="C24">
            <v>4682.143</v>
          </cell>
          <cell r="D24">
            <v>0</v>
          </cell>
          <cell r="E24">
            <v>0</v>
          </cell>
          <cell r="F24">
            <v>0</v>
          </cell>
          <cell r="G24">
            <v>0</v>
          </cell>
        </row>
        <row r="25">
          <cell r="A25">
            <v>107068.83</v>
          </cell>
          <cell r="B25">
            <v>24</v>
          </cell>
          <cell r="C25">
            <v>4993.482</v>
          </cell>
          <cell r="D25">
            <v>1296.741</v>
          </cell>
          <cell r="E25">
            <v>41.845179999999999</v>
          </cell>
          <cell r="F25">
            <v>0</v>
          </cell>
          <cell r="G25">
            <v>0</v>
          </cell>
        </row>
        <row r="26">
          <cell r="A26">
            <v>111909.38</v>
          </cell>
          <cell r="B26">
            <v>25</v>
          </cell>
          <cell r="C26">
            <v>4840.558</v>
          </cell>
          <cell r="D26">
            <v>777.85709999999995</v>
          </cell>
          <cell r="E26">
            <v>28.84883</v>
          </cell>
          <cell r="F26">
            <v>0</v>
          </cell>
          <cell r="G26">
            <v>0</v>
          </cell>
        </row>
        <row r="27">
          <cell r="A27">
            <v>116887.06</v>
          </cell>
          <cell r="B27">
            <v>26</v>
          </cell>
          <cell r="C27">
            <v>4977.6779999999999</v>
          </cell>
          <cell r="D27">
            <v>0</v>
          </cell>
          <cell r="E27">
            <v>0</v>
          </cell>
          <cell r="F27">
            <v>0</v>
          </cell>
          <cell r="G27">
            <v>0</v>
          </cell>
        </row>
        <row r="28">
          <cell r="A28">
            <v>120308.49</v>
          </cell>
          <cell r="B28">
            <v>27</v>
          </cell>
          <cell r="C28">
            <v>3421.43</v>
          </cell>
          <cell r="D28">
            <v>0</v>
          </cell>
          <cell r="E28">
            <v>0</v>
          </cell>
          <cell r="F28">
            <v>0</v>
          </cell>
          <cell r="G28">
            <v>0</v>
          </cell>
        </row>
        <row r="29">
          <cell r="A29">
            <v>123722.78</v>
          </cell>
          <cell r="B29">
            <v>28</v>
          </cell>
          <cell r="C29">
            <v>3414.2860000000001</v>
          </cell>
          <cell r="D29">
            <v>2642.857</v>
          </cell>
          <cell r="E29">
            <v>107.76600000000001</v>
          </cell>
          <cell r="F29">
            <v>0</v>
          </cell>
          <cell r="G29">
            <v>0</v>
          </cell>
        </row>
        <row r="30">
          <cell r="A30">
            <v>128051.35</v>
          </cell>
          <cell r="B30">
            <v>29</v>
          </cell>
          <cell r="C30">
            <v>4328.5720000000001</v>
          </cell>
          <cell r="D30">
            <v>0</v>
          </cell>
          <cell r="E30">
            <v>0</v>
          </cell>
          <cell r="F30">
            <v>0</v>
          </cell>
          <cell r="G30">
            <v>0</v>
          </cell>
        </row>
        <row r="31">
          <cell r="A31">
            <v>130808.49</v>
          </cell>
          <cell r="B31">
            <v>30</v>
          </cell>
          <cell r="C31">
            <v>2757.143</v>
          </cell>
          <cell r="D31">
            <v>0</v>
          </cell>
          <cell r="E31">
            <v>0</v>
          </cell>
          <cell r="F31">
            <v>0</v>
          </cell>
          <cell r="G31">
            <v>0</v>
          </cell>
        </row>
        <row r="32">
          <cell r="A32">
            <v>133451.34</v>
          </cell>
          <cell r="B32">
            <v>31</v>
          </cell>
          <cell r="C32">
            <v>2642.857</v>
          </cell>
          <cell r="D32">
            <v>0</v>
          </cell>
          <cell r="E32">
            <v>0</v>
          </cell>
          <cell r="F32">
            <v>0</v>
          </cell>
          <cell r="G32">
            <v>0</v>
          </cell>
        </row>
        <row r="33">
          <cell r="A33">
            <v>136737.06</v>
          </cell>
          <cell r="B33">
            <v>32</v>
          </cell>
          <cell r="C33">
            <v>3285.7139999999999</v>
          </cell>
          <cell r="D33">
            <v>0</v>
          </cell>
          <cell r="E33">
            <v>0</v>
          </cell>
          <cell r="F33">
            <v>0</v>
          </cell>
          <cell r="G33">
            <v>0</v>
          </cell>
        </row>
        <row r="34">
          <cell r="A34">
            <v>141543.42000000001</v>
          </cell>
          <cell r="B34">
            <v>33</v>
          </cell>
          <cell r="C34">
            <v>4806.3620000000001</v>
          </cell>
          <cell r="D34">
            <v>414.28570000000002</v>
          </cell>
          <cell r="E34">
            <v>13.159520000000001</v>
          </cell>
          <cell r="F34">
            <v>0</v>
          </cell>
          <cell r="G34">
            <v>0</v>
          </cell>
        </row>
        <row r="35">
          <cell r="A35">
            <v>146530.03</v>
          </cell>
          <cell r="B35">
            <v>34</v>
          </cell>
          <cell r="C35">
            <v>4986.607</v>
          </cell>
          <cell r="D35">
            <v>2433.5709999999999</v>
          </cell>
          <cell r="E35">
            <v>97.032690000000002</v>
          </cell>
          <cell r="F35">
            <v>0</v>
          </cell>
          <cell r="G35">
            <v>0</v>
          </cell>
        </row>
        <row r="36">
          <cell r="A36">
            <v>150965.75</v>
          </cell>
          <cell r="B36">
            <v>35</v>
          </cell>
          <cell r="C36">
            <v>4435.7150000000001</v>
          </cell>
          <cell r="D36">
            <v>0</v>
          </cell>
          <cell r="E36">
            <v>0</v>
          </cell>
          <cell r="F36">
            <v>0</v>
          </cell>
          <cell r="G36">
            <v>0</v>
          </cell>
        </row>
        <row r="37">
          <cell r="A37">
            <v>155648.78</v>
          </cell>
          <cell r="B37">
            <v>36</v>
          </cell>
          <cell r="C37">
            <v>4683.0360000000001</v>
          </cell>
          <cell r="D37">
            <v>0</v>
          </cell>
          <cell r="E37">
            <v>0</v>
          </cell>
          <cell r="F37">
            <v>0</v>
          </cell>
          <cell r="G37">
            <v>0</v>
          </cell>
        </row>
        <row r="38">
          <cell r="A38">
            <v>160514.85999999999</v>
          </cell>
          <cell r="B38">
            <v>37</v>
          </cell>
          <cell r="C38">
            <v>4866.0720000000001</v>
          </cell>
          <cell r="D38">
            <v>0</v>
          </cell>
          <cell r="E38">
            <v>0</v>
          </cell>
          <cell r="F38">
            <v>0</v>
          </cell>
          <cell r="G38">
            <v>0</v>
          </cell>
        </row>
        <row r="39">
          <cell r="A39">
            <v>165263.97</v>
          </cell>
          <cell r="B39">
            <v>38</v>
          </cell>
          <cell r="C39">
            <v>4749.107</v>
          </cell>
          <cell r="D39">
            <v>642.85720000000003</v>
          </cell>
          <cell r="E39">
            <v>19.75863</v>
          </cell>
          <cell r="F39">
            <v>0</v>
          </cell>
          <cell r="G39">
            <v>0</v>
          </cell>
        </row>
        <row r="40">
          <cell r="A40">
            <v>170182.05</v>
          </cell>
          <cell r="B40">
            <v>39</v>
          </cell>
          <cell r="C40">
            <v>4918.0810000000001</v>
          </cell>
          <cell r="D40">
            <v>0</v>
          </cell>
          <cell r="E40">
            <v>0</v>
          </cell>
          <cell r="F40">
            <v>0</v>
          </cell>
          <cell r="G40">
            <v>0</v>
          </cell>
        </row>
        <row r="41">
          <cell r="A41">
            <v>175095.95</v>
          </cell>
          <cell r="B41">
            <v>40</v>
          </cell>
          <cell r="C41">
            <v>4913.9070000000002</v>
          </cell>
          <cell r="D41">
            <v>1413.8389999999999</v>
          </cell>
          <cell r="E41">
            <v>47.607219999999998</v>
          </cell>
          <cell r="F41">
            <v>0</v>
          </cell>
          <cell r="G41">
            <v>0</v>
          </cell>
        </row>
        <row r="42">
          <cell r="A42">
            <v>180010.95</v>
          </cell>
          <cell r="B42">
            <v>41</v>
          </cell>
          <cell r="C42">
            <v>4915</v>
          </cell>
          <cell r="D42">
            <v>0</v>
          </cell>
          <cell r="E42">
            <v>0</v>
          </cell>
          <cell r="F42">
            <v>0</v>
          </cell>
          <cell r="G42">
            <v>0</v>
          </cell>
        </row>
        <row r="43">
          <cell r="A43">
            <v>184975.23</v>
          </cell>
          <cell r="B43">
            <v>42</v>
          </cell>
          <cell r="C43">
            <v>4964.2849999999999</v>
          </cell>
          <cell r="D43">
            <v>0</v>
          </cell>
          <cell r="E43">
            <v>0</v>
          </cell>
          <cell r="F43">
            <v>0</v>
          </cell>
          <cell r="G43">
            <v>0</v>
          </cell>
        </row>
        <row r="44">
          <cell r="A44">
            <v>189963.06</v>
          </cell>
          <cell r="B44">
            <v>43</v>
          </cell>
          <cell r="C44">
            <v>4987.83</v>
          </cell>
          <cell r="D44">
            <v>0</v>
          </cell>
          <cell r="E44">
            <v>0</v>
          </cell>
          <cell r="F44">
            <v>0</v>
          </cell>
          <cell r="G44">
            <v>0</v>
          </cell>
        </row>
        <row r="45">
          <cell r="A45">
            <v>194845.66</v>
          </cell>
          <cell r="B45">
            <v>44</v>
          </cell>
          <cell r="C45">
            <v>4882.5879999999997</v>
          </cell>
          <cell r="D45">
            <v>3825.7139999999999</v>
          </cell>
          <cell r="E45">
            <v>137.8587</v>
          </cell>
          <cell r="F45">
            <v>0</v>
          </cell>
          <cell r="G45">
            <v>0</v>
          </cell>
        </row>
        <row r="46">
          <cell r="A46">
            <v>198917.08</v>
          </cell>
          <cell r="B46">
            <v>45</v>
          </cell>
          <cell r="C46">
            <v>4071.4290000000001</v>
          </cell>
          <cell r="D46">
            <v>0</v>
          </cell>
          <cell r="E46">
            <v>0</v>
          </cell>
          <cell r="F46">
            <v>0</v>
          </cell>
          <cell r="G46">
            <v>0</v>
          </cell>
        </row>
        <row r="47">
          <cell r="A47">
            <v>203259.94</v>
          </cell>
          <cell r="B47">
            <v>46</v>
          </cell>
          <cell r="C47">
            <v>4342.857</v>
          </cell>
          <cell r="D47">
            <v>0</v>
          </cell>
          <cell r="E47">
            <v>0</v>
          </cell>
          <cell r="F47">
            <v>0</v>
          </cell>
          <cell r="G47">
            <v>0</v>
          </cell>
        </row>
        <row r="48">
          <cell r="A48">
            <v>206545.66</v>
          </cell>
          <cell r="B48">
            <v>47</v>
          </cell>
          <cell r="C48">
            <v>3285.7139999999999</v>
          </cell>
          <cell r="D48">
            <v>0</v>
          </cell>
          <cell r="E48">
            <v>0</v>
          </cell>
          <cell r="F48">
            <v>0</v>
          </cell>
          <cell r="G48">
            <v>0</v>
          </cell>
        </row>
        <row r="49">
          <cell r="A49">
            <v>211423.3</v>
          </cell>
          <cell r="B49">
            <v>48</v>
          </cell>
          <cell r="C49">
            <v>4877.6350000000002</v>
          </cell>
          <cell r="D49">
            <v>231.42859999999999</v>
          </cell>
          <cell r="E49">
            <v>7.5306420000000003</v>
          </cell>
          <cell r="F49">
            <v>0</v>
          </cell>
          <cell r="G49">
            <v>0</v>
          </cell>
        </row>
        <row r="50">
          <cell r="A50">
            <v>216098.3</v>
          </cell>
          <cell r="B50">
            <v>49</v>
          </cell>
          <cell r="C50">
            <v>4675</v>
          </cell>
          <cell r="D50">
            <v>3541.4290000000001</v>
          </cell>
          <cell r="E50">
            <v>113.30410000000001</v>
          </cell>
          <cell r="F50">
            <v>0</v>
          </cell>
          <cell r="G50">
            <v>0</v>
          </cell>
        </row>
        <row r="51">
          <cell r="A51">
            <v>221049.02</v>
          </cell>
          <cell r="B51">
            <v>50</v>
          </cell>
          <cell r="C51">
            <v>4950.7139999999999</v>
          </cell>
          <cell r="D51">
            <v>0</v>
          </cell>
          <cell r="E51">
            <v>0</v>
          </cell>
          <cell r="F51">
            <v>0</v>
          </cell>
          <cell r="G51">
            <v>0</v>
          </cell>
        </row>
        <row r="52">
          <cell r="A52">
            <v>224334.73</v>
          </cell>
          <cell r="B52">
            <v>51</v>
          </cell>
          <cell r="C52">
            <v>3285.7139999999999</v>
          </cell>
          <cell r="D52">
            <v>0</v>
          </cell>
          <cell r="E52">
            <v>0</v>
          </cell>
          <cell r="F52">
            <v>0</v>
          </cell>
          <cell r="G52">
            <v>0</v>
          </cell>
        </row>
        <row r="53">
          <cell r="A53">
            <v>228194.56</v>
          </cell>
          <cell r="B53">
            <v>52</v>
          </cell>
          <cell r="C53">
            <v>3859.8220000000001</v>
          </cell>
          <cell r="D53">
            <v>0</v>
          </cell>
          <cell r="E53">
            <v>0</v>
          </cell>
          <cell r="F53">
            <v>0</v>
          </cell>
          <cell r="G53">
            <v>0</v>
          </cell>
        </row>
        <row r="54">
          <cell r="A54">
            <v>233189.31</v>
          </cell>
          <cell r="B54">
            <v>53</v>
          </cell>
          <cell r="C54">
            <v>4994.7550000000001</v>
          </cell>
          <cell r="D54">
            <v>642.85720000000003</v>
          </cell>
          <cell r="E54">
            <v>20.143750000000001</v>
          </cell>
          <cell r="F54">
            <v>0</v>
          </cell>
          <cell r="G54">
            <v>0</v>
          </cell>
        </row>
        <row r="55">
          <cell r="A55">
            <v>238168.06</v>
          </cell>
          <cell r="B55">
            <v>54</v>
          </cell>
          <cell r="C55">
            <v>4978.7520000000004</v>
          </cell>
          <cell r="D55">
            <v>0</v>
          </cell>
          <cell r="E55">
            <v>0</v>
          </cell>
          <cell r="F55">
            <v>0</v>
          </cell>
          <cell r="G55">
            <v>0</v>
          </cell>
        </row>
        <row r="56">
          <cell r="A56">
            <v>243165.97</v>
          </cell>
          <cell r="B56">
            <v>55</v>
          </cell>
          <cell r="C56">
            <v>4997.8999999999996</v>
          </cell>
          <cell r="D56">
            <v>234.48660000000001</v>
          </cell>
          <cell r="E56">
            <v>7.117305</v>
          </cell>
          <cell r="F56">
            <v>0</v>
          </cell>
          <cell r="G56">
            <v>0</v>
          </cell>
        </row>
        <row r="57">
          <cell r="A57">
            <v>248133.3</v>
          </cell>
          <cell r="B57">
            <v>56</v>
          </cell>
          <cell r="C57">
            <v>4967.3209999999999</v>
          </cell>
          <cell r="D57">
            <v>0</v>
          </cell>
          <cell r="E57">
            <v>0</v>
          </cell>
          <cell r="F57">
            <v>0</v>
          </cell>
          <cell r="G57">
            <v>0</v>
          </cell>
        </row>
        <row r="58">
          <cell r="A58">
            <v>253129.05</v>
          </cell>
          <cell r="B58">
            <v>57</v>
          </cell>
          <cell r="C58">
            <v>4995.7569999999996</v>
          </cell>
          <cell r="D58">
            <v>252.90180000000001</v>
          </cell>
          <cell r="E58">
            <v>7.966958</v>
          </cell>
          <cell r="F58">
            <v>0</v>
          </cell>
          <cell r="G58">
            <v>0</v>
          </cell>
        </row>
        <row r="59">
          <cell r="A59">
            <v>257551.25</v>
          </cell>
          <cell r="B59">
            <v>58</v>
          </cell>
          <cell r="C59">
            <v>4422.2089999999998</v>
          </cell>
          <cell r="D59">
            <v>1789.8440000000001</v>
          </cell>
          <cell r="E59">
            <v>54.996040000000001</v>
          </cell>
          <cell r="F59">
            <v>0</v>
          </cell>
          <cell r="G59">
            <v>0</v>
          </cell>
        </row>
        <row r="60">
          <cell r="A60">
            <v>261286.97</v>
          </cell>
          <cell r="B60">
            <v>59</v>
          </cell>
          <cell r="C60">
            <v>3735.7139999999999</v>
          </cell>
          <cell r="D60">
            <v>0</v>
          </cell>
          <cell r="E60">
            <v>0</v>
          </cell>
          <cell r="F60">
            <v>0</v>
          </cell>
          <cell r="G60">
            <v>0</v>
          </cell>
        </row>
        <row r="61">
          <cell r="A61">
            <v>264701.25</v>
          </cell>
          <cell r="B61">
            <v>60</v>
          </cell>
          <cell r="C61">
            <v>3414.2860000000001</v>
          </cell>
          <cell r="D61">
            <v>0</v>
          </cell>
          <cell r="E61">
            <v>0</v>
          </cell>
          <cell r="F61">
            <v>0</v>
          </cell>
          <cell r="G61">
            <v>0</v>
          </cell>
        </row>
        <row r="62">
          <cell r="A62">
            <v>269693.65999999997</v>
          </cell>
          <cell r="B62">
            <v>61</v>
          </cell>
          <cell r="C62">
            <v>4992.4089999999997</v>
          </cell>
          <cell r="D62">
            <v>469.12939999999998</v>
          </cell>
          <cell r="E62">
            <v>18.23198</v>
          </cell>
          <cell r="F62">
            <v>0</v>
          </cell>
          <cell r="G62">
            <v>0</v>
          </cell>
        </row>
        <row r="63">
          <cell r="A63">
            <v>274452.94</v>
          </cell>
          <cell r="B63">
            <v>62</v>
          </cell>
          <cell r="C63">
            <v>4759.2860000000001</v>
          </cell>
          <cell r="D63">
            <v>4695</v>
          </cell>
          <cell r="E63">
            <v>168.1687</v>
          </cell>
          <cell r="F63">
            <v>0</v>
          </cell>
          <cell r="G63">
            <v>0</v>
          </cell>
        </row>
        <row r="64">
          <cell r="A64">
            <v>278787.21999999997</v>
          </cell>
          <cell r="B64">
            <v>63</v>
          </cell>
          <cell r="C64">
            <v>4334.2860000000001</v>
          </cell>
          <cell r="D64">
            <v>0</v>
          </cell>
          <cell r="E64">
            <v>0</v>
          </cell>
          <cell r="F64">
            <v>0</v>
          </cell>
          <cell r="G64">
            <v>0</v>
          </cell>
        </row>
        <row r="65">
          <cell r="A65">
            <v>282272.21999999997</v>
          </cell>
          <cell r="B65">
            <v>64</v>
          </cell>
          <cell r="C65">
            <v>3485</v>
          </cell>
          <cell r="D65">
            <v>0</v>
          </cell>
          <cell r="E65">
            <v>0</v>
          </cell>
          <cell r="F65">
            <v>0</v>
          </cell>
          <cell r="G65">
            <v>0</v>
          </cell>
        </row>
        <row r="66">
          <cell r="A66">
            <v>284915.06</v>
          </cell>
          <cell r="B66">
            <v>65</v>
          </cell>
          <cell r="C66">
            <v>2642.857</v>
          </cell>
          <cell r="D66">
            <v>0</v>
          </cell>
          <cell r="E66">
            <v>0</v>
          </cell>
          <cell r="F66">
            <v>0</v>
          </cell>
          <cell r="G66">
            <v>0</v>
          </cell>
        </row>
        <row r="67">
          <cell r="A67">
            <v>288996.53000000003</v>
          </cell>
          <cell r="B67">
            <v>66</v>
          </cell>
          <cell r="C67">
            <v>4081.47</v>
          </cell>
          <cell r="D67">
            <v>12.834820000000001</v>
          </cell>
          <cell r="E67">
            <v>0.413962</v>
          </cell>
          <cell r="F67">
            <v>0</v>
          </cell>
          <cell r="G67">
            <v>0</v>
          </cell>
        </row>
        <row r="68">
          <cell r="A68">
            <v>293885.81</v>
          </cell>
          <cell r="B68">
            <v>67</v>
          </cell>
          <cell r="C68">
            <v>4889.2870000000003</v>
          </cell>
          <cell r="D68">
            <v>3975</v>
          </cell>
          <cell r="E68">
            <v>159.0538</v>
          </cell>
          <cell r="F68">
            <v>0</v>
          </cell>
          <cell r="G68">
            <v>0</v>
          </cell>
        </row>
        <row r="69">
          <cell r="A69">
            <v>298853.65999999997</v>
          </cell>
          <cell r="B69">
            <v>68</v>
          </cell>
          <cell r="C69">
            <v>4967.8580000000002</v>
          </cell>
          <cell r="D69">
            <v>0</v>
          </cell>
          <cell r="E69">
            <v>0</v>
          </cell>
          <cell r="F69">
            <v>0</v>
          </cell>
          <cell r="G69">
            <v>0</v>
          </cell>
        </row>
        <row r="70">
          <cell r="A70">
            <v>303557.94</v>
          </cell>
          <cell r="B70">
            <v>69</v>
          </cell>
          <cell r="C70">
            <v>4704.2849999999999</v>
          </cell>
          <cell r="D70">
            <v>0</v>
          </cell>
          <cell r="E70">
            <v>0</v>
          </cell>
          <cell r="F70">
            <v>0</v>
          </cell>
          <cell r="G70">
            <v>0</v>
          </cell>
        </row>
        <row r="71">
          <cell r="A71">
            <v>308505.09000000003</v>
          </cell>
          <cell r="B71">
            <v>70</v>
          </cell>
          <cell r="C71">
            <v>4947.143</v>
          </cell>
          <cell r="D71">
            <v>0</v>
          </cell>
          <cell r="E71">
            <v>0</v>
          </cell>
          <cell r="F71">
            <v>0</v>
          </cell>
          <cell r="G71">
            <v>0</v>
          </cell>
        </row>
        <row r="72">
          <cell r="A72">
            <v>313034.69</v>
          </cell>
          <cell r="B72">
            <v>71</v>
          </cell>
          <cell r="C72">
            <v>4529.6000000000004</v>
          </cell>
          <cell r="D72">
            <v>642.85720000000003</v>
          </cell>
          <cell r="E72">
            <v>23.871929999999999</v>
          </cell>
          <cell r="F72">
            <v>0</v>
          </cell>
          <cell r="G72">
            <v>0</v>
          </cell>
        </row>
        <row r="73">
          <cell r="A73">
            <v>318026.13</v>
          </cell>
          <cell r="B73">
            <v>72</v>
          </cell>
          <cell r="C73">
            <v>4991.43</v>
          </cell>
          <cell r="D73">
            <v>0</v>
          </cell>
          <cell r="E73">
            <v>0</v>
          </cell>
          <cell r="F73">
            <v>0</v>
          </cell>
          <cell r="G73">
            <v>0</v>
          </cell>
        </row>
        <row r="74">
          <cell r="A74">
            <v>323020.63</v>
          </cell>
          <cell r="B74">
            <v>73</v>
          </cell>
          <cell r="C74">
            <v>4994.51</v>
          </cell>
          <cell r="D74">
            <v>203.125</v>
          </cell>
          <cell r="E74">
            <v>10.417350000000001</v>
          </cell>
          <cell r="F74">
            <v>0</v>
          </cell>
          <cell r="G74">
            <v>0</v>
          </cell>
        </row>
        <row r="75">
          <cell r="A75">
            <v>328019.88</v>
          </cell>
          <cell r="B75">
            <v>74</v>
          </cell>
          <cell r="C75">
            <v>4999.241</v>
          </cell>
          <cell r="D75">
            <v>829.82150000000001</v>
          </cell>
          <cell r="E75">
            <v>26.593720000000001</v>
          </cell>
          <cell r="F75">
            <v>0</v>
          </cell>
          <cell r="G75">
            <v>0</v>
          </cell>
        </row>
        <row r="76">
          <cell r="A76">
            <v>330935.59000000003</v>
          </cell>
          <cell r="B76">
            <v>75</v>
          </cell>
          <cell r="C76">
            <v>2915.7139999999999</v>
          </cell>
          <cell r="D76">
            <v>158.57140000000001</v>
          </cell>
          <cell r="E76">
            <v>5.2904900000000001</v>
          </cell>
          <cell r="F76">
            <v>0</v>
          </cell>
          <cell r="G76">
            <v>0</v>
          </cell>
        </row>
        <row r="77">
          <cell r="A77">
            <v>334221.31</v>
          </cell>
          <cell r="B77">
            <v>76</v>
          </cell>
          <cell r="C77">
            <v>3285.7139999999999</v>
          </cell>
          <cell r="D77">
            <v>0</v>
          </cell>
          <cell r="E77">
            <v>0</v>
          </cell>
          <cell r="F77">
            <v>0</v>
          </cell>
          <cell r="G77">
            <v>0</v>
          </cell>
        </row>
        <row r="78">
          <cell r="A78">
            <v>339206.75</v>
          </cell>
          <cell r="B78">
            <v>77</v>
          </cell>
          <cell r="C78">
            <v>4985.4459999999999</v>
          </cell>
          <cell r="D78">
            <v>145.49109999999999</v>
          </cell>
          <cell r="E78">
            <v>4.6882960000000002</v>
          </cell>
          <cell r="F78">
            <v>0</v>
          </cell>
          <cell r="G78">
            <v>0</v>
          </cell>
        </row>
        <row r="79">
          <cell r="A79">
            <v>343911.59</v>
          </cell>
          <cell r="B79">
            <v>78</v>
          </cell>
          <cell r="C79">
            <v>4704.8440000000001</v>
          </cell>
          <cell r="D79">
            <v>3944.6210000000001</v>
          </cell>
          <cell r="E79">
            <v>138.79689999999999</v>
          </cell>
          <cell r="F79">
            <v>0</v>
          </cell>
          <cell r="G79">
            <v>0</v>
          </cell>
        </row>
        <row r="80">
          <cell r="A80">
            <v>347711.59</v>
          </cell>
          <cell r="B80">
            <v>79</v>
          </cell>
          <cell r="C80">
            <v>3800</v>
          </cell>
          <cell r="D80">
            <v>0</v>
          </cell>
          <cell r="E80">
            <v>0</v>
          </cell>
          <cell r="F80">
            <v>0</v>
          </cell>
          <cell r="G80">
            <v>0</v>
          </cell>
        </row>
        <row r="81">
          <cell r="A81">
            <v>351125.88</v>
          </cell>
          <cell r="B81">
            <v>80</v>
          </cell>
          <cell r="C81">
            <v>3414.2860000000001</v>
          </cell>
          <cell r="D81">
            <v>0</v>
          </cell>
          <cell r="E81">
            <v>0</v>
          </cell>
          <cell r="F81">
            <v>0</v>
          </cell>
          <cell r="G81">
            <v>0</v>
          </cell>
        </row>
        <row r="82">
          <cell r="A82">
            <v>356117.5</v>
          </cell>
          <cell r="B82">
            <v>81</v>
          </cell>
          <cell r="C82">
            <v>4991.634</v>
          </cell>
          <cell r="D82">
            <v>0</v>
          </cell>
          <cell r="E82">
            <v>0</v>
          </cell>
          <cell r="F82">
            <v>0</v>
          </cell>
          <cell r="G82">
            <v>0</v>
          </cell>
        </row>
        <row r="83">
          <cell r="A83">
            <v>361072.5</v>
          </cell>
          <cell r="B83">
            <v>82</v>
          </cell>
          <cell r="C83">
            <v>4955</v>
          </cell>
          <cell r="D83">
            <v>2759.2860000000001</v>
          </cell>
          <cell r="E83">
            <v>117.6641</v>
          </cell>
          <cell r="F83">
            <v>0</v>
          </cell>
          <cell r="G83">
            <v>0</v>
          </cell>
        </row>
        <row r="84">
          <cell r="A84">
            <v>364396.06</v>
          </cell>
          <cell r="B84">
            <v>83</v>
          </cell>
          <cell r="C84">
            <v>3323.5720000000001</v>
          </cell>
          <cell r="D84">
            <v>343.57139999999998</v>
          </cell>
          <cell r="E84">
            <v>41.00177</v>
          </cell>
          <cell r="F84">
            <v>0</v>
          </cell>
          <cell r="G84">
            <v>0</v>
          </cell>
        </row>
        <row r="85">
          <cell r="A85">
            <v>369380.34</v>
          </cell>
          <cell r="B85">
            <v>84</v>
          </cell>
          <cell r="C85">
            <v>4984.2860000000001</v>
          </cell>
          <cell r="D85">
            <v>0</v>
          </cell>
          <cell r="E85">
            <v>0</v>
          </cell>
          <cell r="F85">
            <v>0</v>
          </cell>
          <cell r="G85">
            <v>0</v>
          </cell>
        </row>
        <row r="86">
          <cell r="A86">
            <v>374368.59</v>
          </cell>
          <cell r="B86">
            <v>85</v>
          </cell>
          <cell r="C86">
            <v>4988.2579999999998</v>
          </cell>
          <cell r="D86">
            <v>0</v>
          </cell>
          <cell r="E86">
            <v>0</v>
          </cell>
          <cell r="F86">
            <v>0</v>
          </cell>
          <cell r="G86">
            <v>0</v>
          </cell>
        </row>
        <row r="87">
          <cell r="A87">
            <v>378720.59</v>
          </cell>
          <cell r="B87">
            <v>86</v>
          </cell>
          <cell r="C87">
            <v>4352.0069999999996</v>
          </cell>
          <cell r="D87">
            <v>2553.5720000000001</v>
          </cell>
          <cell r="E87">
            <v>92.773179999999996</v>
          </cell>
          <cell r="F87">
            <v>0</v>
          </cell>
          <cell r="G87">
            <v>0</v>
          </cell>
        </row>
        <row r="88">
          <cell r="A88">
            <v>381813.44</v>
          </cell>
          <cell r="B88">
            <v>87</v>
          </cell>
          <cell r="C88">
            <v>3092.857</v>
          </cell>
          <cell r="D88">
            <v>1102.143</v>
          </cell>
          <cell r="E88">
            <v>39.213560000000001</v>
          </cell>
          <cell r="F88">
            <v>0</v>
          </cell>
          <cell r="G88">
            <v>0</v>
          </cell>
        </row>
        <row r="89">
          <cell r="A89">
            <v>386299.16</v>
          </cell>
          <cell r="B89">
            <v>88</v>
          </cell>
          <cell r="C89">
            <v>4485.7139999999999</v>
          </cell>
          <cell r="D89">
            <v>0</v>
          </cell>
          <cell r="E89">
            <v>0</v>
          </cell>
          <cell r="F89">
            <v>0</v>
          </cell>
          <cell r="G89">
            <v>0</v>
          </cell>
        </row>
        <row r="90">
          <cell r="A90">
            <v>391284.88</v>
          </cell>
          <cell r="B90">
            <v>89</v>
          </cell>
          <cell r="C90">
            <v>4985.7150000000001</v>
          </cell>
          <cell r="D90">
            <v>0</v>
          </cell>
          <cell r="E90">
            <v>0</v>
          </cell>
          <cell r="F90">
            <v>0</v>
          </cell>
          <cell r="G90">
            <v>0</v>
          </cell>
        </row>
        <row r="91">
          <cell r="A91">
            <v>396265.91</v>
          </cell>
          <cell r="B91">
            <v>90</v>
          </cell>
          <cell r="C91">
            <v>4981.027</v>
          </cell>
          <cell r="D91">
            <v>0</v>
          </cell>
          <cell r="E91">
            <v>0</v>
          </cell>
          <cell r="F91">
            <v>0</v>
          </cell>
          <cell r="G91">
            <v>0</v>
          </cell>
        </row>
        <row r="92">
          <cell r="A92">
            <v>400425.84</v>
          </cell>
          <cell r="B92">
            <v>91</v>
          </cell>
          <cell r="C92">
            <v>4159.933</v>
          </cell>
          <cell r="D92">
            <v>642.85720000000003</v>
          </cell>
          <cell r="E92">
            <v>24.593050000000002</v>
          </cell>
          <cell r="F92">
            <v>0</v>
          </cell>
          <cell r="G92">
            <v>0</v>
          </cell>
        </row>
        <row r="93">
          <cell r="A93">
            <v>405414.59</v>
          </cell>
          <cell r="B93">
            <v>92</v>
          </cell>
          <cell r="C93">
            <v>4988.75</v>
          </cell>
          <cell r="D93">
            <v>0</v>
          </cell>
          <cell r="E93">
            <v>0</v>
          </cell>
          <cell r="F93">
            <v>0</v>
          </cell>
          <cell r="G93">
            <v>0</v>
          </cell>
        </row>
        <row r="94">
          <cell r="A94">
            <v>410398.84</v>
          </cell>
          <cell r="B94">
            <v>93</v>
          </cell>
          <cell r="C94">
            <v>4984.241</v>
          </cell>
          <cell r="D94">
            <v>192.8571</v>
          </cell>
          <cell r="E94">
            <v>9.772983</v>
          </cell>
          <cell r="F94">
            <v>0</v>
          </cell>
          <cell r="G94">
            <v>0</v>
          </cell>
        </row>
        <row r="95">
          <cell r="A95">
            <v>415382</v>
          </cell>
          <cell r="B95">
            <v>94</v>
          </cell>
          <cell r="C95">
            <v>4983.1660000000002</v>
          </cell>
          <cell r="D95">
            <v>645.58029999999997</v>
          </cell>
          <cell r="E95">
            <v>21.24661</v>
          </cell>
          <cell r="F95">
            <v>0</v>
          </cell>
          <cell r="G95">
            <v>0</v>
          </cell>
        </row>
        <row r="96">
          <cell r="A96">
            <v>417252.28</v>
          </cell>
          <cell r="B96">
            <v>95</v>
          </cell>
          <cell r="C96">
            <v>1870.2909999999999</v>
          </cell>
          <cell r="D96">
            <v>1378.2370000000001</v>
          </cell>
          <cell r="E96">
            <v>45.36103</v>
          </cell>
          <cell r="F96">
            <v>0</v>
          </cell>
          <cell r="G96">
            <v>0</v>
          </cell>
        </row>
        <row r="97">
          <cell r="A97">
            <v>422200.94</v>
          </cell>
          <cell r="B97">
            <v>96</v>
          </cell>
          <cell r="C97">
            <v>4948.6629999999996</v>
          </cell>
          <cell r="D97">
            <v>0</v>
          </cell>
          <cell r="E97">
            <v>0</v>
          </cell>
          <cell r="F97">
            <v>0</v>
          </cell>
          <cell r="G97">
            <v>0</v>
          </cell>
        </row>
        <row r="98">
          <cell r="A98">
            <v>426800.28</v>
          </cell>
          <cell r="B98">
            <v>97</v>
          </cell>
          <cell r="C98">
            <v>4599.3329999999996</v>
          </cell>
          <cell r="D98">
            <v>3015.067</v>
          </cell>
          <cell r="E98">
            <v>121.76049999999999</v>
          </cell>
          <cell r="F98">
            <v>0</v>
          </cell>
          <cell r="G98">
            <v>0</v>
          </cell>
        </row>
        <row r="99">
          <cell r="A99">
            <v>431373.13</v>
          </cell>
          <cell r="B99">
            <v>98</v>
          </cell>
          <cell r="C99">
            <v>4572.857</v>
          </cell>
          <cell r="D99">
            <v>0</v>
          </cell>
          <cell r="E99">
            <v>0</v>
          </cell>
          <cell r="F99">
            <v>0</v>
          </cell>
          <cell r="G99">
            <v>0</v>
          </cell>
        </row>
        <row r="100">
          <cell r="A100">
            <v>436366.5</v>
          </cell>
          <cell r="B100">
            <v>99</v>
          </cell>
          <cell r="C100">
            <v>4993.3829999999998</v>
          </cell>
          <cell r="D100">
            <v>254.50890000000001</v>
          </cell>
          <cell r="E100">
            <v>7.5517339999999997</v>
          </cell>
          <cell r="F100">
            <v>0</v>
          </cell>
          <cell r="G100">
            <v>0</v>
          </cell>
        </row>
        <row r="101">
          <cell r="A101">
            <v>439982.75</v>
          </cell>
          <cell r="B101">
            <v>100</v>
          </cell>
          <cell r="C101">
            <v>3616.25</v>
          </cell>
          <cell r="D101">
            <v>2973.393</v>
          </cell>
          <cell r="E101">
            <v>125.7244</v>
          </cell>
          <cell r="F101">
            <v>0</v>
          </cell>
          <cell r="G101">
            <v>0</v>
          </cell>
        </row>
        <row r="102">
          <cell r="A102">
            <v>443332.75</v>
          </cell>
          <cell r="B102">
            <v>101</v>
          </cell>
          <cell r="C102">
            <v>3350</v>
          </cell>
          <cell r="D102">
            <v>0</v>
          </cell>
          <cell r="E102">
            <v>0</v>
          </cell>
          <cell r="F102">
            <v>0</v>
          </cell>
          <cell r="G102">
            <v>0</v>
          </cell>
        </row>
        <row r="103">
          <cell r="A103">
            <v>447461.31</v>
          </cell>
          <cell r="B103">
            <v>102</v>
          </cell>
          <cell r="C103">
            <v>4128.5709999999999</v>
          </cell>
          <cell r="D103">
            <v>0</v>
          </cell>
          <cell r="E103">
            <v>0</v>
          </cell>
          <cell r="F103">
            <v>0</v>
          </cell>
          <cell r="G103">
            <v>0</v>
          </cell>
        </row>
        <row r="104">
          <cell r="A104">
            <v>452458.16</v>
          </cell>
          <cell r="B104">
            <v>103</v>
          </cell>
          <cell r="C104">
            <v>4996.8519999999999</v>
          </cell>
          <cell r="D104">
            <v>164.82140000000001</v>
          </cell>
          <cell r="E104">
            <v>6.3852089999999997</v>
          </cell>
          <cell r="F104">
            <v>0</v>
          </cell>
          <cell r="G104">
            <v>0</v>
          </cell>
        </row>
        <row r="105">
          <cell r="A105">
            <v>456154.69</v>
          </cell>
          <cell r="B105">
            <v>104</v>
          </cell>
          <cell r="C105">
            <v>3696.518</v>
          </cell>
          <cell r="D105">
            <v>1801.25</v>
          </cell>
          <cell r="E105">
            <v>71.567729999999997</v>
          </cell>
          <cell r="F105">
            <v>0</v>
          </cell>
          <cell r="G105">
            <v>0</v>
          </cell>
        </row>
        <row r="106">
          <cell r="A106">
            <v>460987.53</v>
          </cell>
          <cell r="B106">
            <v>105</v>
          </cell>
          <cell r="C106">
            <v>4832.857</v>
          </cell>
          <cell r="D106">
            <v>158.57140000000001</v>
          </cell>
          <cell r="E106">
            <v>16.88768</v>
          </cell>
          <cell r="F106">
            <v>0</v>
          </cell>
          <cell r="G106">
            <v>0</v>
          </cell>
        </row>
        <row r="107">
          <cell r="A107">
            <v>465973.25</v>
          </cell>
          <cell r="B107">
            <v>106</v>
          </cell>
          <cell r="C107">
            <v>4985.7150000000001</v>
          </cell>
          <cell r="D107">
            <v>0</v>
          </cell>
          <cell r="E107">
            <v>0</v>
          </cell>
          <cell r="F107">
            <v>0</v>
          </cell>
          <cell r="G107">
            <v>0</v>
          </cell>
        </row>
        <row r="108">
          <cell r="A108">
            <v>470593.78</v>
          </cell>
          <cell r="B108">
            <v>107</v>
          </cell>
          <cell r="C108">
            <v>4620.5370000000003</v>
          </cell>
          <cell r="D108">
            <v>0</v>
          </cell>
          <cell r="E108">
            <v>0</v>
          </cell>
          <cell r="F108">
            <v>0</v>
          </cell>
          <cell r="G108">
            <v>0</v>
          </cell>
        </row>
        <row r="109">
          <cell r="A109">
            <v>475568.88</v>
          </cell>
          <cell r="B109">
            <v>108</v>
          </cell>
          <cell r="C109">
            <v>4975.0889999999999</v>
          </cell>
          <cell r="D109">
            <v>2283.75</v>
          </cell>
          <cell r="E109">
            <v>104.31100000000001</v>
          </cell>
          <cell r="F109">
            <v>0</v>
          </cell>
          <cell r="G109">
            <v>0</v>
          </cell>
        </row>
        <row r="110">
          <cell r="A110">
            <v>480534.84</v>
          </cell>
          <cell r="B110">
            <v>109</v>
          </cell>
          <cell r="C110">
            <v>4965.982</v>
          </cell>
          <cell r="D110">
            <v>1740.5360000000001</v>
          </cell>
          <cell r="E110">
            <v>100.38639999999999</v>
          </cell>
          <cell r="F110">
            <v>0</v>
          </cell>
          <cell r="G110">
            <v>0</v>
          </cell>
        </row>
        <row r="111">
          <cell r="A111">
            <v>485510.75</v>
          </cell>
          <cell r="B111">
            <v>110</v>
          </cell>
          <cell r="C111">
            <v>4975.8940000000002</v>
          </cell>
          <cell r="D111">
            <v>650</v>
          </cell>
          <cell r="E111">
            <v>26.392469999999999</v>
          </cell>
          <cell r="F111">
            <v>0</v>
          </cell>
          <cell r="G111">
            <v>0</v>
          </cell>
        </row>
        <row r="112">
          <cell r="A112">
            <v>490498.03</v>
          </cell>
          <cell r="B112">
            <v>111</v>
          </cell>
          <cell r="C112">
            <v>4987.2740000000003</v>
          </cell>
          <cell r="D112">
            <v>349.10719999999998</v>
          </cell>
          <cell r="E112">
            <v>13.866440000000001</v>
          </cell>
          <cell r="F112">
            <v>0</v>
          </cell>
          <cell r="G112">
            <v>0</v>
          </cell>
        </row>
        <row r="113">
          <cell r="A113">
            <v>493116.34</v>
          </cell>
          <cell r="B113">
            <v>112</v>
          </cell>
          <cell r="C113">
            <v>2618.3029999999999</v>
          </cell>
          <cell r="D113">
            <v>1936.943</v>
          </cell>
          <cell r="E113">
            <v>58.594200000000001</v>
          </cell>
          <cell r="F113">
            <v>0</v>
          </cell>
          <cell r="G113">
            <v>0</v>
          </cell>
        </row>
        <row r="114">
          <cell r="A114">
            <v>498089.09</v>
          </cell>
          <cell r="B114">
            <v>113</v>
          </cell>
          <cell r="C114">
            <v>4972.7470000000003</v>
          </cell>
          <cell r="D114">
            <v>0</v>
          </cell>
          <cell r="E114">
            <v>0</v>
          </cell>
          <cell r="F114">
            <v>0</v>
          </cell>
          <cell r="G114">
            <v>0</v>
          </cell>
        </row>
        <row r="115">
          <cell r="A115">
            <v>503050.5</v>
          </cell>
          <cell r="B115">
            <v>114</v>
          </cell>
          <cell r="C115">
            <v>4961.4059999999999</v>
          </cell>
          <cell r="D115">
            <v>2925.223</v>
          </cell>
          <cell r="E115">
            <v>112.1777</v>
          </cell>
          <cell r="F115">
            <v>0</v>
          </cell>
          <cell r="G115">
            <v>0</v>
          </cell>
        </row>
        <row r="116">
          <cell r="A116">
            <v>508045.5</v>
          </cell>
          <cell r="B116">
            <v>115</v>
          </cell>
          <cell r="C116">
            <v>4995</v>
          </cell>
          <cell r="D116">
            <v>0</v>
          </cell>
          <cell r="E116">
            <v>0</v>
          </cell>
          <cell r="F116">
            <v>0</v>
          </cell>
          <cell r="G116">
            <v>0</v>
          </cell>
        </row>
        <row r="117">
          <cell r="A117">
            <v>511906.53</v>
          </cell>
          <cell r="B117">
            <v>116</v>
          </cell>
          <cell r="C117">
            <v>3861.0309999999999</v>
          </cell>
          <cell r="D117">
            <v>0</v>
          </cell>
          <cell r="E117">
            <v>0</v>
          </cell>
          <cell r="F117">
            <v>0</v>
          </cell>
          <cell r="G117">
            <v>0</v>
          </cell>
        </row>
        <row r="118">
          <cell r="A118">
            <v>515192.25</v>
          </cell>
          <cell r="B118">
            <v>117</v>
          </cell>
          <cell r="C118">
            <v>3285.7139999999999</v>
          </cell>
          <cell r="D118">
            <v>2642.857</v>
          </cell>
          <cell r="E118">
            <v>119.27209999999999</v>
          </cell>
          <cell r="F118">
            <v>0</v>
          </cell>
          <cell r="G118">
            <v>0</v>
          </cell>
        </row>
        <row r="119">
          <cell r="A119">
            <v>518580.81</v>
          </cell>
          <cell r="B119">
            <v>118</v>
          </cell>
          <cell r="C119">
            <v>3388.5720000000001</v>
          </cell>
          <cell r="D119">
            <v>0</v>
          </cell>
          <cell r="E119">
            <v>0</v>
          </cell>
          <cell r="F119">
            <v>0</v>
          </cell>
          <cell r="G119">
            <v>0</v>
          </cell>
        </row>
        <row r="120">
          <cell r="A120">
            <v>522935.09</v>
          </cell>
          <cell r="B120">
            <v>119</v>
          </cell>
          <cell r="C120">
            <v>4354.2860000000001</v>
          </cell>
          <cell r="D120">
            <v>0</v>
          </cell>
          <cell r="E120">
            <v>0</v>
          </cell>
          <cell r="F120">
            <v>0</v>
          </cell>
          <cell r="G120">
            <v>0</v>
          </cell>
        </row>
        <row r="121">
          <cell r="A121">
            <v>527898.68999999994</v>
          </cell>
          <cell r="B121">
            <v>120</v>
          </cell>
          <cell r="C121">
            <v>4963.6149999999998</v>
          </cell>
          <cell r="D121">
            <v>249.88839999999999</v>
          </cell>
          <cell r="E121">
            <v>8.4619619999999998</v>
          </cell>
          <cell r="F121">
            <v>0</v>
          </cell>
          <cell r="G121">
            <v>0</v>
          </cell>
        </row>
        <row r="122">
          <cell r="A122">
            <v>532785.81000000006</v>
          </cell>
          <cell r="B122">
            <v>121</v>
          </cell>
          <cell r="C122">
            <v>4887.1440000000002</v>
          </cell>
          <cell r="D122">
            <v>2961.4279999999999</v>
          </cell>
          <cell r="E122">
            <v>119.0506</v>
          </cell>
          <cell r="F122">
            <v>0</v>
          </cell>
          <cell r="G122">
            <v>0</v>
          </cell>
        </row>
        <row r="123">
          <cell r="A123">
            <v>537755.81000000006</v>
          </cell>
          <cell r="B123">
            <v>122</v>
          </cell>
          <cell r="C123">
            <v>4970</v>
          </cell>
          <cell r="D123">
            <v>1321.4290000000001</v>
          </cell>
          <cell r="E123">
            <v>65.849310000000003</v>
          </cell>
          <cell r="F123">
            <v>0</v>
          </cell>
          <cell r="G123">
            <v>0</v>
          </cell>
        </row>
        <row r="124">
          <cell r="A124">
            <v>541041.5</v>
          </cell>
          <cell r="B124">
            <v>123</v>
          </cell>
          <cell r="C124">
            <v>3285.7139999999999</v>
          </cell>
          <cell r="D124">
            <v>0</v>
          </cell>
          <cell r="E124">
            <v>0</v>
          </cell>
          <cell r="F124">
            <v>0</v>
          </cell>
          <cell r="G124">
            <v>0</v>
          </cell>
        </row>
        <row r="125">
          <cell r="A125">
            <v>545572.18999999994</v>
          </cell>
          <cell r="B125">
            <v>124</v>
          </cell>
          <cell r="C125">
            <v>4530.692</v>
          </cell>
          <cell r="D125">
            <v>0</v>
          </cell>
          <cell r="E125">
            <v>0</v>
          </cell>
          <cell r="F125">
            <v>0</v>
          </cell>
          <cell r="G125">
            <v>0</v>
          </cell>
        </row>
        <row r="126">
          <cell r="A126">
            <v>550555.06000000006</v>
          </cell>
          <cell r="B126">
            <v>125</v>
          </cell>
          <cell r="C126">
            <v>4982.8559999999998</v>
          </cell>
          <cell r="D126">
            <v>1645.7139999999999</v>
          </cell>
          <cell r="E126">
            <v>105.9251</v>
          </cell>
          <cell r="F126">
            <v>0</v>
          </cell>
          <cell r="G126">
            <v>0</v>
          </cell>
        </row>
        <row r="127">
          <cell r="A127">
            <v>555429.38</v>
          </cell>
          <cell r="B127">
            <v>126</v>
          </cell>
          <cell r="C127">
            <v>4874.2860000000001</v>
          </cell>
          <cell r="D127">
            <v>3330</v>
          </cell>
          <cell r="E127">
            <v>226.41800000000001</v>
          </cell>
          <cell r="F127">
            <v>0</v>
          </cell>
          <cell r="G127">
            <v>0</v>
          </cell>
        </row>
        <row r="128">
          <cell r="A128">
            <v>560409.56000000006</v>
          </cell>
          <cell r="B128">
            <v>127</v>
          </cell>
          <cell r="C128">
            <v>4980.1790000000001</v>
          </cell>
          <cell r="D128">
            <v>1380</v>
          </cell>
          <cell r="E128">
            <v>65.683530000000005</v>
          </cell>
          <cell r="F128">
            <v>0</v>
          </cell>
          <cell r="G128">
            <v>0</v>
          </cell>
        </row>
        <row r="129">
          <cell r="A129">
            <v>565322.43999999994</v>
          </cell>
          <cell r="B129">
            <v>128</v>
          </cell>
          <cell r="C129">
            <v>4912.902</v>
          </cell>
          <cell r="D129">
            <v>366.42860000000002</v>
          </cell>
          <cell r="E129">
            <v>16.579319999999999</v>
          </cell>
          <cell r="F129">
            <v>0</v>
          </cell>
          <cell r="G129">
            <v>0</v>
          </cell>
        </row>
        <row r="130">
          <cell r="A130">
            <v>570302.38</v>
          </cell>
          <cell r="B130">
            <v>129</v>
          </cell>
          <cell r="C130">
            <v>4979.9070000000002</v>
          </cell>
          <cell r="D130">
            <v>1681.4290000000001</v>
          </cell>
          <cell r="E130">
            <v>91.603009999999998</v>
          </cell>
          <cell r="F130">
            <v>0</v>
          </cell>
          <cell r="G130">
            <v>0</v>
          </cell>
        </row>
        <row r="131">
          <cell r="A131">
            <v>573677.93999999994</v>
          </cell>
          <cell r="B131">
            <v>130</v>
          </cell>
          <cell r="C131">
            <v>3375.5549999999998</v>
          </cell>
          <cell r="D131">
            <v>1397.88</v>
          </cell>
          <cell r="E131">
            <v>41.502690000000001</v>
          </cell>
          <cell r="F131">
            <v>0</v>
          </cell>
          <cell r="G131">
            <v>0</v>
          </cell>
        </row>
        <row r="132">
          <cell r="A132">
            <v>578670.56000000006</v>
          </cell>
          <cell r="B132">
            <v>131</v>
          </cell>
          <cell r="C132">
            <v>4992.6369999999997</v>
          </cell>
          <cell r="D132">
            <v>0</v>
          </cell>
          <cell r="E132">
            <v>0</v>
          </cell>
          <cell r="F132">
            <v>0</v>
          </cell>
          <cell r="G132">
            <v>0</v>
          </cell>
        </row>
        <row r="133">
          <cell r="A133">
            <v>582970.31000000006</v>
          </cell>
          <cell r="B133">
            <v>132</v>
          </cell>
          <cell r="C133">
            <v>4299.777</v>
          </cell>
          <cell r="D133">
            <v>2424.665</v>
          </cell>
          <cell r="E133">
            <v>79.987560000000002</v>
          </cell>
          <cell r="F133">
            <v>0</v>
          </cell>
          <cell r="G133">
            <v>0</v>
          </cell>
        </row>
        <row r="134">
          <cell r="A134">
            <v>586256</v>
          </cell>
          <cell r="B134">
            <v>133</v>
          </cell>
          <cell r="C134">
            <v>3285.7139999999999</v>
          </cell>
          <cell r="D134">
            <v>0</v>
          </cell>
          <cell r="E134">
            <v>0</v>
          </cell>
          <cell r="F134">
            <v>0</v>
          </cell>
          <cell r="G134">
            <v>0</v>
          </cell>
        </row>
        <row r="135">
          <cell r="A135">
            <v>591235.93999999994</v>
          </cell>
          <cell r="B135">
            <v>134</v>
          </cell>
          <cell r="C135">
            <v>4979.915</v>
          </cell>
          <cell r="D135">
            <v>154.0179</v>
          </cell>
          <cell r="E135">
            <v>5.2303100000000002</v>
          </cell>
          <cell r="F135">
            <v>0</v>
          </cell>
          <cell r="G135">
            <v>0</v>
          </cell>
        </row>
        <row r="136">
          <cell r="A136">
            <v>595527.68999999994</v>
          </cell>
          <cell r="B136">
            <v>135</v>
          </cell>
          <cell r="C136">
            <v>4291.741</v>
          </cell>
          <cell r="D136">
            <v>3038.17</v>
          </cell>
          <cell r="E136">
            <v>122.1373</v>
          </cell>
          <cell r="F136">
            <v>0</v>
          </cell>
          <cell r="G136">
            <v>0</v>
          </cell>
        </row>
        <row r="137">
          <cell r="A137">
            <v>598167</v>
          </cell>
          <cell r="B137">
            <v>136</v>
          </cell>
          <cell r="C137">
            <v>2639.2860000000001</v>
          </cell>
          <cell r="D137">
            <v>0</v>
          </cell>
          <cell r="E137">
            <v>0</v>
          </cell>
          <cell r="F137">
            <v>0</v>
          </cell>
          <cell r="G137">
            <v>0</v>
          </cell>
        </row>
        <row r="138">
          <cell r="A138">
            <v>602495.56000000006</v>
          </cell>
          <cell r="B138">
            <v>137</v>
          </cell>
          <cell r="C138">
            <v>4328.5720000000001</v>
          </cell>
          <cell r="D138">
            <v>0</v>
          </cell>
          <cell r="E138">
            <v>0</v>
          </cell>
          <cell r="F138">
            <v>0</v>
          </cell>
          <cell r="G138">
            <v>0</v>
          </cell>
        </row>
        <row r="139">
          <cell r="A139">
            <v>607491.06000000006</v>
          </cell>
          <cell r="B139">
            <v>138</v>
          </cell>
          <cell r="C139">
            <v>4995.4889999999996</v>
          </cell>
          <cell r="D139">
            <v>863.57140000000004</v>
          </cell>
          <cell r="E139">
            <v>31.108979999999999</v>
          </cell>
          <cell r="F139">
            <v>0</v>
          </cell>
          <cell r="G139">
            <v>0</v>
          </cell>
        </row>
        <row r="140">
          <cell r="A140">
            <v>612098.93999999994</v>
          </cell>
          <cell r="B140">
            <v>139</v>
          </cell>
          <cell r="C140">
            <v>4607.8580000000002</v>
          </cell>
          <cell r="D140">
            <v>2019.2860000000001</v>
          </cell>
          <cell r="E140">
            <v>82.138339999999999</v>
          </cell>
          <cell r="F140">
            <v>0</v>
          </cell>
          <cell r="G140">
            <v>0</v>
          </cell>
        </row>
        <row r="141">
          <cell r="A141">
            <v>616648.93999999994</v>
          </cell>
          <cell r="B141">
            <v>140</v>
          </cell>
          <cell r="C141">
            <v>4550</v>
          </cell>
          <cell r="D141">
            <v>2642.857</v>
          </cell>
          <cell r="E141">
            <v>83.784229999999994</v>
          </cell>
          <cell r="F141">
            <v>0</v>
          </cell>
          <cell r="G141">
            <v>0</v>
          </cell>
        </row>
        <row r="142">
          <cell r="A142">
            <v>621628.88</v>
          </cell>
          <cell r="B142">
            <v>141</v>
          </cell>
          <cell r="C142">
            <v>4979.9129999999996</v>
          </cell>
          <cell r="D142">
            <v>0</v>
          </cell>
          <cell r="E142">
            <v>0</v>
          </cell>
          <cell r="F142">
            <v>0</v>
          </cell>
          <cell r="G142">
            <v>0</v>
          </cell>
        </row>
        <row r="143">
          <cell r="A143">
            <v>624479.31000000006</v>
          </cell>
          <cell r="B143">
            <v>142</v>
          </cell>
          <cell r="C143">
            <v>2850.4450000000002</v>
          </cell>
          <cell r="D143">
            <v>642.85720000000003</v>
          </cell>
          <cell r="E143">
            <v>21.293420000000001</v>
          </cell>
          <cell r="F143">
            <v>0</v>
          </cell>
          <cell r="G143">
            <v>0</v>
          </cell>
        </row>
        <row r="144">
          <cell r="A144">
            <v>628293.63</v>
          </cell>
          <cell r="B144">
            <v>143</v>
          </cell>
          <cell r="C144">
            <v>3814.2860000000001</v>
          </cell>
          <cell r="D144">
            <v>1042.857</v>
          </cell>
          <cell r="E144">
            <v>45.763750000000002</v>
          </cell>
          <cell r="F144">
            <v>0</v>
          </cell>
          <cell r="G144">
            <v>0</v>
          </cell>
        </row>
        <row r="145">
          <cell r="A145">
            <v>633198.63</v>
          </cell>
          <cell r="B145">
            <v>144</v>
          </cell>
          <cell r="C145">
            <v>4905</v>
          </cell>
          <cell r="D145">
            <v>2172.143</v>
          </cell>
          <cell r="E145">
            <v>98.592320000000001</v>
          </cell>
          <cell r="F145">
            <v>0</v>
          </cell>
          <cell r="G145">
            <v>0</v>
          </cell>
        </row>
        <row r="146">
          <cell r="A146">
            <v>636979.31000000006</v>
          </cell>
          <cell r="B146">
            <v>145</v>
          </cell>
          <cell r="C146">
            <v>3780.7139999999999</v>
          </cell>
          <cell r="D146">
            <v>559.28579999999999</v>
          </cell>
          <cell r="E146">
            <v>44.654299999999999</v>
          </cell>
          <cell r="F146">
            <v>0</v>
          </cell>
          <cell r="G146">
            <v>0</v>
          </cell>
        </row>
        <row r="147">
          <cell r="A147">
            <v>641885.63</v>
          </cell>
          <cell r="B147">
            <v>146</v>
          </cell>
          <cell r="C147">
            <v>4906.3379999999997</v>
          </cell>
          <cell r="D147">
            <v>0</v>
          </cell>
          <cell r="E147">
            <v>0</v>
          </cell>
          <cell r="F147">
            <v>0</v>
          </cell>
          <cell r="G147">
            <v>0</v>
          </cell>
        </row>
        <row r="148">
          <cell r="A148">
            <v>646753.5</v>
          </cell>
          <cell r="B148">
            <v>147</v>
          </cell>
          <cell r="C148">
            <v>4867.857</v>
          </cell>
          <cell r="D148">
            <v>0</v>
          </cell>
          <cell r="E148">
            <v>0</v>
          </cell>
          <cell r="F148">
            <v>0</v>
          </cell>
          <cell r="G148">
            <v>0</v>
          </cell>
        </row>
        <row r="149">
          <cell r="A149">
            <v>651743.68999999994</v>
          </cell>
          <cell r="B149">
            <v>148</v>
          </cell>
          <cell r="C149">
            <v>4990.1760000000004</v>
          </cell>
          <cell r="D149">
            <v>1393.5709999999999</v>
          </cell>
          <cell r="E149">
            <v>113.956</v>
          </cell>
          <cell r="F149">
            <v>0</v>
          </cell>
          <cell r="G149">
            <v>0</v>
          </cell>
        </row>
        <row r="150">
          <cell r="A150">
            <v>656744</v>
          </cell>
          <cell r="B150">
            <v>149</v>
          </cell>
          <cell r="C150">
            <v>5000.3320000000003</v>
          </cell>
          <cell r="D150">
            <v>1498.125</v>
          </cell>
          <cell r="E150">
            <v>71.785200000000003</v>
          </cell>
          <cell r="F150">
            <v>0</v>
          </cell>
          <cell r="G150">
            <v>0</v>
          </cell>
        </row>
        <row r="151">
          <cell r="A151">
            <v>661732.5</v>
          </cell>
          <cell r="B151">
            <v>150</v>
          </cell>
          <cell r="C151">
            <v>4988.5259999999998</v>
          </cell>
          <cell r="D151">
            <v>0</v>
          </cell>
          <cell r="E151">
            <v>0</v>
          </cell>
          <cell r="F151">
            <v>0</v>
          </cell>
          <cell r="G151">
            <v>0</v>
          </cell>
        </row>
        <row r="152">
          <cell r="A152">
            <v>666719.81000000006</v>
          </cell>
          <cell r="B152">
            <v>151</v>
          </cell>
          <cell r="C152">
            <v>4987.3389999999999</v>
          </cell>
          <cell r="D152">
            <v>0</v>
          </cell>
          <cell r="E152">
            <v>0</v>
          </cell>
          <cell r="F152">
            <v>0</v>
          </cell>
          <cell r="G152">
            <v>0</v>
          </cell>
        </row>
        <row r="153">
          <cell r="A153">
            <v>670832.38</v>
          </cell>
          <cell r="B153">
            <v>152</v>
          </cell>
          <cell r="C153">
            <v>4112.5450000000001</v>
          </cell>
          <cell r="D153">
            <v>0</v>
          </cell>
          <cell r="E153">
            <v>0</v>
          </cell>
          <cell r="F153">
            <v>0</v>
          </cell>
          <cell r="G153">
            <v>0</v>
          </cell>
        </row>
        <row r="154">
          <cell r="A154">
            <v>675799.44</v>
          </cell>
          <cell r="B154">
            <v>153</v>
          </cell>
          <cell r="C154">
            <v>4967.0919999999996</v>
          </cell>
          <cell r="D154">
            <v>171.49549999999999</v>
          </cell>
          <cell r="E154">
            <v>7.1946240000000001</v>
          </cell>
          <cell r="F154">
            <v>0</v>
          </cell>
          <cell r="G154">
            <v>0</v>
          </cell>
        </row>
        <row r="155">
          <cell r="A155">
            <v>680455.13</v>
          </cell>
          <cell r="B155">
            <v>154</v>
          </cell>
          <cell r="C155">
            <v>4655.7129999999997</v>
          </cell>
          <cell r="D155">
            <v>1531.4290000000001</v>
          </cell>
          <cell r="E155">
            <v>54.682169999999999</v>
          </cell>
          <cell r="F155">
            <v>0</v>
          </cell>
          <cell r="G155">
            <v>0</v>
          </cell>
        </row>
        <row r="156">
          <cell r="A156">
            <v>685438</v>
          </cell>
          <cell r="B156">
            <v>155</v>
          </cell>
          <cell r="C156">
            <v>4982.857</v>
          </cell>
          <cell r="D156">
            <v>0</v>
          </cell>
          <cell r="E156">
            <v>0</v>
          </cell>
          <cell r="F156">
            <v>0</v>
          </cell>
          <cell r="G156">
            <v>0</v>
          </cell>
        </row>
        <row r="157">
          <cell r="A157">
            <v>690418.25</v>
          </cell>
          <cell r="B157">
            <v>156</v>
          </cell>
          <cell r="C157">
            <v>4980.268</v>
          </cell>
          <cell r="D157">
            <v>0</v>
          </cell>
          <cell r="E157">
            <v>0</v>
          </cell>
          <cell r="F157">
            <v>0</v>
          </cell>
          <cell r="G157">
            <v>0</v>
          </cell>
        </row>
        <row r="158">
          <cell r="A158">
            <v>695372.13</v>
          </cell>
          <cell r="B158">
            <v>157</v>
          </cell>
          <cell r="C158">
            <v>4953.9059999999999</v>
          </cell>
          <cell r="D158">
            <v>1437.857</v>
          </cell>
          <cell r="E158">
            <v>45.042479999999998</v>
          </cell>
          <cell r="F158">
            <v>0</v>
          </cell>
          <cell r="G158">
            <v>0</v>
          </cell>
        </row>
        <row r="159">
          <cell r="A159">
            <v>699979.25</v>
          </cell>
          <cell r="B159">
            <v>158</v>
          </cell>
          <cell r="C159">
            <v>4607.143</v>
          </cell>
          <cell r="D159">
            <v>2232.857</v>
          </cell>
          <cell r="E159">
            <v>74.223479999999995</v>
          </cell>
          <cell r="F159">
            <v>0</v>
          </cell>
          <cell r="G159">
            <v>0</v>
          </cell>
        </row>
        <row r="160">
          <cell r="A160">
            <v>704960.06</v>
          </cell>
          <cell r="B160">
            <v>159</v>
          </cell>
          <cell r="C160">
            <v>4980.7969999999996</v>
          </cell>
          <cell r="D160">
            <v>0</v>
          </cell>
          <cell r="E160">
            <v>0</v>
          </cell>
          <cell r="F160">
            <v>0</v>
          </cell>
          <cell r="G160">
            <v>0</v>
          </cell>
        </row>
        <row r="161">
          <cell r="A161">
            <v>708580.44</v>
          </cell>
          <cell r="B161">
            <v>160</v>
          </cell>
          <cell r="C161">
            <v>3620.4050000000002</v>
          </cell>
          <cell r="D161">
            <v>565.71439999999996</v>
          </cell>
          <cell r="E161">
            <v>18.894690000000001</v>
          </cell>
          <cell r="F161">
            <v>0</v>
          </cell>
          <cell r="G161">
            <v>0</v>
          </cell>
        </row>
        <row r="162">
          <cell r="A162">
            <v>713317.56</v>
          </cell>
          <cell r="B162">
            <v>161</v>
          </cell>
          <cell r="C162">
            <v>4737.143</v>
          </cell>
          <cell r="D162">
            <v>0</v>
          </cell>
          <cell r="E162">
            <v>0</v>
          </cell>
          <cell r="F162">
            <v>0</v>
          </cell>
          <cell r="G162">
            <v>0</v>
          </cell>
        </row>
        <row r="163">
          <cell r="A163">
            <v>718294.69</v>
          </cell>
          <cell r="B163">
            <v>162</v>
          </cell>
          <cell r="C163">
            <v>4977.143</v>
          </cell>
          <cell r="D163">
            <v>3135.7150000000001</v>
          </cell>
          <cell r="E163">
            <v>163.41929999999999</v>
          </cell>
          <cell r="F163">
            <v>0</v>
          </cell>
          <cell r="G163">
            <v>0</v>
          </cell>
        </row>
        <row r="164">
          <cell r="A164">
            <v>722664</v>
          </cell>
          <cell r="B164">
            <v>163</v>
          </cell>
          <cell r="C164">
            <v>4369.2870000000003</v>
          </cell>
          <cell r="D164">
            <v>1317.857</v>
          </cell>
          <cell r="E164">
            <v>77.832170000000005</v>
          </cell>
          <cell r="F164">
            <v>0</v>
          </cell>
          <cell r="G164">
            <v>0</v>
          </cell>
        </row>
        <row r="165">
          <cell r="A165">
            <v>726061.56</v>
          </cell>
          <cell r="B165">
            <v>164</v>
          </cell>
          <cell r="C165">
            <v>3397.587</v>
          </cell>
          <cell r="D165">
            <v>0</v>
          </cell>
          <cell r="E165">
            <v>0</v>
          </cell>
          <cell r="F165">
            <v>0</v>
          </cell>
          <cell r="G165">
            <v>0</v>
          </cell>
        </row>
        <row r="166">
          <cell r="A166">
            <v>728704.44</v>
          </cell>
          <cell r="B166">
            <v>165</v>
          </cell>
          <cell r="C166">
            <v>2642.857</v>
          </cell>
          <cell r="D166">
            <v>0</v>
          </cell>
          <cell r="E166">
            <v>0</v>
          </cell>
          <cell r="F166">
            <v>0</v>
          </cell>
          <cell r="G166">
            <v>0</v>
          </cell>
        </row>
        <row r="167">
          <cell r="A167">
            <v>733104.44</v>
          </cell>
          <cell r="B167">
            <v>166</v>
          </cell>
          <cell r="C167">
            <v>4400</v>
          </cell>
          <cell r="D167">
            <v>2964.2860000000001</v>
          </cell>
          <cell r="E167">
            <v>117.0587</v>
          </cell>
          <cell r="F167">
            <v>0</v>
          </cell>
          <cell r="G167">
            <v>0</v>
          </cell>
        </row>
        <row r="168">
          <cell r="A168">
            <v>738030.88</v>
          </cell>
          <cell r="B168">
            <v>167</v>
          </cell>
          <cell r="C168">
            <v>4926.4290000000001</v>
          </cell>
          <cell r="D168">
            <v>1536.25</v>
          </cell>
          <cell r="E168">
            <v>74.749399999999994</v>
          </cell>
          <cell r="F168">
            <v>0</v>
          </cell>
          <cell r="G168">
            <v>0</v>
          </cell>
        </row>
        <row r="169">
          <cell r="A169">
            <v>743026</v>
          </cell>
          <cell r="B169">
            <v>168</v>
          </cell>
          <cell r="C169">
            <v>4995.1109999999999</v>
          </cell>
          <cell r="D169">
            <v>407.5</v>
          </cell>
          <cell r="E169">
            <v>19.827750000000002</v>
          </cell>
          <cell r="F169">
            <v>0</v>
          </cell>
          <cell r="G169">
            <v>0</v>
          </cell>
        </row>
        <row r="170">
          <cell r="A170">
            <v>748008</v>
          </cell>
          <cell r="B170">
            <v>169</v>
          </cell>
          <cell r="C170">
            <v>4982.0290000000005</v>
          </cell>
          <cell r="D170">
            <v>0</v>
          </cell>
          <cell r="E170">
            <v>0</v>
          </cell>
          <cell r="F170">
            <v>0</v>
          </cell>
          <cell r="G170">
            <v>0</v>
          </cell>
        </row>
        <row r="171">
          <cell r="A171">
            <v>751858.44</v>
          </cell>
          <cell r="B171">
            <v>170</v>
          </cell>
          <cell r="C171">
            <v>3850.4389999999999</v>
          </cell>
          <cell r="D171">
            <v>0</v>
          </cell>
          <cell r="E171">
            <v>0</v>
          </cell>
          <cell r="F171">
            <v>0</v>
          </cell>
          <cell r="G171">
            <v>0</v>
          </cell>
        </row>
        <row r="172">
          <cell r="A172">
            <v>756851.19</v>
          </cell>
          <cell r="B172">
            <v>171</v>
          </cell>
          <cell r="C172">
            <v>4992.7420000000002</v>
          </cell>
          <cell r="D172">
            <v>0</v>
          </cell>
          <cell r="E172">
            <v>0</v>
          </cell>
          <cell r="F172">
            <v>0</v>
          </cell>
          <cell r="G172">
            <v>0</v>
          </cell>
        </row>
        <row r="173">
          <cell r="A173">
            <v>761188.25</v>
          </cell>
          <cell r="B173">
            <v>172</v>
          </cell>
          <cell r="C173">
            <v>4337.0749999999998</v>
          </cell>
          <cell r="D173">
            <v>460</v>
          </cell>
          <cell r="E173">
            <v>17.654129999999999</v>
          </cell>
          <cell r="F173">
            <v>0</v>
          </cell>
          <cell r="G173">
            <v>0</v>
          </cell>
        </row>
        <row r="174">
          <cell r="A174">
            <v>763653.94</v>
          </cell>
          <cell r="B174">
            <v>173</v>
          </cell>
          <cell r="C174">
            <v>2465.7150000000001</v>
          </cell>
          <cell r="D174">
            <v>0</v>
          </cell>
          <cell r="E174">
            <v>0</v>
          </cell>
          <cell r="F174">
            <v>0</v>
          </cell>
          <cell r="G174">
            <v>0</v>
          </cell>
        </row>
        <row r="175">
          <cell r="A175">
            <v>768644.31</v>
          </cell>
          <cell r="B175">
            <v>174</v>
          </cell>
          <cell r="C175">
            <v>4990.3990000000003</v>
          </cell>
          <cell r="D175">
            <v>0</v>
          </cell>
          <cell r="E175">
            <v>0</v>
          </cell>
          <cell r="F175">
            <v>0</v>
          </cell>
          <cell r="G175">
            <v>0</v>
          </cell>
        </row>
        <row r="176">
          <cell r="A176">
            <v>772422.88</v>
          </cell>
          <cell r="B176">
            <v>175</v>
          </cell>
          <cell r="C176">
            <v>3778.5720000000001</v>
          </cell>
          <cell r="D176">
            <v>978.57150000000001</v>
          </cell>
          <cell r="E176">
            <v>36.342860000000002</v>
          </cell>
          <cell r="F176">
            <v>0</v>
          </cell>
          <cell r="G176">
            <v>0</v>
          </cell>
        </row>
        <row r="177">
          <cell r="A177">
            <v>777222.88</v>
          </cell>
          <cell r="B177">
            <v>176</v>
          </cell>
          <cell r="C177">
            <v>4800</v>
          </cell>
          <cell r="D177">
            <v>1850</v>
          </cell>
          <cell r="E177">
            <v>67.912580000000005</v>
          </cell>
          <cell r="F177">
            <v>0</v>
          </cell>
          <cell r="G177">
            <v>0</v>
          </cell>
        </row>
        <row r="178">
          <cell r="A178">
            <v>782187.06</v>
          </cell>
          <cell r="B178">
            <v>177</v>
          </cell>
          <cell r="C178">
            <v>4964.1750000000002</v>
          </cell>
          <cell r="D178">
            <v>0</v>
          </cell>
          <cell r="E178">
            <v>0</v>
          </cell>
          <cell r="F178">
            <v>0</v>
          </cell>
          <cell r="G178">
            <v>0</v>
          </cell>
        </row>
        <row r="179">
          <cell r="A179">
            <v>786320.88</v>
          </cell>
          <cell r="B179">
            <v>178</v>
          </cell>
          <cell r="C179">
            <v>4133.8130000000001</v>
          </cell>
          <cell r="D179">
            <v>1028.5719999999999</v>
          </cell>
          <cell r="E179">
            <v>39.901960000000003</v>
          </cell>
          <cell r="F179">
            <v>0</v>
          </cell>
          <cell r="G179">
            <v>0</v>
          </cell>
        </row>
        <row r="180">
          <cell r="A180">
            <v>789092.31</v>
          </cell>
          <cell r="B180">
            <v>179</v>
          </cell>
          <cell r="C180">
            <v>2771.4279999999999</v>
          </cell>
          <cell r="D180">
            <v>1972.143</v>
          </cell>
          <cell r="E180">
            <v>89.613550000000004</v>
          </cell>
          <cell r="F180">
            <v>0</v>
          </cell>
          <cell r="G180">
            <v>0</v>
          </cell>
        </row>
        <row r="181">
          <cell r="A181">
            <v>793875.19</v>
          </cell>
          <cell r="B181">
            <v>180</v>
          </cell>
          <cell r="C181">
            <v>4782.8559999999998</v>
          </cell>
          <cell r="D181">
            <v>3092.143</v>
          </cell>
          <cell r="E181">
            <v>108.57689999999999</v>
          </cell>
          <cell r="F181">
            <v>0</v>
          </cell>
          <cell r="G181">
            <v>0</v>
          </cell>
        </row>
        <row r="182">
          <cell r="A182">
            <v>798836.63</v>
          </cell>
          <cell r="B182">
            <v>181</v>
          </cell>
          <cell r="C182">
            <v>4961.4539999999997</v>
          </cell>
          <cell r="D182">
            <v>1635.893</v>
          </cell>
          <cell r="E182">
            <v>48.79081</v>
          </cell>
          <cell r="F182">
            <v>0</v>
          </cell>
          <cell r="G182">
            <v>0</v>
          </cell>
        </row>
        <row r="183">
          <cell r="A183">
            <v>803251.94</v>
          </cell>
          <cell r="B183">
            <v>182</v>
          </cell>
          <cell r="C183">
            <v>4415.2910000000002</v>
          </cell>
          <cell r="D183">
            <v>1927.143</v>
          </cell>
          <cell r="E183">
            <v>84.329170000000005</v>
          </cell>
          <cell r="F183">
            <v>0</v>
          </cell>
          <cell r="G183">
            <v>0</v>
          </cell>
        </row>
        <row r="184">
          <cell r="A184">
            <v>808089.81</v>
          </cell>
          <cell r="B184">
            <v>183</v>
          </cell>
          <cell r="C184">
            <v>4837.857</v>
          </cell>
          <cell r="D184">
            <v>792.85720000000003</v>
          </cell>
          <cell r="E184">
            <v>34.694360000000003</v>
          </cell>
          <cell r="F184">
            <v>0</v>
          </cell>
          <cell r="G184">
            <v>0</v>
          </cell>
        </row>
        <row r="185">
          <cell r="A185">
            <v>813089.69</v>
          </cell>
          <cell r="B185">
            <v>184</v>
          </cell>
          <cell r="C185">
            <v>4999.866</v>
          </cell>
          <cell r="D185">
            <v>2146.4279999999999</v>
          </cell>
          <cell r="E185">
            <v>92.881870000000006</v>
          </cell>
          <cell r="F185">
            <v>0</v>
          </cell>
          <cell r="G185">
            <v>0</v>
          </cell>
        </row>
        <row r="186">
          <cell r="A186">
            <v>818047.19</v>
          </cell>
          <cell r="B186">
            <v>185</v>
          </cell>
          <cell r="C186">
            <v>4957.4989999999998</v>
          </cell>
          <cell r="D186">
            <v>225.8929</v>
          </cell>
          <cell r="E186">
            <v>9.7749989999999993</v>
          </cell>
          <cell r="F186">
            <v>0</v>
          </cell>
          <cell r="G186">
            <v>0</v>
          </cell>
        </row>
        <row r="187">
          <cell r="A187">
            <v>823032.63</v>
          </cell>
          <cell r="B187">
            <v>186</v>
          </cell>
          <cell r="C187">
            <v>4985.4690000000001</v>
          </cell>
          <cell r="D187">
            <v>0</v>
          </cell>
          <cell r="E187">
            <v>0</v>
          </cell>
          <cell r="F187">
            <v>0</v>
          </cell>
          <cell r="G187">
            <v>0</v>
          </cell>
        </row>
        <row r="188">
          <cell r="A188">
            <v>828016.44</v>
          </cell>
          <cell r="B188">
            <v>187</v>
          </cell>
          <cell r="C188">
            <v>4983.8130000000001</v>
          </cell>
          <cell r="D188">
            <v>0</v>
          </cell>
          <cell r="E188">
            <v>0</v>
          </cell>
          <cell r="F188">
            <v>0</v>
          </cell>
          <cell r="G188">
            <v>0</v>
          </cell>
        </row>
        <row r="189">
          <cell r="A189">
            <v>833000.13</v>
          </cell>
          <cell r="B189">
            <v>188</v>
          </cell>
          <cell r="C189">
            <v>4983.6989999999996</v>
          </cell>
          <cell r="D189">
            <v>0</v>
          </cell>
          <cell r="E189">
            <v>0</v>
          </cell>
          <cell r="F189">
            <v>0</v>
          </cell>
          <cell r="G189">
            <v>0</v>
          </cell>
        </row>
        <row r="190">
          <cell r="A190">
            <v>837684.25</v>
          </cell>
          <cell r="B190">
            <v>189</v>
          </cell>
          <cell r="C190">
            <v>4684.1469999999999</v>
          </cell>
          <cell r="D190">
            <v>2223.9279999999999</v>
          </cell>
          <cell r="E190">
            <v>97.052220000000005</v>
          </cell>
          <cell r="F190">
            <v>0</v>
          </cell>
          <cell r="G190">
            <v>0</v>
          </cell>
        </row>
        <row r="191">
          <cell r="A191">
            <v>842682.56</v>
          </cell>
          <cell r="B191">
            <v>190</v>
          </cell>
          <cell r="C191">
            <v>4998.3289999999997</v>
          </cell>
          <cell r="D191">
            <v>52.857140000000001</v>
          </cell>
          <cell r="E191">
            <v>2.5590630000000001</v>
          </cell>
          <cell r="F191">
            <v>0</v>
          </cell>
          <cell r="G191">
            <v>0</v>
          </cell>
        </row>
        <row r="192">
          <cell r="A192">
            <v>847536.69</v>
          </cell>
          <cell r="B192">
            <v>191</v>
          </cell>
          <cell r="C192">
            <v>4854.1279999999997</v>
          </cell>
          <cell r="D192">
            <v>1001.429</v>
          </cell>
          <cell r="E192">
            <v>74.926810000000003</v>
          </cell>
          <cell r="F192">
            <v>0</v>
          </cell>
          <cell r="G192">
            <v>0</v>
          </cell>
        </row>
        <row r="193">
          <cell r="A193">
            <v>852478.81</v>
          </cell>
          <cell r="B193">
            <v>192</v>
          </cell>
          <cell r="C193">
            <v>4942.1440000000002</v>
          </cell>
          <cell r="D193">
            <v>2715</v>
          </cell>
          <cell r="E193">
            <v>115.1961</v>
          </cell>
          <cell r="F193">
            <v>0</v>
          </cell>
          <cell r="G193">
            <v>0</v>
          </cell>
        </row>
        <row r="194">
          <cell r="A194">
            <v>857476.56</v>
          </cell>
          <cell r="B194">
            <v>193</v>
          </cell>
          <cell r="C194">
            <v>4997.768</v>
          </cell>
          <cell r="D194">
            <v>0</v>
          </cell>
          <cell r="E194">
            <v>0</v>
          </cell>
          <cell r="F194">
            <v>0</v>
          </cell>
          <cell r="G194">
            <v>0</v>
          </cell>
        </row>
        <row r="195">
          <cell r="A195">
            <v>862046.38</v>
          </cell>
          <cell r="B195">
            <v>194</v>
          </cell>
          <cell r="C195">
            <v>4569.7960000000003</v>
          </cell>
          <cell r="D195">
            <v>642.85720000000003</v>
          </cell>
          <cell r="E195">
            <v>29.548819999999999</v>
          </cell>
          <cell r="F195">
            <v>0</v>
          </cell>
          <cell r="G195">
            <v>0</v>
          </cell>
        </row>
        <row r="196">
          <cell r="A196">
            <v>866917.06</v>
          </cell>
          <cell r="B196">
            <v>195</v>
          </cell>
          <cell r="C196">
            <v>4870.7139999999999</v>
          </cell>
          <cell r="D196">
            <v>4007.1439999999998</v>
          </cell>
          <cell r="E196">
            <v>172.10419999999999</v>
          </cell>
          <cell r="F196">
            <v>0</v>
          </cell>
          <cell r="G196">
            <v>0</v>
          </cell>
        </row>
        <row r="197">
          <cell r="A197">
            <v>871916.81</v>
          </cell>
          <cell r="B197">
            <v>196</v>
          </cell>
          <cell r="C197">
            <v>4999.7539999999999</v>
          </cell>
          <cell r="D197">
            <v>1051.4290000000001</v>
          </cell>
          <cell r="E197">
            <v>42.439070000000001</v>
          </cell>
          <cell r="F197">
            <v>0</v>
          </cell>
          <cell r="G197">
            <v>0</v>
          </cell>
        </row>
        <row r="198">
          <cell r="A198">
            <v>876304.94</v>
          </cell>
          <cell r="B198">
            <v>197</v>
          </cell>
          <cell r="C198">
            <v>4388.1009999999997</v>
          </cell>
          <cell r="D198">
            <v>115.71429999999999</v>
          </cell>
          <cell r="E198">
            <v>5.9152680000000002</v>
          </cell>
          <cell r="F198">
            <v>0</v>
          </cell>
          <cell r="G198">
            <v>0</v>
          </cell>
        </row>
        <row r="199">
          <cell r="A199">
            <v>881099.94</v>
          </cell>
          <cell r="B199">
            <v>198</v>
          </cell>
          <cell r="C199">
            <v>4795</v>
          </cell>
          <cell r="D199">
            <v>4047.143</v>
          </cell>
          <cell r="E199">
            <v>146.77250000000001</v>
          </cell>
          <cell r="F199">
            <v>0</v>
          </cell>
          <cell r="G199">
            <v>0</v>
          </cell>
        </row>
        <row r="200">
          <cell r="A200">
            <v>886087.13</v>
          </cell>
          <cell r="B200">
            <v>199</v>
          </cell>
          <cell r="C200">
            <v>4987.165</v>
          </cell>
          <cell r="D200">
            <v>675.02229999999997</v>
          </cell>
          <cell r="E200">
            <v>26.134930000000001</v>
          </cell>
          <cell r="F200">
            <v>0</v>
          </cell>
          <cell r="G200">
            <v>0</v>
          </cell>
        </row>
        <row r="201">
          <cell r="A201">
            <v>890710.56</v>
          </cell>
          <cell r="B201">
            <v>200</v>
          </cell>
          <cell r="C201">
            <v>4623.4380000000001</v>
          </cell>
          <cell r="D201">
            <v>2318.6379999999999</v>
          </cell>
          <cell r="E201">
            <v>88.14085</v>
          </cell>
          <cell r="F201">
            <v>0</v>
          </cell>
          <cell r="G201">
            <v>0</v>
          </cell>
        </row>
        <row r="202">
          <cell r="A202">
            <v>893996.25</v>
          </cell>
          <cell r="B202">
            <v>201</v>
          </cell>
          <cell r="C202">
            <v>3285.7139999999999</v>
          </cell>
          <cell r="D202">
            <v>0</v>
          </cell>
          <cell r="E202">
            <v>0</v>
          </cell>
          <cell r="F202">
            <v>0</v>
          </cell>
          <cell r="G202">
            <v>0</v>
          </cell>
        </row>
        <row r="203">
          <cell r="A203">
            <v>898041.81</v>
          </cell>
          <cell r="B203">
            <v>202</v>
          </cell>
          <cell r="C203">
            <v>4045.5360000000001</v>
          </cell>
          <cell r="D203">
            <v>0</v>
          </cell>
          <cell r="E203">
            <v>0</v>
          </cell>
          <cell r="F203">
            <v>0</v>
          </cell>
          <cell r="G203">
            <v>0</v>
          </cell>
        </row>
        <row r="204">
          <cell r="A204">
            <v>903019.5</v>
          </cell>
          <cell r="B204">
            <v>203</v>
          </cell>
          <cell r="C204">
            <v>4977.7</v>
          </cell>
          <cell r="D204">
            <v>0</v>
          </cell>
          <cell r="E204">
            <v>0</v>
          </cell>
          <cell r="F204">
            <v>0</v>
          </cell>
          <cell r="G204">
            <v>0</v>
          </cell>
        </row>
        <row r="205">
          <cell r="A205">
            <v>908010.19</v>
          </cell>
          <cell r="B205">
            <v>204</v>
          </cell>
          <cell r="C205">
            <v>4990.6940000000004</v>
          </cell>
          <cell r="D205">
            <v>157.7679</v>
          </cell>
          <cell r="E205">
            <v>4.5757770000000004</v>
          </cell>
          <cell r="F205">
            <v>0</v>
          </cell>
          <cell r="G205">
            <v>0</v>
          </cell>
        </row>
        <row r="206">
          <cell r="A206">
            <v>912984.13</v>
          </cell>
          <cell r="B206">
            <v>205</v>
          </cell>
          <cell r="C206">
            <v>4973.9080000000004</v>
          </cell>
          <cell r="D206">
            <v>472.03129999999999</v>
          </cell>
          <cell r="E206">
            <v>13.894410000000001</v>
          </cell>
          <cell r="F206">
            <v>0</v>
          </cell>
          <cell r="G206">
            <v>0</v>
          </cell>
        </row>
        <row r="207">
          <cell r="A207">
            <v>917778.44</v>
          </cell>
          <cell r="B207">
            <v>206</v>
          </cell>
          <cell r="C207">
            <v>4794.2839999999997</v>
          </cell>
          <cell r="D207">
            <v>2817.6570000000002</v>
          </cell>
          <cell r="E207">
            <v>173.76390000000001</v>
          </cell>
          <cell r="F207">
            <v>0</v>
          </cell>
          <cell r="G207">
            <v>0</v>
          </cell>
        </row>
        <row r="208">
          <cell r="A208">
            <v>922763.75</v>
          </cell>
          <cell r="B208">
            <v>207</v>
          </cell>
          <cell r="C208">
            <v>4985.2920000000004</v>
          </cell>
          <cell r="D208">
            <v>1797.143</v>
          </cell>
          <cell r="E208">
            <v>69.612409999999997</v>
          </cell>
          <cell r="F208">
            <v>0</v>
          </cell>
          <cell r="G208">
            <v>0</v>
          </cell>
        </row>
        <row r="209">
          <cell r="A209">
            <v>927744.25</v>
          </cell>
          <cell r="B209">
            <v>208</v>
          </cell>
          <cell r="C209">
            <v>4980.47</v>
          </cell>
          <cell r="D209">
            <v>1085.3579999999999</v>
          </cell>
          <cell r="E209">
            <v>54.040550000000003</v>
          </cell>
          <cell r="F209">
            <v>0</v>
          </cell>
          <cell r="G209">
            <v>0</v>
          </cell>
        </row>
        <row r="210">
          <cell r="A210">
            <v>931158.56</v>
          </cell>
          <cell r="B210">
            <v>209</v>
          </cell>
          <cell r="C210">
            <v>3414.2860000000001</v>
          </cell>
          <cell r="D210">
            <v>1371.4290000000001</v>
          </cell>
          <cell r="E210">
            <v>120.6549</v>
          </cell>
          <cell r="F210">
            <v>0</v>
          </cell>
          <cell r="G210">
            <v>0</v>
          </cell>
        </row>
        <row r="211">
          <cell r="A211">
            <v>935777.88</v>
          </cell>
          <cell r="B211">
            <v>210</v>
          </cell>
          <cell r="C211">
            <v>4619.2860000000001</v>
          </cell>
          <cell r="D211">
            <v>2730.7139999999999</v>
          </cell>
          <cell r="E211">
            <v>111.4936</v>
          </cell>
          <cell r="F211">
            <v>0</v>
          </cell>
          <cell r="G211">
            <v>0</v>
          </cell>
        </row>
        <row r="212">
          <cell r="A212">
            <v>940734.69</v>
          </cell>
          <cell r="B212">
            <v>211</v>
          </cell>
          <cell r="C212">
            <v>4956.83</v>
          </cell>
          <cell r="D212">
            <v>419.19639999999998</v>
          </cell>
          <cell r="E212">
            <v>12.311500000000001</v>
          </cell>
          <cell r="F212">
            <v>0</v>
          </cell>
          <cell r="G212">
            <v>0</v>
          </cell>
        </row>
        <row r="213">
          <cell r="A213">
            <v>945077.75</v>
          </cell>
          <cell r="B213">
            <v>212</v>
          </cell>
          <cell r="C213">
            <v>4343.0360000000001</v>
          </cell>
          <cell r="D213">
            <v>2530.0889999999999</v>
          </cell>
          <cell r="E213">
            <v>112.72490000000001</v>
          </cell>
          <cell r="F213">
            <v>0</v>
          </cell>
          <cell r="G213">
            <v>0</v>
          </cell>
        </row>
        <row r="214">
          <cell r="A214">
            <v>948872.06</v>
          </cell>
          <cell r="B214">
            <v>213</v>
          </cell>
          <cell r="C214">
            <v>3794.2860000000001</v>
          </cell>
          <cell r="D214">
            <v>3137.857</v>
          </cell>
          <cell r="E214">
            <v>121.1862</v>
          </cell>
          <cell r="F214">
            <v>0</v>
          </cell>
          <cell r="G214">
            <v>0</v>
          </cell>
        </row>
        <row r="215">
          <cell r="A215">
            <v>953846.75</v>
          </cell>
          <cell r="B215">
            <v>214</v>
          </cell>
          <cell r="C215">
            <v>4974.7070000000003</v>
          </cell>
          <cell r="D215">
            <v>2182.2330000000002</v>
          </cell>
          <cell r="E215">
            <v>68.201920000000001</v>
          </cell>
          <cell r="F215">
            <v>0</v>
          </cell>
          <cell r="G215">
            <v>0</v>
          </cell>
        </row>
        <row r="216">
          <cell r="A216">
            <v>958575.25</v>
          </cell>
          <cell r="B216">
            <v>215</v>
          </cell>
          <cell r="C216">
            <v>4728.5259999999998</v>
          </cell>
          <cell r="D216">
            <v>2514.5100000000002</v>
          </cell>
          <cell r="E216">
            <v>130.32159999999999</v>
          </cell>
          <cell r="F216">
            <v>0</v>
          </cell>
          <cell r="G216">
            <v>0</v>
          </cell>
        </row>
        <row r="217">
          <cell r="A217">
            <v>963558.81</v>
          </cell>
          <cell r="B217">
            <v>216</v>
          </cell>
          <cell r="C217">
            <v>4983.5720000000001</v>
          </cell>
          <cell r="D217">
            <v>4027.143</v>
          </cell>
          <cell r="E217">
            <v>261.8125</v>
          </cell>
          <cell r="F217">
            <v>0</v>
          </cell>
          <cell r="G217">
            <v>0</v>
          </cell>
        </row>
        <row r="218">
          <cell r="A218">
            <v>968536.75</v>
          </cell>
          <cell r="B218">
            <v>217</v>
          </cell>
          <cell r="C218">
            <v>4977.9489999999996</v>
          </cell>
          <cell r="D218">
            <v>1414.33</v>
          </cell>
          <cell r="E218">
            <v>52.907029999999999</v>
          </cell>
          <cell r="F218">
            <v>0</v>
          </cell>
          <cell r="G218">
            <v>0</v>
          </cell>
        </row>
        <row r="219">
          <cell r="A219">
            <v>973520.63</v>
          </cell>
          <cell r="B219">
            <v>218</v>
          </cell>
          <cell r="C219">
            <v>4983.8850000000002</v>
          </cell>
          <cell r="D219">
            <v>799.375</v>
          </cell>
          <cell r="E219">
            <v>31.767569999999999</v>
          </cell>
          <cell r="F219">
            <v>0</v>
          </cell>
          <cell r="G219">
            <v>0</v>
          </cell>
        </row>
        <row r="220">
          <cell r="A220">
            <v>977646.31</v>
          </cell>
          <cell r="B220">
            <v>219</v>
          </cell>
          <cell r="C220">
            <v>4125.7139999999999</v>
          </cell>
          <cell r="D220">
            <v>695.71429999999998</v>
          </cell>
          <cell r="E220">
            <v>39.562049999999999</v>
          </cell>
          <cell r="F220">
            <v>0</v>
          </cell>
          <cell r="G220">
            <v>0</v>
          </cell>
        </row>
        <row r="221">
          <cell r="A221">
            <v>982554.25</v>
          </cell>
          <cell r="B221">
            <v>220</v>
          </cell>
          <cell r="C221">
            <v>4907.9470000000001</v>
          </cell>
          <cell r="D221">
            <v>645.89279999999997</v>
          </cell>
          <cell r="E221">
            <v>29.440180000000002</v>
          </cell>
          <cell r="F221">
            <v>0</v>
          </cell>
          <cell r="G221">
            <v>0</v>
          </cell>
        </row>
        <row r="222">
          <cell r="A222">
            <v>986840.88</v>
          </cell>
          <cell r="B222">
            <v>221</v>
          </cell>
          <cell r="C222">
            <v>4286.6279999999997</v>
          </cell>
          <cell r="D222">
            <v>324.01780000000002</v>
          </cell>
          <cell r="E222">
            <v>13.95</v>
          </cell>
          <cell r="F222">
            <v>0</v>
          </cell>
          <cell r="G222">
            <v>0</v>
          </cell>
        </row>
        <row r="223">
          <cell r="A223">
            <v>991836.19</v>
          </cell>
          <cell r="B223">
            <v>222</v>
          </cell>
          <cell r="C223">
            <v>4995.3119999999999</v>
          </cell>
          <cell r="D223">
            <v>483.03570000000002</v>
          </cell>
          <cell r="E223">
            <v>26.255559999999999</v>
          </cell>
          <cell r="F223">
            <v>0</v>
          </cell>
          <cell r="G223">
            <v>0</v>
          </cell>
        </row>
        <row r="224">
          <cell r="A224">
            <v>996753.75</v>
          </cell>
          <cell r="B224">
            <v>223</v>
          </cell>
          <cell r="C224">
            <v>4917.5630000000001</v>
          </cell>
          <cell r="D224">
            <v>0</v>
          </cell>
          <cell r="E224">
            <v>0</v>
          </cell>
          <cell r="F224">
            <v>0</v>
          </cell>
          <cell r="G224">
            <v>0</v>
          </cell>
        </row>
        <row r="225">
          <cell r="A225">
            <v>1001754.19</v>
          </cell>
          <cell r="B225">
            <v>224</v>
          </cell>
          <cell r="C225">
            <v>5000.4189999999999</v>
          </cell>
          <cell r="D225">
            <v>490.55799999999999</v>
          </cell>
          <cell r="E225">
            <v>33.513440000000003</v>
          </cell>
          <cell r="F225">
            <v>0</v>
          </cell>
          <cell r="G225">
            <v>0</v>
          </cell>
        </row>
        <row r="226">
          <cell r="A226">
            <v>1006755.69</v>
          </cell>
          <cell r="B226">
            <v>225</v>
          </cell>
          <cell r="C226">
            <v>5001.4740000000002</v>
          </cell>
          <cell r="D226">
            <v>3913.4380000000001</v>
          </cell>
          <cell r="E226">
            <v>221.3374</v>
          </cell>
          <cell r="F226">
            <v>0</v>
          </cell>
          <cell r="G226">
            <v>0</v>
          </cell>
        </row>
        <row r="227">
          <cell r="A227">
            <v>1011755.56</v>
          </cell>
          <cell r="B227">
            <v>226</v>
          </cell>
          <cell r="C227">
            <v>4999.8829999999998</v>
          </cell>
          <cell r="D227">
            <v>192.1875</v>
          </cell>
          <cell r="E227">
            <v>13.01196</v>
          </cell>
          <cell r="F227">
            <v>0</v>
          </cell>
          <cell r="G227">
            <v>0</v>
          </cell>
        </row>
        <row r="228">
          <cell r="A228">
            <v>1016729.63</v>
          </cell>
          <cell r="B228">
            <v>227</v>
          </cell>
          <cell r="C228">
            <v>4974.0829999999996</v>
          </cell>
          <cell r="D228">
            <v>1552.8130000000001</v>
          </cell>
          <cell r="E228">
            <v>69.278509999999997</v>
          </cell>
          <cell r="F228">
            <v>0</v>
          </cell>
          <cell r="G228">
            <v>0</v>
          </cell>
        </row>
        <row r="229">
          <cell r="A229">
            <v>1021676.06</v>
          </cell>
          <cell r="B229">
            <v>228</v>
          </cell>
          <cell r="C229">
            <v>4946.4290000000001</v>
          </cell>
          <cell r="D229">
            <v>3537.857</v>
          </cell>
          <cell r="E229">
            <v>135.10149999999999</v>
          </cell>
          <cell r="F229">
            <v>0</v>
          </cell>
          <cell r="G229">
            <v>0</v>
          </cell>
        </row>
        <row r="230">
          <cell r="A230">
            <v>1026647.19</v>
          </cell>
          <cell r="B230">
            <v>229</v>
          </cell>
          <cell r="C230">
            <v>4971.0959999999995</v>
          </cell>
          <cell r="D230">
            <v>90</v>
          </cell>
          <cell r="E230">
            <v>10.63517</v>
          </cell>
          <cell r="F230">
            <v>0</v>
          </cell>
          <cell r="G230">
            <v>0</v>
          </cell>
        </row>
        <row r="231">
          <cell r="A231">
            <v>1031219.25</v>
          </cell>
          <cell r="B231">
            <v>230</v>
          </cell>
          <cell r="C231">
            <v>4572.0309999999999</v>
          </cell>
          <cell r="D231">
            <v>3017.143</v>
          </cell>
          <cell r="E231">
            <v>195.93020000000001</v>
          </cell>
          <cell r="F231">
            <v>0</v>
          </cell>
          <cell r="G231">
            <v>0</v>
          </cell>
        </row>
        <row r="232">
          <cell r="A232">
            <v>1034494.94</v>
          </cell>
          <cell r="B232">
            <v>231</v>
          </cell>
          <cell r="C232">
            <v>3275.7139999999999</v>
          </cell>
          <cell r="D232">
            <v>3269.2860000000001</v>
          </cell>
          <cell r="E232">
            <v>180.255</v>
          </cell>
          <cell r="F232">
            <v>0</v>
          </cell>
          <cell r="G232">
            <v>0</v>
          </cell>
        </row>
        <row r="233">
          <cell r="A233">
            <v>1039492.44</v>
          </cell>
          <cell r="B233">
            <v>232</v>
          </cell>
          <cell r="C233">
            <v>4997.5010000000002</v>
          </cell>
          <cell r="D233">
            <v>2745</v>
          </cell>
          <cell r="E233">
            <v>95.473740000000006</v>
          </cell>
          <cell r="F233">
            <v>0</v>
          </cell>
          <cell r="G233">
            <v>0</v>
          </cell>
        </row>
        <row r="234">
          <cell r="A234">
            <v>1042054.25</v>
          </cell>
          <cell r="B234">
            <v>233</v>
          </cell>
          <cell r="C234">
            <v>2561.83</v>
          </cell>
          <cell r="D234">
            <v>1093.75</v>
          </cell>
          <cell r="E234">
            <v>72.018739999999994</v>
          </cell>
          <cell r="F234">
            <v>0</v>
          </cell>
          <cell r="G234">
            <v>0</v>
          </cell>
        </row>
        <row r="235">
          <cell r="A235">
            <v>1046951.38</v>
          </cell>
          <cell r="B235">
            <v>234</v>
          </cell>
          <cell r="C235">
            <v>4897.1419999999998</v>
          </cell>
          <cell r="D235">
            <v>4871.4279999999999</v>
          </cell>
          <cell r="E235">
            <v>314.99680000000001</v>
          </cell>
          <cell r="F235">
            <v>0</v>
          </cell>
          <cell r="G235">
            <v>0</v>
          </cell>
        </row>
        <row r="236">
          <cell r="A236">
            <v>1051950.1299999999</v>
          </cell>
          <cell r="B236">
            <v>235</v>
          </cell>
          <cell r="C236">
            <v>4998.7929999999997</v>
          </cell>
          <cell r="D236">
            <v>3915.8029999999999</v>
          </cell>
          <cell r="E236">
            <v>233.08670000000001</v>
          </cell>
          <cell r="F236">
            <v>0</v>
          </cell>
          <cell r="G236">
            <v>0</v>
          </cell>
        </row>
        <row r="237">
          <cell r="A237">
            <v>1056377.8799999999</v>
          </cell>
          <cell r="B237">
            <v>236</v>
          </cell>
          <cell r="C237">
            <v>4427.8100000000004</v>
          </cell>
          <cell r="D237">
            <v>2210.4479999999999</v>
          </cell>
          <cell r="E237">
            <v>81.078509999999994</v>
          </cell>
          <cell r="F237">
            <v>0</v>
          </cell>
          <cell r="G237">
            <v>0</v>
          </cell>
        </row>
        <row r="238">
          <cell r="A238">
            <v>1061206.5</v>
          </cell>
          <cell r="B238">
            <v>237</v>
          </cell>
          <cell r="C238">
            <v>4828.5709999999999</v>
          </cell>
          <cell r="D238">
            <v>4198.5709999999999</v>
          </cell>
          <cell r="E238">
            <v>206.0812</v>
          </cell>
          <cell r="F238">
            <v>0</v>
          </cell>
          <cell r="G238">
            <v>0</v>
          </cell>
        </row>
        <row r="239">
          <cell r="A239">
            <v>1065887.8799999999</v>
          </cell>
          <cell r="B239">
            <v>238</v>
          </cell>
          <cell r="C239">
            <v>4681.4279999999999</v>
          </cell>
          <cell r="D239">
            <v>1042.857</v>
          </cell>
          <cell r="E239">
            <v>79.350740000000002</v>
          </cell>
          <cell r="F239">
            <v>0</v>
          </cell>
          <cell r="G239">
            <v>0</v>
          </cell>
        </row>
        <row r="240">
          <cell r="A240">
            <v>1070880.6299999999</v>
          </cell>
          <cell r="B240">
            <v>239</v>
          </cell>
          <cell r="C240">
            <v>4992.74</v>
          </cell>
          <cell r="D240">
            <v>4099.9790000000003</v>
          </cell>
          <cell r="E240">
            <v>293.82639999999998</v>
          </cell>
          <cell r="F240">
            <v>0</v>
          </cell>
          <cell r="G240">
            <v>0</v>
          </cell>
        </row>
        <row r="241">
          <cell r="A241">
            <v>1073152.3799999999</v>
          </cell>
          <cell r="B241">
            <v>240</v>
          </cell>
          <cell r="C241">
            <v>2271.7649999999999</v>
          </cell>
          <cell r="D241">
            <v>85.736609999999999</v>
          </cell>
          <cell r="E241">
            <v>3.4349150000000002</v>
          </cell>
          <cell r="F241">
            <v>0</v>
          </cell>
          <cell r="G241">
            <v>0</v>
          </cell>
        </row>
        <row r="242">
          <cell r="A242">
            <v>1078128.1299999999</v>
          </cell>
          <cell r="B242">
            <v>241</v>
          </cell>
          <cell r="C242">
            <v>4975.7160000000003</v>
          </cell>
          <cell r="D242">
            <v>545.00009999999997</v>
          </cell>
          <cell r="E242">
            <v>45.549259999999997</v>
          </cell>
          <cell r="F242">
            <v>0</v>
          </cell>
          <cell r="G242">
            <v>0</v>
          </cell>
        </row>
        <row r="243">
          <cell r="A243">
            <v>1083107.1299999999</v>
          </cell>
          <cell r="B243">
            <v>242</v>
          </cell>
          <cell r="C243">
            <v>4978.9719999999998</v>
          </cell>
          <cell r="D243">
            <v>2388.9299999999998</v>
          </cell>
          <cell r="E243">
            <v>179.86359999999999</v>
          </cell>
          <cell r="F243">
            <v>0</v>
          </cell>
          <cell r="G243">
            <v>0</v>
          </cell>
        </row>
        <row r="244">
          <cell r="A244">
            <v>1088063.25</v>
          </cell>
          <cell r="B244">
            <v>243</v>
          </cell>
          <cell r="C244">
            <v>4956.0889999999999</v>
          </cell>
          <cell r="D244">
            <v>164.28569999999999</v>
          </cell>
          <cell r="E244">
            <v>22.82122</v>
          </cell>
          <cell r="F244">
            <v>0</v>
          </cell>
          <cell r="G244">
            <v>0</v>
          </cell>
        </row>
        <row r="245">
          <cell r="A245">
            <v>1093012.75</v>
          </cell>
          <cell r="B245">
            <v>244</v>
          </cell>
          <cell r="C245">
            <v>4949.4809999999998</v>
          </cell>
          <cell r="D245">
            <v>1204.2860000000001</v>
          </cell>
          <cell r="E245">
            <v>110.8395</v>
          </cell>
          <cell r="F245">
            <v>0</v>
          </cell>
          <cell r="G245">
            <v>0</v>
          </cell>
        </row>
        <row r="246">
          <cell r="A246">
            <v>1097970</v>
          </cell>
          <cell r="B246">
            <v>245</v>
          </cell>
          <cell r="C246">
            <v>4957.2579999999998</v>
          </cell>
          <cell r="D246">
            <v>1850</v>
          </cell>
          <cell r="E246">
            <v>83.957080000000005</v>
          </cell>
          <cell r="F246">
            <v>0</v>
          </cell>
          <cell r="G246">
            <v>0</v>
          </cell>
        </row>
        <row r="247">
          <cell r="A247">
            <v>1102486.6299999999</v>
          </cell>
          <cell r="B247">
            <v>246</v>
          </cell>
          <cell r="C247">
            <v>4516.5649999999996</v>
          </cell>
          <cell r="D247">
            <v>1610</v>
          </cell>
          <cell r="E247">
            <v>50.545729999999999</v>
          </cell>
          <cell r="F247">
            <v>0</v>
          </cell>
          <cell r="G247">
            <v>0</v>
          </cell>
        </row>
        <row r="248">
          <cell r="A248">
            <v>1107284.1299999999</v>
          </cell>
          <cell r="B248">
            <v>247</v>
          </cell>
          <cell r="C248">
            <v>4797.5</v>
          </cell>
          <cell r="D248">
            <v>1620.7139999999999</v>
          </cell>
          <cell r="E248">
            <v>75.848200000000006</v>
          </cell>
          <cell r="F248">
            <v>0</v>
          </cell>
          <cell r="G248">
            <v>0</v>
          </cell>
        </row>
        <row r="249">
          <cell r="A249">
            <v>1112254.1299999999</v>
          </cell>
          <cell r="B249">
            <v>248</v>
          </cell>
          <cell r="C249">
            <v>4969.9570000000003</v>
          </cell>
          <cell r="D249">
            <v>3016.1610000000001</v>
          </cell>
          <cell r="E249">
            <v>115.5676</v>
          </cell>
          <cell r="F249">
            <v>0</v>
          </cell>
          <cell r="G249">
            <v>0</v>
          </cell>
        </row>
        <row r="250">
          <cell r="A250">
            <v>1116920.6299999999</v>
          </cell>
          <cell r="B250">
            <v>249</v>
          </cell>
          <cell r="C250">
            <v>4666.5410000000002</v>
          </cell>
          <cell r="D250">
            <v>3095.357</v>
          </cell>
          <cell r="E250">
            <v>228.41540000000001</v>
          </cell>
          <cell r="F250">
            <v>0</v>
          </cell>
          <cell r="G250">
            <v>0</v>
          </cell>
        </row>
        <row r="251">
          <cell r="A251">
            <v>1121107.75</v>
          </cell>
          <cell r="B251">
            <v>250</v>
          </cell>
          <cell r="C251">
            <v>4187.143</v>
          </cell>
          <cell r="D251">
            <v>4187.143</v>
          </cell>
          <cell r="E251">
            <v>275.76420000000002</v>
          </cell>
          <cell r="F251">
            <v>0</v>
          </cell>
          <cell r="G251">
            <v>0</v>
          </cell>
        </row>
        <row r="252">
          <cell r="A252">
            <v>1126074.5</v>
          </cell>
          <cell r="B252">
            <v>251</v>
          </cell>
          <cell r="C252">
            <v>4966.6949999999997</v>
          </cell>
          <cell r="D252">
            <v>2569.7550000000001</v>
          </cell>
          <cell r="E252">
            <v>120.5633</v>
          </cell>
          <cell r="F252">
            <v>0</v>
          </cell>
          <cell r="G252">
            <v>0</v>
          </cell>
        </row>
        <row r="253">
          <cell r="A253">
            <v>1130765.3799999999</v>
          </cell>
          <cell r="B253">
            <v>252</v>
          </cell>
          <cell r="C253">
            <v>4690.848</v>
          </cell>
          <cell r="D253">
            <v>4568.393</v>
          </cell>
          <cell r="E253">
            <v>336.37049999999999</v>
          </cell>
          <cell r="F253">
            <v>0</v>
          </cell>
          <cell r="G253">
            <v>0</v>
          </cell>
        </row>
        <row r="254">
          <cell r="A254">
            <v>1135746.1299999999</v>
          </cell>
          <cell r="B254">
            <v>253</v>
          </cell>
          <cell r="C254">
            <v>4980.7150000000001</v>
          </cell>
          <cell r="D254">
            <v>4687.8590000000004</v>
          </cell>
          <cell r="E254">
            <v>410.59109999999998</v>
          </cell>
          <cell r="F254">
            <v>0</v>
          </cell>
          <cell r="G254">
            <v>0</v>
          </cell>
        </row>
        <row r="255">
          <cell r="A255">
            <v>1140427.6299999999</v>
          </cell>
          <cell r="B255">
            <v>254</v>
          </cell>
          <cell r="C255">
            <v>4681.5209999999997</v>
          </cell>
          <cell r="D255">
            <v>676.42859999999996</v>
          </cell>
          <cell r="E255">
            <v>38.221240000000002</v>
          </cell>
          <cell r="F255">
            <v>0</v>
          </cell>
          <cell r="G255">
            <v>0</v>
          </cell>
        </row>
        <row r="256">
          <cell r="A256">
            <v>1145140.5</v>
          </cell>
          <cell r="B256">
            <v>255</v>
          </cell>
          <cell r="C256">
            <v>4712.857</v>
          </cell>
          <cell r="D256">
            <v>4712.857</v>
          </cell>
          <cell r="E256">
            <v>374.34230000000002</v>
          </cell>
          <cell r="F256">
            <v>0</v>
          </cell>
          <cell r="G256">
            <v>0</v>
          </cell>
        </row>
        <row r="257">
          <cell r="A257">
            <v>1150010.5</v>
          </cell>
          <cell r="B257">
            <v>256</v>
          </cell>
          <cell r="C257">
            <v>4870</v>
          </cell>
          <cell r="D257">
            <v>1730</v>
          </cell>
          <cell r="E257">
            <v>179.7431</v>
          </cell>
          <cell r="F257">
            <v>0</v>
          </cell>
          <cell r="G257">
            <v>0</v>
          </cell>
        </row>
        <row r="258">
          <cell r="A258">
            <v>1155006</v>
          </cell>
          <cell r="B258">
            <v>257</v>
          </cell>
          <cell r="C258">
            <v>4995.4489999999996</v>
          </cell>
          <cell r="D258">
            <v>4177.9480000000003</v>
          </cell>
          <cell r="E258">
            <v>165.38130000000001</v>
          </cell>
          <cell r="F258">
            <v>0</v>
          </cell>
          <cell r="G258">
            <v>0</v>
          </cell>
        </row>
        <row r="259">
          <cell r="A259">
            <v>1159334.5</v>
          </cell>
          <cell r="B259">
            <v>258</v>
          </cell>
          <cell r="C259">
            <v>4328.5050000000001</v>
          </cell>
          <cell r="D259">
            <v>1245.5809999999999</v>
          </cell>
          <cell r="E259">
            <v>75.736609999999999</v>
          </cell>
          <cell r="F259">
            <v>0</v>
          </cell>
          <cell r="G259">
            <v>0</v>
          </cell>
        </row>
        <row r="260">
          <cell r="A260">
            <v>1162864</v>
          </cell>
          <cell r="B260">
            <v>259</v>
          </cell>
          <cell r="C260">
            <v>3529.4639999999999</v>
          </cell>
          <cell r="D260">
            <v>886.60720000000003</v>
          </cell>
          <cell r="E260">
            <v>32.98048</v>
          </cell>
          <cell r="F260">
            <v>0</v>
          </cell>
          <cell r="G260">
            <v>0</v>
          </cell>
        </row>
        <row r="261">
          <cell r="A261">
            <v>1167832.6299999999</v>
          </cell>
          <cell r="B261">
            <v>260</v>
          </cell>
          <cell r="C261">
            <v>4968.6400000000003</v>
          </cell>
          <cell r="D261">
            <v>2507.143</v>
          </cell>
          <cell r="E261">
            <v>93.377120000000005</v>
          </cell>
          <cell r="F261">
            <v>0</v>
          </cell>
          <cell r="G261">
            <v>0</v>
          </cell>
        </row>
        <row r="262">
          <cell r="A262">
            <v>1172594.3799999999</v>
          </cell>
          <cell r="B262">
            <v>261</v>
          </cell>
          <cell r="C262">
            <v>4761.72</v>
          </cell>
          <cell r="D262">
            <v>703.75009999999997</v>
          </cell>
          <cell r="E262">
            <v>39.856310000000001</v>
          </cell>
          <cell r="F262">
            <v>0</v>
          </cell>
          <cell r="G262">
            <v>0</v>
          </cell>
        </row>
        <row r="263">
          <cell r="A263">
            <v>1177574.25</v>
          </cell>
          <cell r="B263">
            <v>262</v>
          </cell>
          <cell r="C263">
            <v>4979.9129999999996</v>
          </cell>
          <cell r="D263">
            <v>951.42859999999996</v>
          </cell>
          <cell r="E263">
            <v>90.292180000000002</v>
          </cell>
          <cell r="F263">
            <v>0</v>
          </cell>
          <cell r="G263">
            <v>0</v>
          </cell>
        </row>
        <row r="264">
          <cell r="A264">
            <v>1182557.75</v>
          </cell>
          <cell r="B264">
            <v>263</v>
          </cell>
          <cell r="C264">
            <v>4983.5290000000005</v>
          </cell>
          <cell r="D264">
            <v>755.71429999999998</v>
          </cell>
          <cell r="E264">
            <v>68.284490000000005</v>
          </cell>
          <cell r="F264">
            <v>0</v>
          </cell>
          <cell r="G264">
            <v>0</v>
          </cell>
        </row>
        <row r="265">
          <cell r="A265">
            <v>1187393.1299999999</v>
          </cell>
          <cell r="B265">
            <v>264</v>
          </cell>
          <cell r="C265">
            <v>4835.3320000000003</v>
          </cell>
          <cell r="D265">
            <v>282.85719999999998</v>
          </cell>
          <cell r="E265">
            <v>9.0651399999999995</v>
          </cell>
          <cell r="F265">
            <v>0</v>
          </cell>
          <cell r="G265">
            <v>0</v>
          </cell>
        </row>
        <row r="266">
          <cell r="A266">
            <v>1192348.8799999999</v>
          </cell>
          <cell r="B266">
            <v>265</v>
          </cell>
          <cell r="C266">
            <v>4955.7139999999999</v>
          </cell>
          <cell r="D266">
            <v>1048.5709999999999</v>
          </cell>
          <cell r="E266">
            <v>49.932600000000001</v>
          </cell>
          <cell r="F266">
            <v>0</v>
          </cell>
          <cell r="G266">
            <v>0</v>
          </cell>
        </row>
        <row r="267">
          <cell r="A267">
            <v>1197338.3799999999</v>
          </cell>
          <cell r="B267">
            <v>266</v>
          </cell>
          <cell r="C267">
            <v>4989.509</v>
          </cell>
          <cell r="D267">
            <v>1972.835</v>
          </cell>
          <cell r="E267">
            <v>97.765500000000003</v>
          </cell>
          <cell r="F267">
            <v>0</v>
          </cell>
          <cell r="G267">
            <v>0</v>
          </cell>
        </row>
        <row r="268">
          <cell r="A268">
            <v>1201899.1299999999</v>
          </cell>
          <cell r="B268">
            <v>267</v>
          </cell>
          <cell r="C268">
            <v>4560.8029999999999</v>
          </cell>
          <cell r="D268">
            <v>3928.569</v>
          </cell>
          <cell r="E268">
            <v>247.5891</v>
          </cell>
          <cell r="F268">
            <v>0</v>
          </cell>
          <cell r="G268">
            <v>0</v>
          </cell>
        </row>
        <row r="269">
          <cell r="A269">
            <v>1206887.3799999999</v>
          </cell>
          <cell r="B269">
            <v>268</v>
          </cell>
          <cell r="C269">
            <v>4988.2139999999999</v>
          </cell>
          <cell r="D269">
            <v>4195.3559999999998</v>
          </cell>
          <cell r="E269">
            <v>323.57260000000002</v>
          </cell>
          <cell r="F269">
            <v>0</v>
          </cell>
          <cell r="G269">
            <v>0</v>
          </cell>
        </row>
        <row r="270">
          <cell r="A270">
            <v>1211884.75</v>
          </cell>
          <cell r="B270">
            <v>269</v>
          </cell>
          <cell r="C270">
            <v>4997.3590000000004</v>
          </cell>
          <cell r="D270">
            <v>4984.7479999999996</v>
          </cell>
          <cell r="E270">
            <v>239.16030000000001</v>
          </cell>
          <cell r="F270">
            <v>0</v>
          </cell>
          <cell r="G270">
            <v>0</v>
          </cell>
        </row>
        <row r="271">
          <cell r="A271">
            <v>1216327</v>
          </cell>
          <cell r="B271">
            <v>270</v>
          </cell>
          <cell r="C271">
            <v>4442.2550000000001</v>
          </cell>
          <cell r="D271">
            <v>4261.34</v>
          </cell>
          <cell r="E271">
            <v>348.97300000000001</v>
          </cell>
          <cell r="F271">
            <v>0</v>
          </cell>
          <cell r="G271">
            <v>0</v>
          </cell>
        </row>
        <row r="272">
          <cell r="A272">
            <v>1221306.25</v>
          </cell>
          <cell r="B272">
            <v>271</v>
          </cell>
          <cell r="C272">
            <v>4979.2879999999996</v>
          </cell>
          <cell r="D272">
            <v>4785.7169999999996</v>
          </cell>
          <cell r="E272">
            <v>445.00700000000001</v>
          </cell>
          <cell r="F272">
            <v>0</v>
          </cell>
          <cell r="G272">
            <v>0</v>
          </cell>
        </row>
        <row r="273">
          <cell r="A273">
            <v>1225692</v>
          </cell>
          <cell r="B273">
            <v>272</v>
          </cell>
          <cell r="C273">
            <v>4385.7389999999996</v>
          </cell>
          <cell r="D273">
            <v>1353.0360000000001</v>
          </cell>
          <cell r="E273">
            <v>83.324119999999994</v>
          </cell>
          <cell r="F273">
            <v>0</v>
          </cell>
          <cell r="G273">
            <v>0</v>
          </cell>
        </row>
        <row r="274">
          <cell r="A274">
            <v>1229267</v>
          </cell>
          <cell r="B274">
            <v>273</v>
          </cell>
          <cell r="C274">
            <v>3575</v>
          </cell>
          <cell r="D274">
            <v>3575</v>
          </cell>
          <cell r="E274">
            <v>159.14009999999999</v>
          </cell>
          <cell r="F274">
            <v>0</v>
          </cell>
          <cell r="G274">
            <v>0</v>
          </cell>
        </row>
        <row r="275">
          <cell r="A275">
            <v>1234231.6299999999</v>
          </cell>
          <cell r="B275">
            <v>274</v>
          </cell>
          <cell r="C275">
            <v>4964.643</v>
          </cell>
          <cell r="D275">
            <v>4765.357</v>
          </cell>
          <cell r="E275">
            <v>286.69240000000002</v>
          </cell>
          <cell r="F275">
            <v>0</v>
          </cell>
          <cell r="G275">
            <v>0</v>
          </cell>
        </row>
        <row r="276">
          <cell r="A276">
            <v>1239214.25</v>
          </cell>
          <cell r="B276">
            <v>275</v>
          </cell>
          <cell r="C276">
            <v>4982.6130000000003</v>
          </cell>
          <cell r="D276">
            <v>3126.7860000000001</v>
          </cell>
          <cell r="E276">
            <v>108.129</v>
          </cell>
          <cell r="F276">
            <v>0</v>
          </cell>
          <cell r="G276">
            <v>0</v>
          </cell>
        </row>
        <row r="277">
          <cell r="A277">
            <v>1244200.8799999999</v>
          </cell>
          <cell r="B277">
            <v>276</v>
          </cell>
          <cell r="C277">
            <v>4986.6719999999996</v>
          </cell>
          <cell r="D277">
            <v>1334.2860000000001</v>
          </cell>
          <cell r="E277">
            <v>45.297379999999997</v>
          </cell>
          <cell r="F277">
            <v>0</v>
          </cell>
          <cell r="G277">
            <v>0</v>
          </cell>
        </row>
        <row r="278">
          <cell r="A278">
            <v>1247486.6299999999</v>
          </cell>
          <cell r="B278">
            <v>277</v>
          </cell>
          <cell r="C278">
            <v>3285.7139999999999</v>
          </cell>
          <cell r="D278">
            <v>343.57139999999998</v>
          </cell>
          <cell r="E278">
            <v>12.205220000000001</v>
          </cell>
          <cell r="F278">
            <v>0</v>
          </cell>
          <cell r="G278">
            <v>0</v>
          </cell>
        </row>
        <row r="279">
          <cell r="A279">
            <v>1252468</v>
          </cell>
          <cell r="B279">
            <v>278</v>
          </cell>
          <cell r="C279">
            <v>4981.3620000000001</v>
          </cell>
          <cell r="D279">
            <v>0</v>
          </cell>
          <cell r="E279">
            <v>0</v>
          </cell>
          <cell r="F279">
            <v>0</v>
          </cell>
          <cell r="G279">
            <v>0</v>
          </cell>
        </row>
        <row r="280">
          <cell r="A280">
            <v>1257427.3799999999</v>
          </cell>
          <cell r="B280">
            <v>279</v>
          </cell>
          <cell r="C280">
            <v>4959.375</v>
          </cell>
          <cell r="D280">
            <v>128.57140000000001</v>
          </cell>
          <cell r="E280">
            <v>4.6365679999999996</v>
          </cell>
          <cell r="F280">
            <v>0</v>
          </cell>
          <cell r="G280">
            <v>0</v>
          </cell>
        </row>
        <row r="281">
          <cell r="A281">
            <v>1262398.25</v>
          </cell>
          <cell r="B281">
            <v>280</v>
          </cell>
          <cell r="C281">
            <v>4970.893</v>
          </cell>
          <cell r="D281">
            <v>962.54470000000003</v>
          </cell>
          <cell r="E281">
            <v>89.302059999999997</v>
          </cell>
          <cell r="F281">
            <v>0</v>
          </cell>
          <cell r="G281">
            <v>0</v>
          </cell>
        </row>
        <row r="282">
          <cell r="A282">
            <v>1267135.6299999999</v>
          </cell>
          <cell r="B282">
            <v>281</v>
          </cell>
          <cell r="C282">
            <v>4737.3630000000003</v>
          </cell>
          <cell r="D282">
            <v>581.42859999999996</v>
          </cell>
          <cell r="E282">
            <v>51.387099999999997</v>
          </cell>
          <cell r="F282">
            <v>0</v>
          </cell>
          <cell r="G282">
            <v>0</v>
          </cell>
        </row>
        <row r="283">
          <cell r="A283">
            <v>1272115</v>
          </cell>
          <cell r="B283">
            <v>282</v>
          </cell>
          <cell r="C283">
            <v>4979.3540000000003</v>
          </cell>
          <cell r="D283">
            <v>0</v>
          </cell>
          <cell r="E283">
            <v>0</v>
          </cell>
          <cell r="F283">
            <v>0</v>
          </cell>
          <cell r="G283">
            <v>0</v>
          </cell>
        </row>
        <row r="284">
          <cell r="A284">
            <v>1276768.5</v>
          </cell>
          <cell r="B284">
            <v>283</v>
          </cell>
          <cell r="C284">
            <v>4653.5050000000001</v>
          </cell>
          <cell r="D284">
            <v>330.71429999999998</v>
          </cell>
          <cell r="E284">
            <v>11.30049</v>
          </cell>
          <cell r="F284">
            <v>0</v>
          </cell>
          <cell r="G284">
            <v>0</v>
          </cell>
        </row>
        <row r="285">
          <cell r="A285">
            <v>1281756</v>
          </cell>
          <cell r="B285">
            <v>284</v>
          </cell>
          <cell r="C285">
            <v>4987.5010000000002</v>
          </cell>
          <cell r="D285">
            <v>755.35720000000003</v>
          </cell>
          <cell r="E285">
            <v>38.623989999999999</v>
          </cell>
          <cell r="F285">
            <v>0</v>
          </cell>
          <cell r="G285">
            <v>0</v>
          </cell>
        </row>
        <row r="286">
          <cell r="A286">
            <v>1286708.75</v>
          </cell>
          <cell r="B286">
            <v>285</v>
          </cell>
          <cell r="C286">
            <v>4952.7389999999996</v>
          </cell>
          <cell r="D286">
            <v>2724.8910000000001</v>
          </cell>
          <cell r="E286">
            <v>129.2276</v>
          </cell>
          <cell r="F286">
            <v>0</v>
          </cell>
          <cell r="G286">
            <v>0</v>
          </cell>
        </row>
        <row r="287">
          <cell r="A287">
            <v>1291425.1299999999</v>
          </cell>
          <cell r="B287">
            <v>286</v>
          </cell>
          <cell r="C287">
            <v>4716.43</v>
          </cell>
          <cell r="D287">
            <v>3923.5720000000001</v>
          </cell>
          <cell r="E287">
            <v>232.07980000000001</v>
          </cell>
          <cell r="F287">
            <v>0</v>
          </cell>
          <cell r="G287">
            <v>0</v>
          </cell>
        </row>
        <row r="288">
          <cell r="A288">
            <v>1296408</v>
          </cell>
          <cell r="B288">
            <v>287</v>
          </cell>
          <cell r="C288">
            <v>4982.857</v>
          </cell>
          <cell r="D288">
            <v>4982.857</v>
          </cell>
          <cell r="E288">
            <v>401.48930000000001</v>
          </cell>
          <cell r="F288">
            <v>0</v>
          </cell>
          <cell r="G288">
            <v>0</v>
          </cell>
        </row>
        <row r="289">
          <cell r="A289">
            <v>1301360.8799999999</v>
          </cell>
          <cell r="B289">
            <v>288</v>
          </cell>
          <cell r="C289">
            <v>4952.8329999999996</v>
          </cell>
          <cell r="D289">
            <v>4774.259</v>
          </cell>
          <cell r="E289">
            <v>239.48859999999999</v>
          </cell>
          <cell r="F289">
            <v>0</v>
          </cell>
          <cell r="G289">
            <v>0</v>
          </cell>
        </row>
        <row r="290">
          <cell r="A290">
            <v>1306344.1299999999</v>
          </cell>
          <cell r="B290">
            <v>289</v>
          </cell>
          <cell r="C290">
            <v>4983.2129999999997</v>
          </cell>
          <cell r="D290">
            <v>4983.2129999999997</v>
          </cell>
          <cell r="E290">
            <v>362.52730000000003</v>
          </cell>
          <cell r="F290">
            <v>0</v>
          </cell>
          <cell r="G290">
            <v>0</v>
          </cell>
        </row>
        <row r="291">
          <cell r="A291">
            <v>1311345.8799999999</v>
          </cell>
          <cell r="B291">
            <v>290</v>
          </cell>
          <cell r="C291">
            <v>5001.692</v>
          </cell>
          <cell r="D291">
            <v>3669.6439999999998</v>
          </cell>
          <cell r="E291">
            <v>382.12939999999998</v>
          </cell>
          <cell r="F291">
            <v>0</v>
          </cell>
          <cell r="G291">
            <v>0</v>
          </cell>
        </row>
        <row r="292">
          <cell r="A292">
            <v>1315991.8799999999</v>
          </cell>
          <cell r="B292">
            <v>291</v>
          </cell>
          <cell r="C292">
            <v>4646.0469999999996</v>
          </cell>
          <cell r="D292">
            <v>1113.6379999999999</v>
          </cell>
          <cell r="E292">
            <v>77.307320000000004</v>
          </cell>
          <cell r="F292">
            <v>0</v>
          </cell>
          <cell r="G292">
            <v>0</v>
          </cell>
        </row>
        <row r="293">
          <cell r="A293">
            <v>1320986.5</v>
          </cell>
          <cell r="B293">
            <v>292</v>
          </cell>
          <cell r="C293">
            <v>4994.6440000000002</v>
          </cell>
          <cell r="D293">
            <v>2575.7139999999999</v>
          </cell>
          <cell r="E293">
            <v>126.87390000000001</v>
          </cell>
          <cell r="F293">
            <v>0</v>
          </cell>
          <cell r="G293">
            <v>0</v>
          </cell>
        </row>
        <row r="294">
          <cell r="A294">
            <v>1325967.8799999999</v>
          </cell>
          <cell r="B294">
            <v>293</v>
          </cell>
          <cell r="C294">
            <v>4981.43</v>
          </cell>
          <cell r="D294">
            <v>581.42859999999996</v>
          </cell>
          <cell r="E294">
            <v>27.11947</v>
          </cell>
          <cell r="F294">
            <v>0</v>
          </cell>
          <cell r="G294">
            <v>0</v>
          </cell>
        </row>
        <row r="295">
          <cell r="A295">
            <v>1330964.5</v>
          </cell>
          <cell r="B295">
            <v>294</v>
          </cell>
          <cell r="C295">
            <v>4996.6369999999997</v>
          </cell>
          <cell r="D295">
            <v>3355.3180000000002</v>
          </cell>
          <cell r="E295">
            <v>152.6953</v>
          </cell>
          <cell r="F295">
            <v>0</v>
          </cell>
          <cell r="G295">
            <v>0</v>
          </cell>
        </row>
        <row r="296">
          <cell r="A296">
            <v>1335943.1299999999</v>
          </cell>
          <cell r="B296">
            <v>295</v>
          </cell>
          <cell r="C296">
            <v>4978.5950000000003</v>
          </cell>
          <cell r="D296">
            <v>3892.768</v>
          </cell>
          <cell r="E296">
            <v>168.44909999999999</v>
          </cell>
          <cell r="F296">
            <v>0</v>
          </cell>
          <cell r="G296">
            <v>0</v>
          </cell>
        </row>
        <row r="297">
          <cell r="A297">
            <v>1340923</v>
          </cell>
          <cell r="B297">
            <v>296</v>
          </cell>
          <cell r="C297">
            <v>4979.9120000000003</v>
          </cell>
          <cell r="D297">
            <v>1173.2139999999999</v>
          </cell>
          <cell r="E297">
            <v>45.23939</v>
          </cell>
          <cell r="F297">
            <v>0</v>
          </cell>
          <cell r="G297">
            <v>0</v>
          </cell>
        </row>
        <row r="298">
          <cell r="A298">
            <v>1345917.75</v>
          </cell>
          <cell r="B298">
            <v>297</v>
          </cell>
          <cell r="C298">
            <v>4994.799</v>
          </cell>
          <cell r="D298">
            <v>1083.7719999999999</v>
          </cell>
          <cell r="E298">
            <v>109.8395</v>
          </cell>
          <cell r="F298">
            <v>0</v>
          </cell>
          <cell r="G298">
            <v>0</v>
          </cell>
        </row>
        <row r="299">
          <cell r="A299">
            <v>1348767.63</v>
          </cell>
          <cell r="B299">
            <v>298</v>
          </cell>
          <cell r="C299">
            <v>2849.8429999999998</v>
          </cell>
          <cell r="D299">
            <v>584.82129999999995</v>
          </cell>
          <cell r="E299">
            <v>20.83118</v>
          </cell>
          <cell r="F299">
            <v>0</v>
          </cell>
          <cell r="G299">
            <v>0</v>
          </cell>
        </row>
        <row r="300">
          <cell r="A300">
            <v>1353716.25</v>
          </cell>
          <cell r="B300">
            <v>299</v>
          </cell>
          <cell r="C300">
            <v>4948.6629999999996</v>
          </cell>
          <cell r="D300">
            <v>2642.857</v>
          </cell>
          <cell r="E300">
            <v>103.4273</v>
          </cell>
          <cell r="F300">
            <v>0</v>
          </cell>
          <cell r="G300">
            <v>0</v>
          </cell>
        </row>
        <row r="301">
          <cell r="A301">
            <v>1358191.5</v>
          </cell>
          <cell r="B301">
            <v>300</v>
          </cell>
          <cell r="C301">
            <v>4475.2470000000003</v>
          </cell>
          <cell r="D301">
            <v>1780.96</v>
          </cell>
          <cell r="E301">
            <v>75.601839999999996</v>
          </cell>
          <cell r="F301">
            <v>0</v>
          </cell>
          <cell r="G301">
            <v>0</v>
          </cell>
        </row>
        <row r="302">
          <cell r="A302">
            <v>1363190.63</v>
          </cell>
          <cell r="B302">
            <v>301</v>
          </cell>
          <cell r="C302">
            <v>4999.1499999999996</v>
          </cell>
          <cell r="D302">
            <v>264.0179</v>
          </cell>
          <cell r="E302">
            <v>16.816569999999999</v>
          </cell>
          <cell r="F302">
            <v>0</v>
          </cell>
          <cell r="G302">
            <v>0</v>
          </cell>
        </row>
        <row r="303">
          <cell r="A303">
            <v>1367878.63</v>
          </cell>
          <cell r="B303">
            <v>302</v>
          </cell>
          <cell r="C303">
            <v>4688</v>
          </cell>
          <cell r="D303">
            <v>1594.5540000000001</v>
          </cell>
          <cell r="E303">
            <v>84.126769999999993</v>
          </cell>
          <cell r="F303">
            <v>0</v>
          </cell>
          <cell r="G303">
            <v>0</v>
          </cell>
        </row>
        <row r="304">
          <cell r="A304">
            <v>1372811.5</v>
          </cell>
          <cell r="B304">
            <v>303</v>
          </cell>
          <cell r="C304">
            <v>4932.857</v>
          </cell>
          <cell r="D304">
            <v>4140</v>
          </cell>
          <cell r="E304">
            <v>185.5367</v>
          </cell>
          <cell r="F304">
            <v>0</v>
          </cell>
          <cell r="G304">
            <v>0</v>
          </cell>
        </row>
        <row r="305">
          <cell r="A305">
            <v>1377787.13</v>
          </cell>
          <cell r="B305">
            <v>304</v>
          </cell>
          <cell r="C305">
            <v>4975.625</v>
          </cell>
          <cell r="D305">
            <v>4975.625</v>
          </cell>
          <cell r="E305">
            <v>331.82220000000001</v>
          </cell>
          <cell r="F305">
            <v>0</v>
          </cell>
          <cell r="G305">
            <v>0</v>
          </cell>
        </row>
        <row r="306">
          <cell r="A306">
            <v>1380585.13</v>
          </cell>
          <cell r="B306">
            <v>305</v>
          </cell>
          <cell r="C306">
            <v>2797.99</v>
          </cell>
          <cell r="D306">
            <v>2624.9989999999998</v>
          </cell>
          <cell r="E306">
            <v>114.4509</v>
          </cell>
          <cell r="F306">
            <v>0</v>
          </cell>
          <cell r="G306">
            <v>0</v>
          </cell>
        </row>
        <row r="307">
          <cell r="A307">
            <v>1384953</v>
          </cell>
          <cell r="B307">
            <v>306</v>
          </cell>
          <cell r="C307">
            <v>4367.857</v>
          </cell>
          <cell r="D307">
            <v>4367.857</v>
          </cell>
          <cell r="E307">
            <v>227.98670000000001</v>
          </cell>
          <cell r="F307">
            <v>0</v>
          </cell>
          <cell r="G307">
            <v>0</v>
          </cell>
        </row>
        <row r="308">
          <cell r="A308">
            <v>1389901.63</v>
          </cell>
          <cell r="B308">
            <v>307</v>
          </cell>
          <cell r="C308">
            <v>4948.5730000000003</v>
          </cell>
          <cell r="D308">
            <v>4678.5730000000003</v>
          </cell>
          <cell r="E308">
            <v>418.01549999999997</v>
          </cell>
          <cell r="F308">
            <v>0</v>
          </cell>
          <cell r="G308">
            <v>0</v>
          </cell>
        </row>
        <row r="309">
          <cell r="A309">
            <v>1394870.38</v>
          </cell>
          <cell r="B309">
            <v>308</v>
          </cell>
          <cell r="C309">
            <v>4968.7309999999998</v>
          </cell>
          <cell r="D309">
            <v>1810.5129999999999</v>
          </cell>
          <cell r="E309">
            <v>79.090500000000006</v>
          </cell>
          <cell r="F309">
            <v>0</v>
          </cell>
          <cell r="G309">
            <v>0</v>
          </cell>
        </row>
        <row r="310">
          <cell r="A310">
            <v>1399868.75</v>
          </cell>
          <cell r="B310">
            <v>309</v>
          </cell>
          <cell r="C310">
            <v>4998.3710000000001</v>
          </cell>
          <cell r="D310">
            <v>846.42859999999996</v>
          </cell>
          <cell r="E310">
            <v>85.145769999999999</v>
          </cell>
          <cell r="F310">
            <v>0</v>
          </cell>
          <cell r="G310">
            <v>0</v>
          </cell>
        </row>
        <row r="311">
          <cell r="A311">
            <v>1404821.63</v>
          </cell>
          <cell r="B311">
            <v>310</v>
          </cell>
          <cell r="C311">
            <v>4952.857</v>
          </cell>
          <cell r="D311">
            <v>3253.5709999999999</v>
          </cell>
          <cell r="E311">
            <v>198.0351</v>
          </cell>
          <cell r="F311">
            <v>0</v>
          </cell>
          <cell r="G311">
            <v>0</v>
          </cell>
        </row>
        <row r="312">
          <cell r="A312">
            <v>1409817.25</v>
          </cell>
          <cell r="B312">
            <v>311</v>
          </cell>
          <cell r="C312">
            <v>4995.6769999999997</v>
          </cell>
          <cell r="D312">
            <v>1796.383</v>
          </cell>
          <cell r="E312">
            <v>74.046719999999993</v>
          </cell>
          <cell r="F312">
            <v>0</v>
          </cell>
          <cell r="G312">
            <v>0</v>
          </cell>
        </row>
        <row r="313">
          <cell r="A313">
            <v>1414808.63</v>
          </cell>
          <cell r="B313">
            <v>312</v>
          </cell>
          <cell r="C313">
            <v>4991.3180000000002</v>
          </cell>
          <cell r="D313">
            <v>4991.3180000000002</v>
          </cell>
          <cell r="E313">
            <v>273.65949999999998</v>
          </cell>
          <cell r="F313">
            <v>0</v>
          </cell>
          <cell r="G313">
            <v>0</v>
          </cell>
        </row>
        <row r="314">
          <cell r="A314">
            <v>1419798.5</v>
          </cell>
          <cell r="B314">
            <v>313</v>
          </cell>
          <cell r="C314">
            <v>4989.8990000000003</v>
          </cell>
          <cell r="D314">
            <v>1094.9780000000001</v>
          </cell>
          <cell r="E314">
            <v>52.556870000000004</v>
          </cell>
          <cell r="F314">
            <v>0</v>
          </cell>
          <cell r="G314">
            <v>0</v>
          </cell>
        </row>
        <row r="315">
          <cell r="A315">
            <v>1423549.75</v>
          </cell>
          <cell r="B315">
            <v>314</v>
          </cell>
          <cell r="C315">
            <v>3751.29</v>
          </cell>
          <cell r="D315">
            <v>404.30799999999999</v>
          </cell>
          <cell r="E315">
            <v>15.607329999999999</v>
          </cell>
          <cell r="F315">
            <v>0</v>
          </cell>
          <cell r="G315">
            <v>0</v>
          </cell>
        </row>
        <row r="316">
          <cell r="A316">
            <v>1428547.38</v>
          </cell>
          <cell r="B316">
            <v>315</v>
          </cell>
          <cell r="C316">
            <v>4997.6350000000002</v>
          </cell>
          <cell r="D316">
            <v>3573.26</v>
          </cell>
          <cell r="E316">
            <v>197.79689999999999</v>
          </cell>
          <cell r="F316">
            <v>0</v>
          </cell>
          <cell r="G316">
            <v>0</v>
          </cell>
        </row>
        <row r="317">
          <cell r="A317">
            <v>1433425.63</v>
          </cell>
          <cell r="B317">
            <v>316</v>
          </cell>
          <cell r="C317">
            <v>4878.259</v>
          </cell>
          <cell r="D317">
            <v>2040.5350000000001</v>
          </cell>
          <cell r="E317">
            <v>114.8319</v>
          </cell>
          <cell r="F317">
            <v>0</v>
          </cell>
          <cell r="G317">
            <v>0</v>
          </cell>
        </row>
        <row r="318">
          <cell r="A318">
            <v>1438386.63</v>
          </cell>
          <cell r="B318">
            <v>317</v>
          </cell>
          <cell r="C318">
            <v>4960.9830000000002</v>
          </cell>
          <cell r="D318">
            <v>570.98220000000003</v>
          </cell>
          <cell r="E318">
            <v>30.58916</v>
          </cell>
          <cell r="F318">
            <v>0</v>
          </cell>
          <cell r="G318">
            <v>0</v>
          </cell>
        </row>
        <row r="319">
          <cell r="A319">
            <v>1442820.13</v>
          </cell>
          <cell r="B319">
            <v>318</v>
          </cell>
          <cell r="C319">
            <v>4433.46</v>
          </cell>
          <cell r="D319">
            <v>2488.817</v>
          </cell>
          <cell r="E319">
            <v>125.47499999999999</v>
          </cell>
          <cell r="F319">
            <v>0</v>
          </cell>
          <cell r="G319">
            <v>0</v>
          </cell>
        </row>
        <row r="320">
          <cell r="A320">
            <v>1447518</v>
          </cell>
          <cell r="B320">
            <v>319</v>
          </cell>
          <cell r="C320">
            <v>4697.857</v>
          </cell>
          <cell r="D320">
            <v>3905</v>
          </cell>
          <cell r="E320">
            <v>182.2346</v>
          </cell>
          <cell r="F320">
            <v>0</v>
          </cell>
          <cell r="G320">
            <v>0</v>
          </cell>
        </row>
        <row r="321">
          <cell r="A321">
            <v>1452515.13</v>
          </cell>
          <cell r="B321">
            <v>320</v>
          </cell>
          <cell r="C321">
            <v>4997.1610000000001</v>
          </cell>
          <cell r="D321">
            <v>4997.1610000000001</v>
          </cell>
          <cell r="E321">
            <v>226.44210000000001</v>
          </cell>
          <cell r="F321">
            <v>0</v>
          </cell>
          <cell r="G321">
            <v>0</v>
          </cell>
        </row>
        <row r="322">
          <cell r="A322">
            <v>1457351</v>
          </cell>
          <cell r="B322">
            <v>321</v>
          </cell>
          <cell r="C322">
            <v>4835.8649999999998</v>
          </cell>
          <cell r="D322">
            <v>4835.8649999999998</v>
          </cell>
          <cell r="E322">
            <v>293.44490000000002</v>
          </cell>
          <cell r="F322">
            <v>0</v>
          </cell>
          <cell r="G322">
            <v>0</v>
          </cell>
        </row>
        <row r="323">
          <cell r="A323">
            <v>1462350.63</v>
          </cell>
          <cell r="B323">
            <v>322</v>
          </cell>
          <cell r="C323">
            <v>4999.6419999999998</v>
          </cell>
          <cell r="D323">
            <v>4420.7139999999999</v>
          </cell>
          <cell r="E323">
            <v>346.64760000000001</v>
          </cell>
          <cell r="F323">
            <v>0</v>
          </cell>
          <cell r="G323">
            <v>0</v>
          </cell>
        </row>
        <row r="324">
          <cell r="A324">
            <v>1467342.13</v>
          </cell>
          <cell r="B324">
            <v>323</v>
          </cell>
          <cell r="C324">
            <v>4991.5619999999999</v>
          </cell>
          <cell r="D324">
            <v>1378.5039999999999</v>
          </cell>
          <cell r="E324">
            <v>110.1978</v>
          </cell>
          <cell r="F324">
            <v>0</v>
          </cell>
          <cell r="G324">
            <v>0</v>
          </cell>
        </row>
        <row r="325">
          <cell r="A325">
            <v>1472327.25</v>
          </cell>
          <cell r="B325">
            <v>324</v>
          </cell>
          <cell r="C325">
            <v>4985.18</v>
          </cell>
          <cell r="D325">
            <v>3422.277</v>
          </cell>
          <cell r="E325">
            <v>125.3729</v>
          </cell>
          <cell r="F325">
            <v>0</v>
          </cell>
          <cell r="G325">
            <v>0</v>
          </cell>
        </row>
        <row r="326">
          <cell r="A326">
            <v>1477308.25</v>
          </cell>
          <cell r="B326">
            <v>325</v>
          </cell>
          <cell r="C326">
            <v>4981.027</v>
          </cell>
          <cell r="D326">
            <v>573.97310000000004</v>
          </cell>
          <cell r="E326">
            <v>24.98535</v>
          </cell>
          <cell r="F326">
            <v>0</v>
          </cell>
          <cell r="G326">
            <v>0</v>
          </cell>
        </row>
        <row r="327">
          <cell r="A327">
            <v>1482302.13</v>
          </cell>
          <cell r="B327">
            <v>326</v>
          </cell>
          <cell r="C327">
            <v>4993.8459999999995</v>
          </cell>
          <cell r="D327">
            <v>4833.13</v>
          </cell>
          <cell r="E327">
            <v>350.49990000000003</v>
          </cell>
          <cell r="F327">
            <v>0</v>
          </cell>
          <cell r="G327">
            <v>0</v>
          </cell>
        </row>
        <row r="328">
          <cell r="A328">
            <v>1487147.75</v>
          </cell>
          <cell r="B328">
            <v>327</v>
          </cell>
          <cell r="C328">
            <v>4845.6480000000001</v>
          </cell>
          <cell r="D328">
            <v>2987.9470000000001</v>
          </cell>
          <cell r="E328">
            <v>206.03380000000001</v>
          </cell>
          <cell r="F328">
            <v>0</v>
          </cell>
          <cell r="G328">
            <v>0</v>
          </cell>
        </row>
        <row r="329">
          <cell r="A329">
            <v>1492115.75</v>
          </cell>
          <cell r="B329">
            <v>328</v>
          </cell>
          <cell r="C329">
            <v>4967.99</v>
          </cell>
          <cell r="D329">
            <v>250</v>
          </cell>
          <cell r="E329">
            <v>10.982100000000001</v>
          </cell>
          <cell r="F329">
            <v>0</v>
          </cell>
          <cell r="G329">
            <v>0</v>
          </cell>
        </row>
        <row r="330">
          <cell r="A330">
            <v>1497099.63</v>
          </cell>
          <cell r="B330">
            <v>329</v>
          </cell>
          <cell r="C330">
            <v>4983.8370000000004</v>
          </cell>
          <cell r="D330">
            <v>2972.9029999999998</v>
          </cell>
          <cell r="E330">
            <v>149.31870000000001</v>
          </cell>
          <cell r="F330">
            <v>0</v>
          </cell>
          <cell r="G330">
            <v>0</v>
          </cell>
        </row>
        <row r="331">
          <cell r="A331">
            <v>1502099.75</v>
          </cell>
          <cell r="B331">
            <v>330</v>
          </cell>
          <cell r="C331">
            <v>5000.1450000000004</v>
          </cell>
          <cell r="D331">
            <v>5000.1450000000004</v>
          </cell>
          <cell r="E331">
            <v>225.1036</v>
          </cell>
          <cell r="F331">
            <v>0</v>
          </cell>
          <cell r="G331">
            <v>0</v>
          </cell>
        </row>
        <row r="332">
          <cell r="A332">
            <v>1507095</v>
          </cell>
          <cell r="B332">
            <v>331</v>
          </cell>
          <cell r="C332">
            <v>4995.2790000000005</v>
          </cell>
          <cell r="D332">
            <v>4584.5569999999998</v>
          </cell>
          <cell r="E332">
            <v>238.75919999999999</v>
          </cell>
          <cell r="F332">
            <v>0</v>
          </cell>
          <cell r="G332">
            <v>0</v>
          </cell>
        </row>
        <row r="333">
          <cell r="A333">
            <v>1511998.88</v>
          </cell>
          <cell r="B333">
            <v>332</v>
          </cell>
          <cell r="C333">
            <v>4903.9290000000001</v>
          </cell>
          <cell r="D333">
            <v>4550.357</v>
          </cell>
          <cell r="E333">
            <v>345.0992</v>
          </cell>
          <cell r="F333">
            <v>0</v>
          </cell>
          <cell r="G333">
            <v>0</v>
          </cell>
        </row>
        <row r="334">
          <cell r="A334">
            <v>1516968</v>
          </cell>
          <cell r="B334">
            <v>333</v>
          </cell>
          <cell r="C334">
            <v>4969.0839999999998</v>
          </cell>
          <cell r="D334">
            <v>1336.8530000000001</v>
          </cell>
          <cell r="E334">
            <v>212.7603</v>
          </cell>
          <cell r="F334">
            <v>0</v>
          </cell>
          <cell r="G334">
            <v>0</v>
          </cell>
        </row>
        <row r="335">
          <cell r="A335">
            <v>1521955.75</v>
          </cell>
          <cell r="B335">
            <v>334</v>
          </cell>
          <cell r="C335">
            <v>4987.7250000000004</v>
          </cell>
          <cell r="D335">
            <v>2243.0129999999999</v>
          </cell>
          <cell r="E335">
            <v>155.52420000000001</v>
          </cell>
          <cell r="F335">
            <v>0</v>
          </cell>
          <cell r="G335">
            <v>0</v>
          </cell>
        </row>
        <row r="336">
          <cell r="A336">
            <v>1526801.88</v>
          </cell>
          <cell r="B336">
            <v>335</v>
          </cell>
          <cell r="C336">
            <v>4846.1639999999998</v>
          </cell>
          <cell r="D336">
            <v>4620.5150000000003</v>
          </cell>
          <cell r="E336">
            <v>278.68900000000002</v>
          </cell>
          <cell r="F336">
            <v>0</v>
          </cell>
          <cell r="G336">
            <v>0</v>
          </cell>
        </row>
        <row r="337">
          <cell r="A337">
            <v>1530277.63</v>
          </cell>
          <cell r="B337">
            <v>336</v>
          </cell>
          <cell r="C337">
            <v>3475.692</v>
          </cell>
          <cell r="D337">
            <v>3317.88</v>
          </cell>
          <cell r="E337">
            <v>249.92910000000001</v>
          </cell>
          <cell r="F337">
            <v>0</v>
          </cell>
          <cell r="G337">
            <v>0</v>
          </cell>
        </row>
        <row r="338">
          <cell r="A338">
            <v>1535272.75</v>
          </cell>
          <cell r="B338">
            <v>337</v>
          </cell>
          <cell r="C338">
            <v>4995.1090000000004</v>
          </cell>
          <cell r="D338">
            <v>1850</v>
          </cell>
          <cell r="E338">
            <v>112.9918</v>
          </cell>
          <cell r="F338">
            <v>0</v>
          </cell>
          <cell r="G338">
            <v>0</v>
          </cell>
        </row>
        <row r="339">
          <cell r="A339">
            <v>1540192.88</v>
          </cell>
          <cell r="B339">
            <v>338</v>
          </cell>
          <cell r="C339">
            <v>4920.0889999999999</v>
          </cell>
          <cell r="D339">
            <v>2953.9290000000001</v>
          </cell>
          <cell r="E339">
            <v>133.3629</v>
          </cell>
          <cell r="F339">
            <v>0</v>
          </cell>
          <cell r="G339">
            <v>0</v>
          </cell>
        </row>
        <row r="340">
          <cell r="A340">
            <v>1545195.38</v>
          </cell>
          <cell r="B340">
            <v>339</v>
          </cell>
          <cell r="C340">
            <v>5002.4539999999997</v>
          </cell>
          <cell r="D340">
            <v>5002.4539999999997</v>
          </cell>
          <cell r="E340">
            <v>244.32859999999999</v>
          </cell>
          <cell r="F340">
            <v>0</v>
          </cell>
          <cell r="G340">
            <v>0</v>
          </cell>
        </row>
        <row r="341">
          <cell r="A341">
            <v>1548901.13</v>
          </cell>
          <cell r="B341">
            <v>340</v>
          </cell>
          <cell r="C341">
            <v>3705.692</v>
          </cell>
          <cell r="D341">
            <v>3384.8220000000001</v>
          </cell>
          <cell r="E341">
            <v>124.399</v>
          </cell>
          <cell r="F341">
            <v>0</v>
          </cell>
          <cell r="G341">
            <v>0</v>
          </cell>
        </row>
        <row r="342">
          <cell r="A342">
            <v>1553898</v>
          </cell>
          <cell r="B342">
            <v>341</v>
          </cell>
          <cell r="C342">
            <v>4996.8559999999998</v>
          </cell>
          <cell r="D342">
            <v>3323.26</v>
          </cell>
          <cell r="E342">
            <v>135.2731</v>
          </cell>
          <cell r="F342">
            <v>0</v>
          </cell>
          <cell r="G342">
            <v>0</v>
          </cell>
        </row>
        <row r="343">
          <cell r="A343">
            <v>1558829.5</v>
          </cell>
          <cell r="B343">
            <v>342</v>
          </cell>
          <cell r="C343">
            <v>4931.4709999999995</v>
          </cell>
          <cell r="D343">
            <v>3499.0819999999999</v>
          </cell>
          <cell r="E343">
            <v>204.8349</v>
          </cell>
          <cell r="F343">
            <v>0</v>
          </cell>
          <cell r="G343">
            <v>0</v>
          </cell>
        </row>
        <row r="344">
          <cell r="A344">
            <v>1563704.38</v>
          </cell>
          <cell r="B344">
            <v>343</v>
          </cell>
          <cell r="C344">
            <v>4874.87</v>
          </cell>
          <cell r="D344">
            <v>4763.9769999999999</v>
          </cell>
          <cell r="E344">
            <v>256.92750000000001</v>
          </cell>
          <cell r="F344">
            <v>0</v>
          </cell>
          <cell r="G344">
            <v>0</v>
          </cell>
        </row>
        <row r="345">
          <cell r="A345">
            <v>1568629.38</v>
          </cell>
          <cell r="B345">
            <v>344</v>
          </cell>
          <cell r="C345">
            <v>4925.0230000000001</v>
          </cell>
          <cell r="D345">
            <v>2200.402</v>
          </cell>
          <cell r="E345">
            <v>100.3903</v>
          </cell>
          <cell r="F345">
            <v>0</v>
          </cell>
          <cell r="G345">
            <v>0</v>
          </cell>
        </row>
        <row r="346">
          <cell r="A346">
            <v>1573474.38</v>
          </cell>
          <cell r="B346">
            <v>345</v>
          </cell>
          <cell r="C346">
            <v>4845</v>
          </cell>
          <cell r="D346">
            <v>4026.4279999999999</v>
          </cell>
          <cell r="E346">
            <v>154.11580000000001</v>
          </cell>
          <cell r="F346">
            <v>0</v>
          </cell>
          <cell r="G346">
            <v>0</v>
          </cell>
        </row>
        <row r="347">
          <cell r="A347">
            <v>1576496</v>
          </cell>
          <cell r="B347">
            <v>346</v>
          </cell>
          <cell r="C347">
            <v>3021.627</v>
          </cell>
          <cell r="D347">
            <v>1602.098</v>
          </cell>
          <cell r="E347">
            <v>85.400049999999993</v>
          </cell>
          <cell r="F347">
            <v>0</v>
          </cell>
          <cell r="G347">
            <v>0</v>
          </cell>
        </row>
        <row r="348">
          <cell r="A348">
            <v>1581217.38</v>
          </cell>
          <cell r="B348">
            <v>347</v>
          </cell>
          <cell r="C348">
            <v>4721.4290000000001</v>
          </cell>
          <cell r="D348">
            <v>4676.4290000000001</v>
          </cell>
          <cell r="E348">
            <v>145.60489999999999</v>
          </cell>
          <cell r="F348">
            <v>0</v>
          </cell>
          <cell r="G348">
            <v>0</v>
          </cell>
        </row>
        <row r="349">
          <cell r="A349">
            <v>1586216.5</v>
          </cell>
          <cell r="B349">
            <v>348</v>
          </cell>
          <cell r="C349">
            <v>4999.1080000000002</v>
          </cell>
          <cell r="D349">
            <v>2586.1610000000001</v>
          </cell>
          <cell r="E349">
            <v>95.532690000000002</v>
          </cell>
          <cell r="F349">
            <v>0</v>
          </cell>
          <cell r="G349">
            <v>0</v>
          </cell>
        </row>
        <row r="350">
          <cell r="A350">
            <v>1591063.75</v>
          </cell>
          <cell r="B350">
            <v>349</v>
          </cell>
          <cell r="C350">
            <v>4847.2269999999999</v>
          </cell>
          <cell r="D350">
            <v>3265.0819999999999</v>
          </cell>
          <cell r="E350">
            <v>178.48159999999999</v>
          </cell>
          <cell r="F350">
            <v>0</v>
          </cell>
          <cell r="G350">
            <v>0</v>
          </cell>
        </row>
        <row r="351">
          <cell r="A351">
            <v>1594618.75</v>
          </cell>
          <cell r="B351">
            <v>350</v>
          </cell>
          <cell r="C351">
            <v>3555</v>
          </cell>
          <cell r="D351">
            <v>2677.857</v>
          </cell>
          <cell r="E351">
            <v>125.2782</v>
          </cell>
          <cell r="F351">
            <v>0</v>
          </cell>
          <cell r="G351">
            <v>0</v>
          </cell>
        </row>
        <row r="352">
          <cell r="A352">
            <v>1599610.8799999999</v>
          </cell>
          <cell r="B352">
            <v>351</v>
          </cell>
          <cell r="C352">
            <v>4992.0780000000004</v>
          </cell>
          <cell r="D352">
            <v>3528.9059999999999</v>
          </cell>
          <cell r="E352">
            <v>155.4924</v>
          </cell>
          <cell r="F352">
            <v>0</v>
          </cell>
          <cell r="G352">
            <v>0</v>
          </cell>
        </row>
        <row r="353">
          <cell r="A353">
            <v>1604594.13</v>
          </cell>
          <cell r="B353">
            <v>352</v>
          </cell>
          <cell r="C353">
            <v>4983.2079999999996</v>
          </cell>
          <cell r="D353">
            <v>3123.3229999999999</v>
          </cell>
          <cell r="E353">
            <v>129.96690000000001</v>
          </cell>
          <cell r="F353">
            <v>0</v>
          </cell>
          <cell r="G353">
            <v>0</v>
          </cell>
        </row>
        <row r="354">
          <cell r="A354">
            <v>1609589.88</v>
          </cell>
          <cell r="B354">
            <v>353</v>
          </cell>
          <cell r="C354">
            <v>4995.7550000000001</v>
          </cell>
          <cell r="D354">
            <v>3895.4879999999998</v>
          </cell>
          <cell r="E354">
            <v>235.3185</v>
          </cell>
          <cell r="F354">
            <v>0</v>
          </cell>
          <cell r="G354">
            <v>0</v>
          </cell>
        </row>
        <row r="355">
          <cell r="A355">
            <v>1610136.13</v>
          </cell>
          <cell r="B355">
            <v>354</v>
          </cell>
          <cell r="C355">
            <v>546.24990000000003</v>
          </cell>
          <cell r="D355">
            <v>448.88389999999998</v>
          </cell>
          <cell r="E355">
            <v>16.325589999999998</v>
          </cell>
          <cell r="F355">
            <v>0</v>
          </cell>
          <cell r="G355">
            <v>0</v>
          </cell>
        </row>
      </sheetData>
      <sheetData sheetId="6" refreshError="1">
        <row r="2">
          <cell r="A2">
            <v>4997.8770000000004</v>
          </cell>
          <cell r="B2">
            <v>1</v>
          </cell>
          <cell r="C2">
            <v>4997.8770000000004</v>
          </cell>
          <cell r="D2">
            <v>10.267860000000001</v>
          </cell>
          <cell r="E2">
            <v>0.69956600000000002</v>
          </cell>
          <cell r="F2">
            <v>0</v>
          </cell>
          <cell r="G2">
            <v>0</v>
          </cell>
        </row>
        <row r="3">
          <cell r="A3">
            <v>9964.9509999999991</v>
          </cell>
          <cell r="B3">
            <v>2</v>
          </cell>
          <cell r="C3">
            <v>4967.0749999999998</v>
          </cell>
          <cell r="D3">
            <v>0</v>
          </cell>
          <cell r="E3">
            <v>0</v>
          </cell>
          <cell r="F3">
            <v>0</v>
          </cell>
          <cell r="G3">
            <v>0</v>
          </cell>
        </row>
        <row r="4">
          <cell r="A4">
            <v>14940.75</v>
          </cell>
          <cell r="B4">
            <v>3</v>
          </cell>
          <cell r="C4">
            <v>4975.8019999999997</v>
          </cell>
          <cell r="D4">
            <v>26.339289999999998</v>
          </cell>
          <cell r="E4">
            <v>1.8339289999999999</v>
          </cell>
          <cell r="F4">
            <v>0</v>
          </cell>
          <cell r="G4">
            <v>0</v>
          </cell>
        </row>
        <row r="5">
          <cell r="A5">
            <v>19940.18</v>
          </cell>
          <cell r="B5">
            <v>4</v>
          </cell>
          <cell r="C5">
            <v>4999.4210000000003</v>
          </cell>
          <cell r="D5">
            <v>110.71429999999999</v>
          </cell>
          <cell r="E5">
            <v>6.7470980000000003</v>
          </cell>
          <cell r="F5">
            <v>0</v>
          </cell>
          <cell r="G5">
            <v>0</v>
          </cell>
        </row>
        <row r="6">
          <cell r="A6">
            <v>24927.119999999999</v>
          </cell>
          <cell r="B6">
            <v>5</v>
          </cell>
          <cell r="C6">
            <v>4986.9399999999996</v>
          </cell>
          <cell r="D6">
            <v>2421.451</v>
          </cell>
          <cell r="E6">
            <v>152.96690000000001</v>
          </cell>
          <cell r="F6">
            <v>0</v>
          </cell>
          <cell r="G6">
            <v>0</v>
          </cell>
        </row>
        <row r="7">
          <cell r="A7">
            <v>29917.05</v>
          </cell>
          <cell r="B7">
            <v>6</v>
          </cell>
          <cell r="C7">
            <v>4989.933</v>
          </cell>
          <cell r="D7">
            <v>1546.92</v>
          </cell>
          <cell r="E7">
            <v>90.218400000000003</v>
          </cell>
          <cell r="F7">
            <v>0</v>
          </cell>
          <cell r="G7">
            <v>0</v>
          </cell>
        </row>
        <row r="8">
          <cell r="A8">
            <v>34909.06</v>
          </cell>
          <cell r="B8">
            <v>7</v>
          </cell>
          <cell r="C8">
            <v>4992.0079999999998</v>
          </cell>
          <cell r="D8">
            <v>729.95540000000005</v>
          </cell>
          <cell r="E8">
            <v>37.169400000000003</v>
          </cell>
          <cell r="F8">
            <v>0</v>
          </cell>
          <cell r="G8">
            <v>0</v>
          </cell>
        </row>
        <row r="9">
          <cell r="A9">
            <v>38802.720000000001</v>
          </cell>
          <cell r="B9">
            <v>8</v>
          </cell>
          <cell r="C9">
            <v>3893.6619999999998</v>
          </cell>
          <cell r="D9">
            <v>1556.049</v>
          </cell>
          <cell r="E9">
            <v>81.308340000000001</v>
          </cell>
          <cell r="F9">
            <v>0</v>
          </cell>
          <cell r="G9">
            <v>0</v>
          </cell>
        </row>
        <row r="10">
          <cell r="A10">
            <v>43799.73</v>
          </cell>
          <cell r="B10">
            <v>9</v>
          </cell>
          <cell r="C10">
            <v>4997.009</v>
          </cell>
          <cell r="D10">
            <v>3948.1469999999999</v>
          </cell>
          <cell r="E10">
            <v>219.39490000000001</v>
          </cell>
          <cell r="F10">
            <v>0</v>
          </cell>
          <cell r="G10">
            <v>0</v>
          </cell>
        </row>
        <row r="11">
          <cell r="A11">
            <v>48756.91</v>
          </cell>
          <cell r="B11">
            <v>10</v>
          </cell>
          <cell r="C11">
            <v>4957.1859999999997</v>
          </cell>
          <cell r="D11">
            <v>2063.9070000000002</v>
          </cell>
          <cell r="E11">
            <v>109.4288</v>
          </cell>
          <cell r="F11">
            <v>0</v>
          </cell>
          <cell r="G11">
            <v>0</v>
          </cell>
        </row>
        <row r="12">
          <cell r="A12">
            <v>53738.879999999997</v>
          </cell>
          <cell r="B12">
            <v>11</v>
          </cell>
          <cell r="C12">
            <v>4981.9629999999997</v>
          </cell>
          <cell r="D12">
            <v>1544.107</v>
          </cell>
          <cell r="E12">
            <v>52.79072</v>
          </cell>
          <cell r="F12">
            <v>0</v>
          </cell>
          <cell r="G12">
            <v>0</v>
          </cell>
        </row>
        <row r="13">
          <cell r="A13">
            <v>58146.87</v>
          </cell>
          <cell r="B13">
            <v>12</v>
          </cell>
          <cell r="C13">
            <v>4407.991</v>
          </cell>
          <cell r="D13">
            <v>3340.134</v>
          </cell>
          <cell r="E13">
            <v>132.18809999999999</v>
          </cell>
          <cell r="F13">
            <v>0</v>
          </cell>
          <cell r="G13">
            <v>0</v>
          </cell>
        </row>
        <row r="14">
          <cell r="A14">
            <v>63142.18</v>
          </cell>
          <cell r="B14">
            <v>13</v>
          </cell>
          <cell r="C14">
            <v>4995.3100000000004</v>
          </cell>
          <cell r="D14">
            <v>3774.1289999999999</v>
          </cell>
          <cell r="E14">
            <v>182.08430000000001</v>
          </cell>
          <cell r="F14">
            <v>0</v>
          </cell>
          <cell r="G14">
            <v>0</v>
          </cell>
        </row>
        <row r="15">
          <cell r="A15">
            <v>68138.649999999994</v>
          </cell>
          <cell r="B15">
            <v>14</v>
          </cell>
          <cell r="C15">
            <v>4996.47</v>
          </cell>
          <cell r="D15">
            <v>0</v>
          </cell>
          <cell r="E15">
            <v>0</v>
          </cell>
          <cell r="F15">
            <v>0</v>
          </cell>
          <cell r="G15">
            <v>0</v>
          </cell>
        </row>
        <row r="16">
          <cell r="A16">
            <v>73096.06</v>
          </cell>
          <cell r="B16">
            <v>15</v>
          </cell>
          <cell r="C16">
            <v>4957.4110000000001</v>
          </cell>
          <cell r="D16">
            <v>1655</v>
          </cell>
          <cell r="E16">
            <v>62.817610000000002</v>
          </cell>
          <cell r="F16">
            <v>0</v>
          </cell>
          <cell r="G16">
            <v>0</v>
          </cell>
        </row>
        <row r="17">
          <cell r="A17">
            <v>78095.44</v>
          </cell>
          <cell r="B17">
            <v>16</v>
          </cell>
          <cell r="C17">
            <v>4999.375</v>
          </cell>
          <cell r="D17">
            <v>3348.125</v>
          </cell>
          <cell r="E17">
            <v>107.08150000000001</v>
          </cell>
          <cell r="F17">
            <v>0</v>
          </cell>
          <cell r="G17">
            <v>0</v>
          </cell>
        </row>
        <row r="18">
          <cell r="A18">
            <v>83092.73</v>
          </cell>
          <cell r="B18">
            <v>17</v>
          </cell>
          <cell r="C18">
            <v>4997.2939999999999</v>
          </cell>
          <cell r="D18">
            <v>189.46430000000001</v>
          </cell>
          <cell r="E18">
            <v>8.6708359999999995</v>
          </cell>
          <cell r="F18">
            <v>0</v>
          </cell>
          <cell r="G18">
            <v>0</v>
          </cell>
        </row>
        <row r="19">
          <cell r="A19">
            <v>87575.21</v>
          </cell>
          <cell r="B19">
            <v>18</v>
          </cell>
          <cell r="C19">
            <v>4482.4780000000001</v>
          </cell>
          <cell r="D19">
            <v>0</v>
          </cell>
          <cell r="E19">
            <v>0</v>
          </cell>
          <cell r="F19">
            <v>0</v>
          </cell>
          <cell r="G19">
            <v>0</v>
          </cell>
        </row>
        <row r="20">
          <cell r="A20">
            <v>92500.55</v>
          </cell>
          <cell r="B20">
            <v>19</v>
          </cell>
          <cell r="C20">
            <v>4925.335</v>
          </cell>
          <cell r="D20">
            <v>225.8929</v>
          </cell>
          <cell r="E20">
            <v>10.4642</v>
          </cell>
          <cell r="F20">
            <v>0</v>
          </cell>
          <cell r="G20">
            <v>0</v>
          </cell>
        </row>
        <row r="21">
          <cell r="A21">
            <v>97497.53</v>
          </cell>
          <cell r="B21">
            <v>20</v>
          </cell>
          <cell r="C21">
            <v>4996.9870000000001</v>
          </cell>
          <cell r="D21">
            <v>0</v>
          </cell>
          <cell r="E21">
            <v>0</v>
          </cell>
          <cell r="F21">
            <v>0</v>
          </cell>
          <cell r="G21">
            <v>0</v>
          </cell>
        </row>
        <row r="22">
          <cell r="A22">
            <v>102383.36</v>
          </cell>
          <cell r="B22">
            <v>21</v>
          </cell>
          <cell r="C22">
            <v>4885.8239999999996</v>
          </cell>
          <cell r="D22">
            <v>0</v>
          </cell>
          <cell r="E22">
            <v>0</v>
          </cell>
          <cell r="F22">
            <v>0</v>
          </cell>
          <cell r="G22">
            <v>0</v>
          </cell>
        </row>
        <row r="23">
          <cell r="A23">
            <v>107096.53</v>
          </cell>
          <cell r="B23">
            <v>22</v>
          </cell>
          <cell r="C23">
            <v>4713.17</v>
          </cell>
          <cell r="D23">
            <v>0</v>
          </cell>
          <cell r="E23">
            <v>0</v>
          </cell>
          <cell r="F23">
            <v>0</v>
          </cell>
          <cell r="G23">
            <v>0</v>
          </cell>
        </row>
        <row r="24">
          <cell r="A24">
            <v>111350.33</v>
          </cell>
          <cell r="B24">
            <v>23</v>
          </cell>
          <cell r="C24">
            <v>4253.7939999999999</v>
          </cell>
          <cell r="D24">
            <v>41.071429999999999</v>
          </cell>
          <cell r="E24">
            <v>2.2509199999999998</v>
          </cell>
          <cell r="F24">
            <v>0</v>
          </cell>
          <cell r="G24">
            <v>0</v>
          </cell>
        </row>
        <row r="25">
          <cell r="A25">
            <v>116085.06</v>
          </cell>
          <cell r="B25">
            <v>24</v>
          </cell>
          <cell r="C25">
            <v>4734.7309999999998</v>
          </cell>
          <cell r="D25">
            <v>65.714290000000005</v>
          </cell>
          <cell r="E25">
            <v>6.9821489999999997</v>
          </cell>
          <cell r="F25">
            <v>0</v>
          </cell>
          <cell r="G25">
            <v>0</v>
          </cell>
        </row>
        <row r="26">
          <cell r="A26">
            <v>121082.67</v>
          </cell>
          <cell r="B26">
            <v>25</v>
          </cell>
          <cell r="C26">
            <v>4997.6120000000001</v>
          </cell>
          <cell r="D26">
            <v>280.44639999999998</v>
          </cell>
          <cell r="E26">
            <v>30.083919999999999</v>
          </cell>
          <cell r="F26">
            <v>0</v>
          </cell>
          <cell r="G26">
            <v>0</v>
          </cell>
        </row>
        <row r="27">
          <cell r="A27">
            <v>126041.91</v>
          </cell>
          <cell r="B27">
            <v>26</v>
          </cell>
          <cell r="C27">
            <v>4959.241</v>
          </cell>
          <cell r="D27">
            <v>869.55359999999996</v>
          </cell>
          <cell r="E27">
            <v>92.845179999999999</v>
          </cell>
          <cell r="F27">
            <v>0</v>
          </cell>
          <cell r="G27">
            <v>0</v>
          </cell>
        </row>
        <row r="28">
          <cell r="A28">
            <v>130517.3</v>
          </cell>
          <cell r="B28">
            <v>27</v>
          </cell>
          <cell r="C28">
            <v>4475.38</v>
          </cell>
          <cell r="D28">
            <v>508.03570000000002</v>
          </cell>
          <cell r="E28">
            <v>24.2942</v>
          </cell>
          <cell r="F28">
            <v>0</v>
          </cell>
          <cell r="G28">
            <v>0</v>
          </cell>
        </row>
        <row r="29">
          <cell r="A29">
            <v>135218.70000000001</v>
          </cell>
          <cell r="B29">
            <v>28</v>
          </cell>
          <cell r="C29">
            <v>4701.4070000000002</v>
          </cell>
          <cell r="D29">
            <v>1097.6790000000001</v>
          </cell>
          <cell r="E29">
            <v>65.216430000000003</v>
          </cell>
          <cell r="F29">
            <v>0</v>
          </cell>
          <cell r="G29">
            <v>0</v>
          </cell>
        </row>
        <row r="30">
          <cell r="A30">
            <v>140195.57999999999</v>
          </cell>
          <cell r="B30">
            <v>29</v>
          </cell>
          <cell r="C30">
            <v>4976.875</v>
          </cell>
          <cell r="D30">
            <v>1678.0360000000001</v>
          </cell>
          <cell r="E30">
            <v>128.99549999999999</v>
          </cell>
          <cell r="F30">
            <v>0</v>
          </cell>
          <cell r="G30">
            <v>0</v>
          </cell>
        </row>
        <row r="31">
          <cell r="A31">
            <v>145012.94</v>
          </cell>
          <cell r="B31">
            <v>30</v>
          </cell>
          <cell r="C31">
            <v>4817.366</v>
          </cell>
          <cell r="D31">
            <v>2295.357</v>
          </cell>
          <cell r="E31">
            <v>182.50409999999999</v>
          </cell>
          <cell r="F31">
            <v>0</v>
          </cell>
          <cell r="G31">
            <v>0</v>
          </cell>
        </row>
        <row r="32">
          <cell r="A32">
            <v>149951.78</v>
          </cell>
          <cell r="B32">
            <v>31</v>
          </cell>
          <cell r="C32">
            <v>4938.8379999999997</v>
          </cell>
          <cell r="D32">
            <v>1195.692</v>
          </cell>
          <cell r="E32">
            <v>127.6331</v>
          </cell>
          <cell r="F32">
            <v>0</v>
          </cell>
          <cell r="G32">
            <v>0</v>
          </cell>
        </row>
        <row r="33">
          <cell r="A33">
            <v>154947.20000000001</v>
          </cell>
          <cell r="B33">
            <v>32</v>
          </cell>
          <cell r="C33">
            <v>4995.424</v>
          </cell>
          <cell r="D33">
            <v>200.44640000000001</v>
          </cell>
          <cell r="E33">
            <v>13.87191</v>
          </cell>
          <cell r="F33">
            <v>0</v>
          </cell>
          <cell r="G33">
            <v>0</v>
          </cell>
        </row>
        <row r="34">
          <cell r="A34">
            <v>159941.72</v>
          </cell>
          <cell r="B34">
            <v>33</v>
          </cell>
          <cell r="C34">
            <v>4994.509</v>
          </cell>
          <cell r="D34">
            <v>1736.741</v>
          </cell>
          <cell r="E34">
            <v>128.30330000000001</v>
          </cell>
          <cell r="F34">
            <v>0</v>
          </cell>
          <cell r="G34">
            <v>0</v>
          </cell>
        </row>
        <row r="35">
          <cell r="A35">
            <v>164918.03</v>
          </cell>
          <cell r="B35">
            <v>34</v>
          </cell>
          <cell r="C35">
            <v>4976.3159999999998</v>
          </cell>
          <cell r="D35">
            <v>1794.6880000000001</v>
          </cell>
          <cell r="E35">
            <v>99.842169999999996</v>
          </cell>
          <cell r="F35">
            <v>0</v>
          </cell>
          <cell r="G35">
            <v>0</v>
          </cell>
        </row>
        <row r="36">
          <cell r="A36">
            <v>169906.06</v>
          </cell>
          <cell r="B36">
            <v>35</v>
          </cell>
          <cell r="C36">
            <v>4988.0309999999999</v>
          </cell>
          <cell r="D36">
            <v>4106.2529999999997</v>
          </cell>
          <cell r="E36">
            <v>346.86439999999999</v>
          </cell>
          <cell r="F36">
            <v>0</v>
          </cell>
          <cell r="G36">
            <v>0</v>
          </cell>
        </row>
        <row r="37">
          <cell r="A37">
            <v>174871.88</v>
          </cell>
          <cell r="B37">
            <v>36</v>
          </cell>
          <cell r="C37">
            <v>4965.8069999999998</v>
          </cell>
          <cell r="D37">
            <v>2408.2139999999999</v>
          </cell>
          <cell r="E37">
            <v>224.87270000000001</v>
          </cell>
          <cell r="F37">
            <v>0</v>
          </cell>
          <cell r="G37">
            <v>0</v>
          </cell>
        </row>
        <row r="38">
          <cell r="A38">
            <v>179867.61</v>
          </cell>
          <cell r="B38">
            <v>37</v>
          </cell>
          <cell r="C38">
            <v>4995.732</v>
          </cell>
          <cell r="D38">
            <v>467.67849999999999</v>
          </cell>
          <cell r="E38">
            <v>45.426119999999997</v>
          </cell>
          <cell r="F38">
            <v>0</v>
          </cell>
          <cell r="G38">
            <v>0</v>
          </cell>
        </row>
        <row r="39">
          <cell r="A39">
            <v>184521.42</v>
          </cell>
          <cell r="B39">
            <v>38</v>
          </cell>
          <cell r="C39">
            <v>4653.817</v>
          </cell>
          <cell r="D39">
            <v>533.03570000000002</v>
          </cell>
          <cell r="E39">
            <v>26.69</v>
          </cell>
          <cell r="F39">
            <v>0</v>
          </cell>
          <cell r="G39">
            <v>0</v>
          </cell>
        </row>
        <row r="40">
          <cell r="A40">
            <v>188938.56</v>
          </cell>
          <cell r="B40">
            <v>39</v>
          </cell>
          <cell r="C40">
            <v>4417.143</v>
          </cell>
          <cell r="D40">
            <v>1893.125</v>
          </cell>
          <cell r="E40">
            <v>121.76649999999999</v>
          </cell>
          <cell r="F40">
            <v>0</v>
          </cell>
          <cell r="G40">
            <v>0</v>
          </cell>
        </row>
        <row r="41">
          <cell r="A41">
            <v>193892.84</v>
          </cell>
          <cell r="B41">
            <v>40</v>
          </cell>
          <cell r="C41">
            <v>4954.2860000000001</v>
          </cell>
          <cell r="D41">
            <v>2311.4279999999999</v>
          </cell>
          <cell r="E41">
            <v>207.70089999999999</v>
          </cell>
          <cell r="F41">
            <v>0</v>
          </cell>
          <cell r="G41">
            <v>0</v>
          </cell>
        </row>
        <row r="42">
          <cell r="A42">
            <v>198783.72</v>
          </cell>
          <cell r="B42">
            <v>41</v>
          </cell>
          <cell r="C42">
            <v>4890.8710000000001</v>
          </cell>
          <cell r="D42">
            <v>3355.8710000000001</v>
          </cell>
          <cell r="E42">
            <v>299.08</v>
          </cell>
          <cell r="F42">
            <v>0</v>
          </cell>
          <cell r="G42">
            <v>0</v>
          </cell>
        </row>
        <row r="43">
          <cell r="A43">
            <v>203782.56</v>
          </cell>
          <cell r="B43">
            <v>42</v>
          </cell>
          <cell r="C43">
            <v>4998.8360000000002</v>
          </cell>
          <cell r="D43">
            <v>4946.9629999999997</v>
          </cell>
          <cell r="E43">
            <v>414.76710000000003</v>
          </cell>
          <cell r="F43">
            <v>0</v>
          </cell>
          <cell r="G43">
            <v>0</v>
          </cell>
        </row>
        <row r="44">
          <cell r="A44">
            <v>208765.39</v>
          </cell>
          <cell r="B44">
            <v>43</v>
          </cell>
          <cell r="C44">
            <v>4982.8320000000003</v>
          </cell>
          <cell r="D44">
            <v>1598.0129999999999</v>
          </cell>
          <cell r="E44">
            <v>154.61940000000001</v>
          </cell>
          <cell r="F44">
            <v>0</v>
          </cell>
          <cell r="G44">
            <v>0</v>
          </cell>
        </row>
        <row r="45">
          <cell r="A45">
            <v>213756.23</v>
          </cell>
          <cell r="B45">
            <v>44</v>
          </cell>
          <cell r="C45">
            <v>4990.848</v>
          </cell>
          <cell r="D45">
            <v>507.58929999999998</v>
          </cell>
          <cell r="E45">
            <v>43.654380000000003</v>
          </cell>
          <cell r="F45">
            <v>0</v>
          </cell>
          <cell r="G45">
            <v>0</v>
          </cell>
        </row>
        <row r="46">
          <cell r="A46">
            <v>218736.14</v>
          </cell>
          <cell r="B46">
            <v>45</v>
          </cell>
          <cell r="C46">
            <v>4979.9070000000002</v>
          </cell>
          <cell r="D46">
            <v>1257.0530000000001</v>
          </cell>
          <cell r="E46">
            <v>59.215339999999998</v>
          </cell>
          <cell r="F46">
            <v>0</v>
          </cell>
          <cell r="G46">
            <v>0</v>
          </cell>
        </row>
        <row r="47">
          <cell r="A47">
            <v>223559.98</v>
          </cell>
          <cell r="B47">
            <v>46</v>
          </cell>
          <cell r="C47">
            <v>4823.84</v>
          </cell>
          <cell r="D47">
            <v>1509.4639999999999</v>
          </cell>
          <cell r="E47">
            <v>74.427430000000001</v>
          </cell>
          <cell r="F47">
            <v>0</v>
          </cell>
          <cell r="G47">
            <v>0</v>
          </cell>
        </row>
        <row r="48">
          <cell r="A48">
            <v>228364.27</v>
          </cell>
          <cell r="B48">
            <v>47</v>
          </cell>
          <cell r="C48">
            <v>4804.2860000000001</v>
          </cell>
          <cell r="D48">
            <v>3468.5720000000001</v>
          </cell>
          <cell r="E48">
            <v>193.39320000000001</v>
          </cell>
          <cell r="F48">
            <v>0</v>
          </cell>
          <cell r="G48">
            <v>0</v>
          </cell>
        </row>
        <row r="49">
          <cell r="A49">
            <v>233341.41</v>
          </cell>
          <cell r="B49">
            <v>48</v>
          </cell>
          <cell r="C49">
            <v>4977.143</v>
          </cell>
          <cell r="D49">
            <v>3246.4290000000001</v>
          </cell>
          <cell r="E49">
            <v>340.34089999999998</v>
          </cell>
          <cell r="F49">
            <v>0</v>
          </cell>
          <cell r="G49">
            <v>0</v>
          </cell>
        </row>
        <row r="50">
          <cell r="A50">
            <v>238309.02</v>
          </cell>
          <cell r="B50">
            <v>49</v>
          </cell>
          <cell r="C50">
            <v>4967.6139999999996</v>
          </cell>
          <cell r="D50">
            <v>2858.8380000000002</v>
          </cell>
          <cell r="E50">
            <v>275.99119999999999</v>
          </cell>
          <cell r="F50">
            <v>0</v>
          </cell>
          <cell r="G50">
            <v>0</v>
          </cell>
        </row>
        <row r="51">
          <cell r="A51">
            <v>243306.42</v>
          </cell>
          <cell r="B51">
            <v>50</v>
          </cell>
          <cell r="C51">
            <v>4997.4129999999996</v>
          </cell>
          <cell r="D51">
            <v>4603.393</v>
          </cell>
          <cell r="E51">
            <v>411.87700000000001</v>
          </cell>
          <cell r="F51">
            <v>0</v>
          </cell>
          <cell r="G51">
            <v>0</v>
          </cell>
        </row>
        <row r="52">
          <cell r="A52">
            <v>248304.61</v>
          </cell>
          <cell r="B52">
            <v>51</v>
          </cell>
          <cell r="C52">
            <v>4998.1880000000001</v>
          </cell>
          <cell r="D52">
            <v>1840.4459999999999</v>
          </cell>
          <cell r="E52">
            <v>157.69890000000001</v>
          </cell>
          <cell r="F52">
            <v>0</v>
          </cell>
          <cell r="G52">
            <v>0</v>
          </cell>
        </row>
        <row r="53">
          <cell r="A53">
            <v>253296.59</v>
          </cell>
          <cell r="B53">
            <v>52</v>
          </cell>
          <cell r="C53">
            <v>4991.9859999999999</v>
          </cell>
          <cell r="D53">
            <v>911.51790000000005</v>
          </cell>
          <cell r="E53">
            <v>41.177280000000003</v>
          </cell>
          <cell r="F53">
            <v>0</v>
          </cell>
          <cell r="G53">
            <v>0</v>
          </cell>
        </row>
        <row r="54">
          <cell r="A54">
            <v>258276.45</v>
          </cell>
          <cell r="B54">
            <v>53</v>
          </cell>
          <cell r="C54">
            <v>4979.8639999999996</v>
          </cell>
          <cell r="D54">
            <v>1773.7950000000001</v>
          </cell>
          <cell r="E54">
            <v>74.944180000000003</v>
          </cell>
          <cell r="F54">
            <v>0</v>
          </cell>
          <cell r="G54">
            <v>0</v>
          </cell>
        </row>
        <row r="55">
          <cell r="A55">
            <v>263252.75</v>
          </cell>
          <cell r="B55">
            <v>54</v>
          </cell>
          <cell r="C55">
            <v>4976.2960000000003</v>
          </cell>
          <cell r="D55">
            <v>3483.9290000000001</v>
          </cell>
          <cell r="E55">
            <v>190.58580000000001</v>
          </cell>
          <cell r="F55">
            <v>0</v>
          </cell>
          <cell r="G55">
            <v>0</v>
          </cell>
        </row>
        <row r="56">
          <cell r="A56">
            <v>268236.94</v>
          </cell>
          <cell r="B56">
            <v>55</v>
          </cell>
          <cell r="C56">
            <v>4984.1949999999997</v>
          </cell>
          <cell r="D56">
            <v>4675.7150000000001</v>
          </cell>
          <cell r="E56">
            <v>358.95010000000002</v>
          </cell>
          <cell r="F56">
            <v>0</v>
          </cell>
          <cell r="G56">
            <v>0</v>
          </cell>
        </row>
        <row r="57">
          <cell r="A57">
            <v>273105.69</v>
          </cell>
          <cell r="B57">
            <v>56</v>
          </cell>
          <cell r="C57">
            <v>4868.7489999999998</v>
          </cell>
          <cell r="D57">
            <v>3022.1439999999998</v>
          </cell>
          <cell r="E57">
            <v>218.99209999999999</v>
          </cell>
          <cell r="F57">
            <v>0</v>
          </cell>
          <cell r="G57">
            <v>0</v>
          </cell>
        </row>
        <row r="58">
          <cell r="A58">
            <v>278090.90999999997</v>
          </cell>
          <cell r="B58">
            <v>57</v>
          </cell>
          <cell r="C58">
            <v>4985.22</v>
          </cell>
          <cell r="D58">
            <v>3621.9659999999999</v>
          </cell>
          <cell r="E58">
            <v>317.50099999999998</v>
          </cell>
          <cell r="F58">
            <v>0</v>
          </cell>
          <cell r="G58">
            <v>0</v>
          </cell>
        </row>
        <row r="59">
          <cell r="A59">
            <v>283071.96999999997</v>
          </cell>
          <cell r="B59">
            <v>58</v>
          </cell>
          <cell r="C59">
            <v>4981.076</v>
          </cell>
          <cell r="D59">
            <v>3689.241</v>
          </cell>
          <cell r="E59">
            <v>202.7474</v>
          </cell>
          <cell r="F59">
            <v>0</v>
          </cell>
          <cell r="G59">
            <v>0</v>
          </cell>
        </row>
        <row r="60">
          <cell r="A60">
            <v>288067.25</v>
          </cell>
          <cell r="B60">
            <v>59</v>
          </cell>
          <cell r="C60">
            <v>4995.268</v>
          </cell>
          <cell r="D60">
            <v>1664.1949999999999</v>
          </cell>
          <cell r="E60">
            <v>181.6472</v>
          </cell>
          <cell r="F60">
            <v>0</v>
          </cell>
          <cell r="G60">
            <v>0</v>
          </cell>
        </row>
        <row r="61">
          <cell r="A61">
            <v>293054.40999999997</v>
          </cell>
          <cell r="B61">
            <v>60</v>
          </cell>
          <cell r="C61">
            <v>4987.165</v>
          </cell>
          <cell r="D61">
            <v>2907.1210000000001</v>
          </cell>
          <cell r="E61">
            <v>113.41240000000001</v>
          </cell>
          <cell r="F61">
            <v>0</v>
          </cell>
          <cell r="G61">
            <v>0</v>
          </cell>
        </row>
        <row r="62">
          <cell r="A62">
            <v>298047.59000000003</v>
          </cell>
          <cell r="B62">
            <v>61</v>
          </cell>
          <cell r="C62">
            <v>4993.1930000000002</v>
          </cell>
          <cell r="D62">
            <v>4551.2290000000003</v>
          </cell>
          <cell r="E62">
            <v>236.5188</v>
          </cell>
          <cell r="F62">
            <v>0</v>
          </cell>
          <cell r="G62">
            <v>0</v>
          </cell>
        </row>
        <row r="63">
          <cell r="A63">
            <v>302997.25</v>
          </cell>
          <cell r="B63">
            <v>62</v>
          </cell>
          <cell r="C63">
            <v>4949.665</v>
          </cell>
          <cell r="D63">
            <v>3384.9110000000001</v>
          </cell>
          <cell r="E63">
            <v>311.02350000000001</v>
          </cell>
          <cell r="F63">
            <v>0</v>
          </cell>
          <cell r="G63">
            <v>0</v>
          </cell>
        </row>
        <row r="64">
          <cell r="A64">
            <v>307995.90999999997</v>
          </cell>
          <cell r="B64">
            <v>63</v>
          </cell>
          <cell r="C64">
            <v>4998.6549999999997</v>
          </cell>
          <cell r="D64">
            <v>3520.8090000000002</v>
          </cell>
          <cell r="E64">
            <v>297.18279999999999</v>
          </cell>
          <cell r="F64">
            <v>0</v>
          </cell>
          <cell r="G64">
            <v>0</v>
          </cell>
        </row>
        <row r="65">
          <cell r="A65">
            <v>312981.34000000003</v>
          </cell>
          <cell r="B65">
            <v>64</v>
          </cell>
          <cell r="C65">
            <v>4985.4399999999996</v>
          </cell>
          <cell r="D65">
            <v>4287.7650000000003</v>
          </cell>
          <cell r="E65">
            <v>269.57240000000002</v>
          </cell>
          <cell r="F65">
            <v>0</v>
          </cell>
          <cell r="G65">
            <v>0</v>
          </cell>
        </row>
        <row r="66">
          <cell r="A66">
            <v>317859.40999999997</v>
          </cell>
          <cell r="B66">
            <v>65</v>
          </cell>
          <cell r="C66">
            <v>4878.0630000000001</v>
          </cell>
          <cell r="D66">
            <v>1772.5</v>
          </cell>
          <cell r="E66">
            <v>123.1048</v>
          </cell>
          <cell r="F66">
            <v>0</v>
          </cell>
          <cell r="G66">
            <v>0</v>
          </cell>
        </row>
        <row r="67">
          <cell r="A67">
            <v>322855.03000000003</v>
          </cell>
          <cell r="B67">
            <v>66</v>
          </cell>
          <cell r="C67">
            <v>4995.6130000000003</v>
          </cell>
          <cell r="D67">
            <v>3127.9470000000001</v>
          </cell>
          <cell r="E67">
            <v>119.0455</v>
          </cell>
          <cell r="F67">
            <v>0</v>
          </cell>
          <cell r="G67">
            <v>0</v>
          </cell>
        </row>
        <row r="68">
          <cell r="A68">
            <v>327531.75</v>
          </cell>
          <cell r="B68">
            <v>67</v>
          </cell>
          <cell r="C68">
            <v>4676.7219999999998</v>
          </cell>
          <cell r="D68">
            <v>2014.443</v>
          </cell>
          <cell r="E68">
            <v>107.13890000000001</v>
          </cell>
          <cell r="F68">
            <v>0</v>
          </cell>
          <cell r="G68">
            <v>0</v>
          </cell>
        </row>
        <row r="69">
          <cell r="A69">
            <v>332508.88</v>
          </cell>
          <cell r="B69">
            <v>68</v>
          </cell>
          <cell r="C69">
            <v>4977.1220000000003</v>
          </cell>
          <cell r="D69">
            <v>3231.027</v>
          </cell>
          <cell r="E69">
            <v>137.84630000000001</v>
          </cell>
          <cell r="F69">
            <v>0</v>
          </cell>
          <cell r="G69">
            <v>0</v>
          </cell>
        </row>
        <row r="70">
          <cell r="A70">
            <v>337504.16</v>
          </cell>
          <cell r="B70">
            <v>69</v>
          </cell>
          <cell r="C70">
            <v>4995.2929999999997</v>
          </cell>
          <cell r="D70">
            <v>4168.7539999999999</v>
          </cell>
          <cell r="E70">
            <v>284.59070000000003</v>
          </cell>
          <cell r="F70">
            <v>0</v>
          </cell>
          <cell r="G70">
            <v>0</v>
          </cell>
        </row>
        <row r="71">
          <cell r="A71">
            <v>342325.91</v>
          </cell>
          <cell r="B71">
            <v>70</v>
          </cell>
          <cell r="C71">
            <v>4821.7460000000001</v>
          </cell>
          <cell r="D71">
            <v>3051.0720000000001</v>
          </cell>
          <cell r="E71">
            <v>283.61880000000002</v>
          </cell>
          <cell r="F71">
            <v>0</v>
          </cell>
          <cell r="G71">
            <v>0</v>
          </cell>
        </row>
        <row r="72">
          <cell r="A72">
            <v>347320.19</v>
          </cell>
          <cell r="B72">
            <v>71</v>
          </cell>
          <cell r="C72">
            <v>4994.2889999999998</v>
          </cell>
          <cell r="D72">
            <v>4473.3959999999997</v>
          </cell>
          <cell r="E72">
            <v>321.95440000000002</v>
          </cell>
          <cell r="F72">
            <v>0</v>
          </cell>
          <cell r="G72">
            <v>0</v>
          </cell>
        </row>
        <row r="73">
          <cell r="A73">
            <v>352307.31</v>
          </cell>
          <cell r="B73">
            <v>72</v>
          </cell>
          <cell r="C73">
            <v>4987.1210000000001</v>
          </cell>
          <cell r="D73">
            <v>2513.75</v>
          </cell>
          <cell r="E73">
            <v>106.4442</v>
          </cell>
          <cell r="F73">
            <v>0</v>
          </cell>
          <cell r="G73">
            <v>0</v>
          </cell>
        </row>
        <row r="74">
          <cell r="A74">
            <v>357293.13</v>
          </cell>
          <cell r="B74">
            <v>73</v>
          </cell>
          <cell r="C74">
            <v>4985.8249999999998</v>
          </cell>
          <cell r="D74">
            <v>2854.2849999999999</v>
          </cell>
          <cell r="E74">
            <v>158.50659999999999</v>
          </cell>
          <cell r="F74">
            <v>0</v>
          </cell>
          <cell r="G74">
            <v>0</v>
          </cell>
        </row>
        <row r="75">
          <cell r="A75">
            <v>359783.09</v>
          </cell>
          <cell r="B75">
            <v>74</v>
          </cell>
          <cell r="C75">
            <v>2489.9560000000001</v>
          </cell>
          <cell r="D75">
            <v>0</v>
          </cell>
          <cell r="E75">
            <v>0</v>
          </cell>
          <cell r="F75">
            <v>0</v>
          </cell>
          <cell r="G75">
            <v>0</v>
          </cell>
        </row>
        <row r="76">
          <cell r="A76">
            <v>364779.75</v>
          </cell>
          <cell r="B76">
            <v>75</v>
          </cell>
          <cell r="C76">
            <v>4996.652</v>
          </cell>
          <cell r="D76">
            <v>0</v>
          </cell>
          <cell r="E76">
            <v>0</v>
          </cell>
          <cell r="F76">
            <v>0</v>
          </cell>
          <cell r="G76">
            <v>0</v>
          </cell>
        </row>
        <row r="77">
          <cell r="A77">
            <v>368895.81</v>
          </cell>
          <cell r="B77">
            <v>76</v>
          </cell>
          <cell r="C77">
            <v>4116.0709999999999</v>
          </cell>
          <cell r="D77">
            <v>1989.2860000000001</v>
          </cell>
          <cell r="E77">
            <v>89.35924</v>
          </cell>
          <cell r="F77">
            <v>0</v>
          </cell>
          <cell r="G77">
            <v>0</v>
          </cell>
        </row>
        <row r="78">
          <cell r="A78">
            <v>373887.06</v>
          </cell>
          <cell r="B78">
            <v>77</v>
          </cell>
          <cell r="C78">
            <v>4991.25</v>
          </cell>
          <cell r="D78">
            <v>2789.71</v>
          </cell>
          <cell r="E78">
            <v>119.8228</v>
          </cell>
          <cell r="F78">
            <v>0</v>
          </cell>
          <cell r="G78">
            <v>0</v>
          </cell>
        </row>
        <row r="79">
          <cell r="A79">
            <v>378871</v>
          </cell>
          <cell r="B79">
            <v>78</v>
          </cell>
          <cell r="C79">
            <v>4983.9520000000002</v>
          </cell>
          <cell r="D79">
            <v>4082.277</v>
          </cell>
          <cell r="E79">
            <v>344.3947</v>
          </cell>
          <cell r="F79">
            <v>0</v>
          </cell>
          <cell r="G79">
            <v>0</v>
          </cell>
        </row>
        <row r="80">
          <cell r="A80">
            <v>383801.69</v>
          </cell>
          <cell r="B80">
            <v>79</v>
          </cell>
          <cell r="C80">
            <v>4930.6909999999998</v>
          </cell>
          <cell r="D80">
            <v>2523.8850000000002</v>
          </cell>
          <cell r="E80">
            <v>194.45609999999999</v>
          </cell>
          <cell r="F80">
            <v>0</v>
          </cell>
          <cell r="G80">
            <v>0</v>
          </cell>
        </row>
        <row r="81">
          <cell r="A81">
            <v>388767.41</v>
          </cell>
          <cell r="B81">
            <v>80</v>
          </cell>
          <cell r="C81">
            <v>4965.7139999999999</v>
          </cell>
          <cell r="D81">
            <v>4965.7139999999999</v>
          </cell>
          <cell r="E81">
            <v>360.27589999999998</v>
          </cell>
          <cell r="F81">
            <v>0</v>
          </cell>
          <cell r="G81">
            <v>0</v>
          </cell>
        </row>
        <row r="82">
          <cell r="A82">
            <v>393050.66</v>
          </cell>
          <cell r="B82">
            <v>81</v>
          </cell>
          <cell r="C82">
            <v>4283.2349999999997</v>
          </cell>
          <cell r="D82">
            <v>1940.7139999999999</v>
          </cell>
          <cell r="E82">
            <v>105.295</v>
          </cell>
          <cell r="F82">
            <v>0</v>
          </cell>
          <cell r="G82">
            <v>0</v>
          </cell>
        </row>
        <row r="83">
          <cell r="A83">
            <v>398039.06</v>
          </cell>
          <cell r="B83">
            <v>82</v>
          </cell>
          <cell r="C83">
            <v>4988.42</v>
          </cell>
          <cell r="D83">
            <v>2748.3020000000001</v>
          </cell>
          <cell r="E83">
            <v>141.137</v>
          </cell>
          <cell r="F83">
            <v>0</v>
          </cell>
          <cell r="G83">
            <v>0</v>
          </cell>
        </row>
        <row r="84">
          <cell r="A84">
            <v>403035.31</v>
          </cell>
          <cell r="B84">
            <v>83</v>
          </cell>
          <cell r="C84">
            <v>4996.259</v>
          </cell>
          <cell r="D84">
            <v>26.696429999999999</v>
          </cell>
          <cell r="E84">
            <v>1.433386</v>
          </cell>
          <cell r="F84">
            <v>0</v>
          </cell>
          <cell r="G84">
            <v>0</v>
          </cell>
        </row>
        <row r="85">
          <cell r="A85">
            <v>408029.16</v>
          </cell>
          <cell r="B85">
            <v>84</v>
          </cell>
          <cell r="C85">
            <v>4993.8580000000002</v>
          </cell>
          <cell r="D85">
            <v>795.75900000000001</v>
          </cell>
          <cell r="E85">
            <v>32.122950000000003</v>
          </cell>
          <cell r="F85">
            <v>0</v>
          </cell>
          <cell r="G85">
            <v>0</v>
          </cell>
        </row>
        <row r="86">
          <cell r="A86">
            <v>413027.19</v>
          </cell>
          <cell r="B86">
            <v>85</v>
          </cell>
          <cell r="C86">
            <v>4998.018</v>
          </cell>
          <cell r="D86">
            <v>4075.694</v>
          </cell>
          <cell r="E86">
            <v>307.2278</v>
          </cell>
          <cell r="F86">
            <v>0</v>
          </cell>
          <cell r="G86">
            <v>0</v>
          </cell>
        </row>
        <row r="87">
          <cell r="A87">
            <v>417992</v>
          </cell>
          <cell r="B87">
            <v>86</v>
          </cell>
          <cell r="C87">
            <v>4964.8230000000003</v>
          </cell>
          <cell r="D87">
            <v>3192.0529999999999</v>
          </cell>
          <cell r="E87">
            <v>214.31610000000001</v>
          </cell>
          <cell r="F87">
            <v>0</v>
          </cell>
          <cell r="G87">
            <v>0</v>
          </cell>
        </row>
        <row r="88">
          <cell r="A88">
            <v>422990.63</v>
          </cell>
          <cell r="B88">
            <v>87</v>
          </cell>
          <cell r="C88">
            <v>4998.625</v>
          </cell>
          <cell r="D88">
            <v>4484.74</v>
          </cell>
          <cell r="E88">
            <v>305.34300000000002</v>
          </cell>
          <cell r="F88">
            <v>0</v>
          </cell>
          <cell r="G88">
            <v>0</v>
          </cell>
        </row>
        <row r="89">
          <cell r="A89">
            <v>427932.75</v>
          </cell>
          <cell r="B89">
            <v>88</v>
          </cell>
          <cell r="C89">
            <v>4942.1310000000003</v>
          </cell>
          <cell r="D89">
            <v>3415.2649999999999</v>
          </cell>
          <cell r="E89">
            <v>183.30240000000001</v>
          </cell>
          <cell r="F89">
            <v>0</v>
          </cell>
          <cell r="G89">
            <v>0</v>
          </cell>
        </row>
        <row r="90">
          <cell r="A90">
            <v>432920.94</v>
          </cell>
          <cell r="B90">
            <v>89</v>
          </cell>
          <cell r="C90">
            <v>4988.1729999999998</v>
          </cell>
          <cell r="D90">
            <v>1057.143</v>
          </cell>
          <cell r="E90">
            <v>47.09854</v>
          </cell>
          <cell r="F90">
            <v>0</v>
          </cell>
          <cell r="G90">
            <v>0</v>
          </cell>
        </row>
        <row r="91">
          <cell r="A91">
            <v>437891.81</v>
          </cell>
          <cell r="B91">
            <v>90</v>
          </cell>
          <cell r="C91">
            <v>4970.8680000000004</v>
          </cell>
          <cell r="D91">
            <v>1146.652</v>
          </cell>
          <cell r="E91">
            <v>48.592709999999997</v>
          </cell>
          <cell r="F91">
            <v>0</v>
          </cell>
          <cell r="G91">
            <v>0</v>
          </cell>
        </row>
        <row r="92">
          <cell r="A92">
            <v>442887.59</v>
          </cell>
          <cell r="B92">
            <v>91</v>
          </cell>
          <cell r="C92">
            <v>4995.7849999999999</v>
          </cell>
          <cell r="D92">
            <v>4398.6189999999997</v>
          </cell>
          <cell r="E92">
            <v>256.9649</v>
          </cell>
          <cell r="F92">
            <v>0</v>
          </cell>
          <cell r="G92">
            <v>0</v>
          </cell>
        </row>
        <row r="93">
          <cell r="A93">
            <v>447058.88</v>
          </cell>
          <cell r="B93">
            <v>92</v>
          </cell>
          <cell r="C93">
            <v>4171.2709999999997</v>
          </cell>
          <cell r="D93">
            <v>2827.81</v>
          </cell>
          <cell r="E93">
            <v>171.82560000000001</v>
          </cell>
          <cell r="F93">
            <v>0</v>
          </cell>
          <cell r="G93">
            <v>0</v>
          </cell>
        </row>
        <row r="94">
          <cell r="A94">
            <v>452053.16</v>
          </cell>
          <cell r="B94">
            <v>93</v>
          </cell>
          <cell r="C94">
            <v>4994.2889999999998</v>
          </cell>
          <cell r="D94">
            <v>4431.34</v>
          </cell>
          <cell r="E94">
            <v>237.8305</v>
          </cell>
          <cell r="F94">
            <v>0</v>
          </cell>
          <cell r="G94">
            <v>0</v>
          </cell>
        </row>
        <row r="95">
          <cell r="A95">
            <v>456606.66</v>
          </cell>
          <cell r="B95">
            <v>94</v>
          </cell>
          <cell r="C95">
            <v>4553.5060000000003</v>
          </cell>
          <cell r="D95">
            <v>2877.277</v>
          </cell>
          <cell r="E95">
            <v>145.98050000000001</v>
          </cell>
          <cell r="F95">
            <v>0</v>
          </cell>
          <cell r="G95">
            <v>0</v>
          </cell>
        </row>
        <row r="96">
          <cell r="A96">
            <v>461601.75</v>
          </cell>
          <cell r="B96">
            <v>95</v>
          </cell>
          <cell r="C96">
            <v>4995.0889999999999</v>
          </cell>
          <cell r="D96">
            <v>1735.604</v>
          </cell>
          <cell r="E96">
            <v>68.060519999999997</v>
          </cell>
          <cell r="F96">
            <v>0</v>
          </cell>
          <cell r="G96">
            <v>0</v>
          </cell>
        </row>
        <row r="97">
          <cell r="A97">
            <v>466597.88</v>
          </cell>
          <cell r="B97">
            <v>96</v>
          </cell>
          <cell r="C97">
            <v>4996.1239999999998</v>
          </cell>
          <cell r="D97">
            <v>3942.3069999999998</v>
          </cell>
          <cell r="E97">
            <v>178.6439</v>
          </cell>
          <cell r="F97">
            <v>0</v>
          </cell>
          <cell r="G97">
            <v>0</v>
          </cell>
        </row>
        <row r="98">
          <cell r="A98">
            <v>471566.59</v>
          </cell>
          <cell r="B98">
            <v>97</v>
          </cell>
          <cell r="C98">
            <v>4968.7259999999997</v>
          </cell>
          <cell r="D98">
            <v>4309.6009999999997</v>
          </cell>
          <cell r="E98">
            <v>164.7141</v>
          </cell>
          <cell r="F98">
            <v>0</v>
          </cell>
          <cell r="G98">
            <v>0</v>
          </cell>
        </row>
        <row r="99">
          <cell r="A99">
            <v>476531.78</v>
          </cell>
          <cell r="B99">
            <v>98</v>
          </cell>
          <cell r="C99">
            <v>4965.183</v>
          </cell>
          <cell r="D99">
            <v>4480.4719999999998</v>
          </cell>
          <cell r="E99">
            <v>208.7499</v>
          </cell>
          <cell r="F99">
            <v>0</v>
          </cell>
          <cell r="G99">
            <v>0</v>
          </cell>
        </row>
        <row r="100">
          <cell r="A100">
            <v>481494.97</v>
          </cell>
          <cell r="B100">
            <v>99</v>
          </cell>
          <cell r="C100">
            <v>4963.1949999999997</v>
          </cell>
          <cell r="D100">
            <v>861.94200000000001</v>
          </cell>
          <cell r="E100">
            <v>39.110610000000001</v>
          </cell>
          <cell r="F100">
            <v>0</v>
          </cell>
          <cell r="G100">
            <v>0</v>
          </cell>
        </row>
        <row r="101">
          <cell r="A101">
            <v>486484</v>
          </cell>
          <cell r="B101">
            <v>100</v>
          </cell>
          <cell r="C101">
            <v>4989.0389999999998</v>
          </cell>
          <cell r="D101">
            <v>2428.7950000000001</v>
          </cell>
          <cell r="E101">
            <v>83.773660000000007</v>
          </cell>
          <cell r="F101">
            <v>0</v>
          </cell>
          <cell r="G101">
            <v>0</v>
          </cell>
        </row>
        <row r="102">
          <cell r="A102">
            <v>491479.44</v>
          </cell>
          <cell r="B102">
            <v>101</v>
          </cell>
          <cell r="C102">
            <v>4995.4269999999997</v>
          </cell>
          <cell r="D102">
            <v>4325.3379999999997</v>
          </cell>
          <cell r="E102">
            <v>174.34110000000001</v>
          </cell>
          <cell r="F102">
            <v>0</v>
          </cell>
          <cell r="G102">
            <v>0</v>
          </cell>
        </row>
        <row r="103">
          <cell r="A103">
            <v>493881.34</v>
          </cell>
          <cell r="B103">
            <v>102</v>
          </cell>
          <cell r="C103">
            <v>2401.8960000000002</v>
          </cell>
          <cell r="D103">
            <v>1550.1780000000001</v>
          </cell>
          <cell r="E103">
            <v>57.12773</v>
          </cell>
          <cell r="F103">
            <v>0</v>
          </cell>
          <cell r="G103">
            <v>0</v>
          </cell>
        </row>
      </sheetData>
      <sheetData sheetId="7" refreshError="1">
        <row r="2">
          <cell r="A2">
            <v>4980.424</v>
          </cell>
          <cell r="B2">
            <v>1</v>
          </cell>
          <cell r="C2">
            <v>4980.424</v>
          </cell>
          <cell r="D2">
            <v>225.37950000000001</v>
          </cell>
          <cell r="E2">
            <v>6.6527380000000003</v>
          </cell>
          <cell r="F2">
            <v>0</v>
          </cell>
          <cell r="G2">
            <v>0</v>
          </cell>
        </row>
        <row r="3">
          <cell r="A3">
            <v>9976.4670000000006</v>
          </cell>
          <cell r="B3">
            <v>2</v>
          </cell>
          <cell r="C3">
            <v>4996.0429999999997</v>
          </cell>
          <cell r="D3">
            <v>1069.509</v>
          </cell>
          <cell r="E3">
            <v>37.87077</v>
          </cell>
          <cell r="F3">
            <v>0</v>
          </cell>
          <cell r="G3">
            <v>0</v>
          </cell>
        </row>
        <row r="4">
          <cell r="A4">
            <v>14958.25</v>
          </cell>
          <cell r="B4">
            <v>3</v>
          </cell>
          <cell r="C4">
            <v>4981.7879999999996</v>
          </cell>
          <cell r="D4">
            <v>1216.6289999999999</v>
          </cell>
          <cell r="E4">
            <v>116.0551</v>
          </cell>
          <cell r="F4">
            <v>0</v>
          </cell>
          <cell r="G4">
            <v>0</v>
          </cell>
        </row>
        <row r="5">
          <cell r="A5">
            <v>19935.080000000002</v>
          </cell>
          <cell r="B5">
            <v>4</v>
          </cell>
          <cell r="C5">
            <v>4976.8270000000002</v>
          </cell>
          <cell r="D5">
            <v>430.35719999999998</v>
          </cell>
          <cell r="E5">
            <v>31.63973</v>
          </cell>
          <cell r="F5">
            <v>0</v>
          </cell>
          <cell r="G5">
            <v>0</v>
          </cell>
        </row>
        <row r="6">
          <cell r="A6">
            <v>24904.68</v>
          </cell>
          <cell r="B6">
            <v>5</v>
          </cell>
          <cell r="C6">
            <v>4969.6019999999999</v>
          </cell>
          <cell r="D6">
            <v>642.41079999999999</v>
          </cell>
          <cell r="E6">
            <v>48.814590000000003</v>
          </cell>
          <cell r="F6">
            <v>0</v>
          </cell>
          <cell r="G6">
            <v>0</v>
          </cell>
        </row>
        <row r="7">
          <cell r="A7">
            <v>29902.76</v>
          </cell>
          <cell r="B7">
            <v>6</v>
          </cell>
          <cell r="C7">
            <v>4998.0810000000001</v>
          </cell>
          <cell r="D7">
            <v>2349.152</v>
          </cell>
          <cell r="E7">
            <v>105.80759999999999</v>
          </cell>
          <cell r="F7">
            <v>0</v>
          </cell>
          <cell r="G7">
            <v>0</v>
          </cell>
        </row>
        <row r="8">
          <cell r="A8">
            <v>34894.39</v>
          </cell>
          <cell r="B8">
            <v>7</v>
          </cell>
          <cell r="C8">
            <v>4991.6270000000004</v>
          </cell>
          <cell r="D8">
            <v>2244.42</v>
          </cell>
          <cell r="E8">
            <v>208.37</v>
          </cell>
          <cell r="F8">
            <v>0</v>
          </cell>
          <cell r="G8">
            <v>0</v>
          </cell>
        </row>
        <row r="9">
          <cell r="A9">
            <v>39850.33</v>
          </cell>
          <cell r="B9">
            <v>8</v>
          </cell>
          <cell r="C9">
            <v>4955.9380000000001</v>
          </cell>
          <cell r="D9">
            <v>1952.4110000000001</v>
          </cell>
          <cell r="E9">
            <v>217.88319999999999</v>
          </cell>
          <cell r="F9">
            <v>0</v>
          </cell>
          <cell r="G9">
            <v>0</v>
          </cell>
        </row>
        <row r="10">
          <cell r="A10">
            <v>44815.06</v>
          </cell>
          <cell r="B10">
            <v>9</v>
          </cell>
          <cell r="C10">
            <v>4964.7330000000002</v>
          </cell>
          <cell r="D10">
            <v>1353.125</v>
          </cell>
          <cell r="E10">
            <v>91.458070000000006</v>
          </cell>
          <cell r="F10">
            <v>0</v>
          </cell>
          <cell r="G10">
            <v>0</v>
          </cell>
        </row>
        <row r="11">
          <cell r="A11">
            <v>49783.18</v>
          </cell>
          <cell r="B11">
            <v>10</v>
          </cell>
          <cell r="C11">
            <v>4968.1220000000003</v>
          </cell>
          <cell r="D11">
            <v>578.39290000000005</v>
          </cell>
          <cell r="E11">
            <v>68.969369999999998</v>
          </cell>
          <cell r="F11">
            <v>0</v>
          </cell>
          <cell r="G11">
            <v>0</v>
          </cell>
        </row>
        <row r="12">
          <cell r="A12">
            <v>54782.73</v>
          </cell>
          <cell r="B12">
            <v>11</v>
          </cell>
          <cell r="C12">
            <v>4999.5519999999997</v>
          </cell>
          <cell r="D12">
            <v>1997.5</v>
          </cell>
          <cell r="E12">
            <v>131.45070000000001</v>
          </cell>
          <cell r="F12">
            <v>0</v>
          </cell>
          <cell r="G12">
            <v>0</v>
          </cell>
        </row>
        <row r="13">
          <cell r="A13">
            <v>59754.559999999998</v>
          </cell>
          <cell r="B13">
            <v>12</v>
          </cell>
          <cell r="C13">
            <v>4971.826</v>
          </cell>
          <cell r="D13">
            <v>965.89279999999997</v>
          </cell>
          <cell r="E13">
            <v>31.741879999999998</v>
          </cell>
          <cell r="F13">
            <v>0</v>
          </cell>
          <cell r="G13">
            <v>0</v>
          </cell>
        </row>
        <row r="14">
          <cell r="A14">
            <v>64748.53</v>
          </cell>
          <cell r="B14">
            <v>13</v>
          </cell>
          <cell r="C14">
            <v>4993.97</v>
          </cell>
          <cell r="D14">
            <v>1538.126</v>
          </cell>
          <cell r="E14">
            <v>87.617199999999997</v>
          </cell>
          <cell r="F14">
            <v>0</v>
          </cell>
          <cell r="G14">
            <v>0</v>
          </cell>
        </row>
        <row r="15">
          <cell r="A15">
            <v>69742.259999999995</v>
          </cell>
          <cell r="B15">
            <v>14</v>
          </cell>
          <cell r="C15">
            <v>4993.7280000000001</v>
          </cell>
          <cell r="D15">
            <v>1846.741</v>
          </cell>
          <cell r="E15">
            <v>142.09989999999999</v>
          </cell>
          <cell r="F15">
            <v>0</v>
          </cell>
          <cell r="G15">
            <v>0</v>
          </cell>
        </row>
        <row r="16">
          <cell r="A16">
            <v>74730.47</v>
          </cell>
          <cell r="B16">
            <v>15</v>
          </cell>
          <cell r="C16">
            <v>4988.2089999999998</v>
          </cell>
          <cell r="D16">
            <v>2292.232</v>
          </cell>
          <cell r="E16">
            <v>187.9555</v>
          </cell>
          <cell r="F16">
            <v>0</v>
          </cell>
          <cell r="G16">
            <v>0</v>
          </cell>
        </row>
        <row r="17">
          <cell r="A17">
            <v>79721.67</v>
          </cell>
          <cell r="B17">
            <v>16</v>
          </cell>
          <cell r="C17">
            <v>4991.2039999999997</v>
          </cell>
          <cell r="D17">
            <v>1086.4290000000001</v>
          </cell>
          <cell r="E17">
            <v>70.484769999999997</v>
          </cell>
          <cell r="F17">
            <v>0</v>
          </cell>
          <cell r="G17">
            <v>0</v>
          </cell>
        </row>
        <row r="18">
          <cell r="A18">
            <v>84682.68</v>
          </cell>
          <cell r="B18">
            <v>17</v>
          </cell>
          <cell r="C18">
            <v>4961.0060000000003</v>
          </cell>
          <cell r="D18">
            <v>2651.2280000000001</v>
          </cell>
          <cell r="E18">
            <v>189.7801</v>
          </cell>
          <cell r="F18">
            <v>0</v>
          </cell>
          <cell r="G18">
            <v>0</v>
          </cell>
        </row>
        <row r="19">
          <cell r="A19">
            <v>89661.48</v>
          </cell>
          <cell r="B19">
            <v>18</v>
          </cell>
          <cell r="C19">
            <v>4978.7969999999996</v>
          </cell>
          <cell r="D19">
            <v>2326.875</v>
          </cell>
          <cell r="E19">
            <v>89.657340000000005</v>
          </cell>
          <cell r="F19">
            <v>0</v>
          </cell>
          <cell r="G19">
            <v>0</v>
          </cell>
        </row>
        <row r="20">
          <cell r="A20">
            <v>94632.8</v>
          </cell>
          <cell r="B20">
            <v>19</v>
          </cell>
          <cell r="C20">
            <v>4971.3180000000002</v>
          </cell>
          <cell r="D20">
            <v>899.55330000000004</v>
          </cell>
          <cell r="E20">
            <v>72.64434</v>
          </cell>
          <cell r="F20">
            <v>0</v>
          </cell>
          <cell r="G20">
            <v>0</v>
          </cell>
        </row>
        <row r="21">
          <cell r="A21">
            <v>99588.49</v>
          </cell>
          <cell r="B21">
            <v>20</v>
          </cell>
          <cell r="C21">
            <v>4955.6970000000001</v>
          </cell>
          <cell r="D21">
            <v>1711.1610000000001</v>
          </cell>
          <cell r="E21">
            <v>135.99029999999999</v>
          </cell>
          <cell r="F21">
            <v>0</v>
          </cell>
          <cell r="G21">
            <v>0</v>
          </cell>
        </row>
        <row r="22">
          <cell r="A22">
            <v>104518.22</v>
          </cell>
          <cell r="B22">
            <v>21</v>
          </cell>
          <cell r="C22">
            <v>4929.7299999999996</v>
          </cell>
          <cell r="D22">
            <v>2703.3939999999998</v>
          </cell>
          <cell r="E22">
            <v>246.6876</v>
          </cell>
          <cell r="F22">
            <v>0</v>
          </cell>
          <cell r="G22">
            <v>0</v>
          </cell>
        </row>
        <row r="23">
          <cell r="A23">
            <v>109515.19</v>
          </cell>
          <cell r="B23">
            <v>22</v>
          </cell>
          <cell r="C23">
            <v>4996.9690000000001</v>
          </cell>
          <cell r="D23">
            <v>2734.8220000000001</v>
          </cell>
          <cell r="E23">
            <v>172.19220000000001</v>
          </cell>
          <cell r="F23">
            <v>0</v>
          </cell>
          <cell r="G23">
            <v>0</v>
          </cell>
        </row>
        <row r="24">
          <cell r="A24">
            <v>114478.67</v>
          </cell>
          <cell r="B24">
            <v>23</v>
          </cell>
          <cell r="C24">
            <v>4963.4840000000004</v>
          </cell>
          <cell r="D24">
            <v>3928.5709999999999</v>
          </cell>
          <cell r="E24">
            <v>123.08150000000001</v>
          </cell>
          <cell r="F24">
            <v>0</v>
          </cell>
          <cell r="G24">
            <v>0</v>
          </cell>
        </row>
        <row r="25">
          <cell r="A25">
            <v>119474.21</v>
          </cell>
          <cell r="B25">
            <v>24</v>
          </cell>
          <cell r="C25">
            <v>4995.5360000000001</v>
          </cell>
          <cell r="D25">
            <v>3324.643</v>
          </cell>
          <cell r="E25">
            <v>185.43430000000001</v>
          </cell>
          <cell r="F25">
            <v>0</v>
          </cell>
          <cell r="G25">
            <v>0</v>
          </cell>
        </row>
        <row r="26">
          <cell r="A26">
            <v>124470.41</v>
          </cell>
          <cell r="B26">
            <v>25</v>
          </cell>
          <cell r="C26">
            <v>4996.2049999999999</v>
          </cell>
          <cell r="D26">
            <v>3343.5940000000001</v>
          </cell>
          <cell r="E26">
            <v>160.51580000000001</v>
          </cell>
          <cell r="F26">
            <v>0</v>
          </cell>
          <cell r="G26">
            <v>0</v>
          </cell>
        </row>
        <row r="27">
          <cell r="A27">
            <v>128165.66</v>
          </cell>
          <cell r="B27">
            <v>26</v>
          </cell>
          <cell r="C27">
            <v>3695.2469999999998</v>
          </cell>
          <cell r="D27">
            <v>1944.33</v>
          </cell>
          <cell r="E27">
            <v>84.068600000000004</v>
          </cell>
          <cell r="F27">
            <v>0</v>
          </cell>
          <cell r="G27">
            <v>0</v>
          </cell>
        </row>
        <row r="28">
          <cell r="A28">
            <v>133157.92000000001</v>
          </cell>
          <cell r="B28">
            <v>27</v>
          </cell>
          <cell r="C28">
            <v>4992.2550000000001</v>
          </cell>
          <cell r="D28">
            <v>3018.9290000000001</v>
          </cell>
          <cell r="E28">
            <v>165.77420000000001</v>
          </cell>
          <cell r="F28">
            <v>0</v>
          </cell>
          <cell r="G28">
            <v>0</v>
          </cell>
        </row>
        <row r="29">
          <cell r="A29">
            <v>138123.22</v>
          </cell>
          <cell r="B29">
            <v>28</v>
          </cell>
          <cell r="C29">
            <v>4965.29</v>
          </cell>
          <cell r="D29">
            <v>2698.2150000000001</v>
          </cell>
          <cell r="E29">
            <v>180.6062</v>
          </cell>
          <cell r="F29">
            <v>0</v>
          </cell>
          <cell r="G29">
            <v>0</v>
          </cell>
        </row>
        <row r="30">
          <cell r="A30">
            <v>142949.22</v>
          </cell>
          <cell r="B30">
            <v>29</v>
          </cell>
          <cell r="C30">
            <v>4826.0010000000002</v>
          </cell>
          <cell r="D30">
            <v>2279.2860000000001</v>
          </cell>
          <cell r="E30">
            <v>117.1144</v>
          </cell>
          <cell r="F30">
            <v>0</v>
          </cell>
          <cell r="G30">
            <v>0</v>
          </cell>
        </row>
        <row r="31">
          <cell r="A31">
            <v>147875.10999999999</v>
          </cell>
          <cell r="B31">
            <v>30</v>
          </cell>
          <cell r="C31">
            <v>4925.8940000000002</v>
          </cell>
          <cell r="D31">
            <v>3181.0720000000001</v>
          </cell>
          <cell r="E31">
            <v>139.91139999999999</v>
          </cell>
          <cell r="F31">
            <v>0</v>
          </cell>
          <cell r="G31">
            <v>0</v>
          </cell>
        </row>
        <row r="32">
          <cell r="A32">
            <v>152832.76999999999</v>
          </cell>
          <cell r="B32">
            <v>31</v>
          </cell>
          <cell r="C32">
            <v>4957.6570000000002</v>
          </cell>
          <cell r="D32">
            <v>4501.183</v>
          </cell>
          <cell r="E32">
            <v>188.33099999999999</v>
          </cell>
          <cell r="F32">
            <v>0</v>
          </cell>
          <cell r="G32">
            <v>0</v>
          </cell>
        </row>
        <row r="33">
          <cell r="A33">
            <v>156808.69</v>
          </cell>
          <cell r="B33">
            <v>32</v>
          </cell>
          <cell r="C33">
            <v>3975.9160000000002</v>
          </cell>
          <cell r="D33">
            <v>2159.643</v>
          </cell>
          <cell r="E33">
            <v>108.9455</v>
          </cell>
          <cell r="F33">
            <v>0</v>
          </cell>
          <cell r="G33">
            <v>0</v>
          </cell>
        </row>
        <row r="34">
          <cell r="A34">
            <v>161462.06</v>
          </cell>
          <cell r="B34">
            <v>33</v>
          </cell>
          <cell r="C34">
            <v>4653.3729999999996</v>
          </cell>
          <cell r="D34">
            <v>1110</v>
          </cell>
          <cell r="E34">
            <v>55.938589999999998</v>
          </cell>
          <cell r="F34">
            <v>0</v>
          </cell>
          <cell r="G34">
            <v>0</v>
          </cell>
        </row>
        <row r="35">
          <cell r="A35">
            <v>165566.07999999999</v>
          </cell>
          <cell r="B35">
            <v>34</v>
          </cell>
          <cell r="C35">
            <v>4104.0190000000002</v>
          </cell>
          <cell r="D35">
            <v>2642.857</v>
          </cell>
          <cell r="E35">
            <v>108.90519999999999</v>
          </cell>
          <cell r="F35">
            <v>0</v>
          </cell>
          <cell r="G35">
            <v>0</v>
          </cell>
        </row>
        <row r="36">
          <cell r="A36">
            <v>170551.03</v>
          </cell>
          <cell r="B36">
            <v>35</v>
          </cell>
          <cell r="C36">
            <v>4984.9570000000003</v>
          </cell>
          <cell r="D36">
            <v>1572.857</v>
          </cell>
          <cell r="E36">
            <v>78.911770000000004</v>
          </cell>
          <cell r="F36">
            <v>0</v>
          </cell>
          <cell r="G36">
            <v>0</v>
          </cell>
        </row>
        <row r="37">
          <cell r="A37">
            <v>175549.56</v>
          </cell>
          <cell r="B37">
            <v>36</v>
          </cell>
          <cell r="C37">
            <v>4998.5309999999999</v>
          </cell>
          <cell r="D37">
            <v>121.6741</v>
          </cell>
          <cell r="E37">
            <v>13.696099999999999</v>
          </cell>
          <cell r="F37">
            <v>0</v>
          </cell>
          <cell r="G37">
            <v>0</v>
          </cell>
        </row>
        <row r="38">
          <cell r="A38">
            <v>180053.58</v>
          </cell>
          <cell r="B38">
            <v>37</v>
          </cell>
          <cell r="C38">
            <v>4504.0159999999996</v>
          </cell>
          <cell r="D38">
            <v>3285.7139999999999</v>
          </cell>
          <cell r="E38">
            <v>116.8579</v>
          </cell>
          <cell r="F38">
            <v>0</v>
          </cell>
          <cell r="G38">
            <v>0</v>
          </cell>
        </row>
        <row r="39">
          <cell r="A39">
            <v>185045.2</v>
          </cell>
          <cell r="B39">
            <v>38</v>
          </cell>
          <cell r="C39">
            <v>4991.6180000000004</v>
          </cell>
          <cell r="D39">
            <v>0</v>
          </cell>
          <cell r="E39">
            <v>0</v>
          </cell>
          <cell r="F39">
            <v>0</v>
          </cell>
          <cell r="G39">
            <v>0</v>
          </cell>
        </row>
        <row r="40">
          <cell r="A40">
            <v>189477.5</v>
          </cell>
          <cell r="B40">
            <v>39</v>
          </cell>
          <cell r="C40">
            <v>4432.299</v>
          </cell>
          <cell r="D40">
            <v>0</v>
          </cell>
          <cell r="E40">
            <v>0</v>
          </cell>
          <cell r="F40">
            <v>0</v>
          </cell>
          <cell r="G40">
            <v>0</v>
          </cell>
        </row>
        <row r="41">
          <cell r="A41">
            <v>193651.78</v>
          </cell>
          <cell r="B41">
            <v>40</v>
          </cell>
          <cell r="C41">
            <v>4174.2860000000001</v>
          </cell>
          <cell r="D41">
            <v>0</v>
          </cell>
          <cell r="E41">
            <v>0</v>
          </cell>
          <cell r="F41">
            <v>0</v>
          </cell>
          <cell r="G41">
            <v>0</v>
          </cell>
        </row>
        <row r="42">
          <cell r="A42">
            <v>198633.92</v>
          </cell>
          <cell r="B42">
            <v>41</v>
          </cell>
          <cell r="C42">
            <v>4982.1440000000002</v>
          </cell>
          <cell r="D42">
            <v>3086.4279999999999</v>
          </cell>
          <cell r="E42">
            <v>158.73439999999999</v>
          </cell>
          <cell r="F42">
            <v>0</v>
          </cell>
          <cell r="G42">
            <v>0</v>
          </cell>
        </row>
        <row r="43">
          <cell r="A43">
            <v>203602.14</v>
          </cell>
          <cell r="B43">
            <v>42</v>
          </cell>
          <cell r="C43">
            <v>4968.2139999999999</v>
          </cell>
          <cell r="D43">
            <v>3344.8220000000001</v>
          </cell>
          <cell r="E43">
            <v>141.32810000000001</v>
          </cell>
          <cell r="F43">
            <v>0</v>
          </cell>
          <cell r="G43">
            <v>0</v>
          </cell>
        </row>
        <row r="44">
          <cell r="A44">
            <v>208535.41</v>
          </cell>
          <cell r="B44">
            <v>43</v>
          </cell>
          <cell r="C44">
            <v>4933.2610000000004</v>
          </cell>
          <cell r="D44">
            <v>3047.143</v>
          </cell>
          <cell r="E44">
            <v>147.68860000000001</v>
          </cell>
          <cell r="F44">
            <v>0</v>
          </cell>
          <cell r="G44">
            <v>0</v>
          </cell>
        </row>
        <row r="45">
          <cell r="A45">
            <v>213491.86</v>
          </cell>
          <cell r="B45">
            <v>44</v>
          </cell>
          <cell r="C45">
            <v>4956.4520000000002</v>
          </cell>
          <cell r="D45">
            <v>422.85719999999998</v>
          </cell>
          <cell r="E45">
            <v>28.674199999999999</v>
          </cell>
          <cell r="F45">
            <v>0</v>
          </cell>
          <cell r="G45">
            <v>0</v>
          </cell>
        </row>
        <row r="46">
          <cell r="A46">
            <v>217278.47</v>
          </cell>
          <cell r="B46">
            <v>45</v>
          </cell>
          <cell r="C46">
            <v>3786.607</v>
          </cell>
          <cell r="D46">
            <v>2642.857</v>
          </cell>
          <cell r="E46">
            <v>89.818370000000002</v>
          </cell>
          <cell r="F46">
            <v>0</v>
          </cell>
          <cell r="G46">
            <v>0</v>
          </cell>
        </row>
        <row r="47">
          <cell r="A47">
            <v>222273.33</v>
          </cell>
          <cell r="B47">
            <v>46</v>
          </cell>
          <cell r="C47">
            <v>4994.8630000000003</v>
          </cell>
          <cell r="D47">
            <v>84.821430000000007</v>
          </cell>
          <cell r="E47">
            <v>11.022539999999999</v>
          </cell>
          <cell r="F47">
            <v>0</v>
          </cell>
          <cell r="G47">
            <v>0</v>
          </cell>
        </row>
        <row r="48">
          <cell r="A48">
            <v>227247.7</v>
          </cell>
          <cell r="B48">
            <v>47</v>
          </cell>
          <cell r="C48">
            <v>4974.375</v>
          </cell>
          <cell r="D48">
            <v>632.67840000000001</v>
          </cell>
          <cell r="E48">
            <v>72.386380000000003</v>
          </cell>
          <cell r="F48">
            <v>0</v>
          </cell>
          <cell r="G48">
            <v>0</v>
          </cell>
        </row>
        <row r="49">
          <cell r="A49">
            <v>232243.52</v>
          </cell>
          <cell r="B49">
            <v>48</v>
          </cell>
          <cell r="C49">
            <v>4995.8190000000004</v>
          </cell>
          <cell r="D49">
            <v>2348.125</v>
          </cell>
          <cell r="E49">
            <v>89.138949999999994</v>
          </cell>
          <cell r="F49">
            <v>0</v>
          </cell>
          <cell r="G49">
            <v>0</v>
          </cell>
        </row>
        <row r="50">
          <cell r="A50">
            <v>237082.23</v>
          </cell>
          <cell r="B50">
            <v>49</v>
          </cell>
          <cell r="C50">
            <v>4838.7240000000002</v>
          </cell>
          <cell r="D50">
            <v>3106.0259999999998</v>
          </cell>
          <cell r="E50">
            <v>124.37949999999999</v>
          </cell>
          <cell r="F50">
            <v>0</v>
          </cell>
          <cell r="G50">
            <v>0</v>
          </cell>
        </row>
        <row r="51">
          <cell r="A51">
            <v>241735.09</v>
          </cell>
          <cell r="B51">
            <v>50</v>
          </cell>
          <cell r="C51">
            <v>4652.8580000000002</v>
          </cell>
          <cell r="D51">
            <v>2912.8580000000002</v>
          </cell>
          <cell r="E51">
            <v>135.346</v>
          </cell>
          <cell r="F51">
            <v>0</v>
          </cell>
          <cell r="G51">
            <v>0</v>
          </cell>
        </row>
        <row r="52">
          <cell r="A52">
            <v>246730.11</v>
          </cell>
          <cell r="B52">
            <v>51</v>
          </cell>
          <cell r="C52">
            <v>4995.0219999999999</v>
          </cell>
          <cell r="D52">
            <v>1539.2190000000001</v>
          </cell>
          <cell r="E52">
            <v>71.678089999999997</v>
          </cell>
          <cell r="F52">
            <v>0</v>
          </cell>
          <cell r="G52">
            <v>0</v>
          </cell>
        </row>
        <row r="53">
          <cell r="A53">
            <v>251713.48</v>
          </cell>
          <cell r="B53">
            <v>52</v>
          </cell>
          <cell r="C53">
            <v>4983.3770000000004</v>
          </cell>
          <cell r="D53">
            <v>3523.326</v>
          </cell>
          <cell r="E53">
            <v>213.84360000000001</v>
          </cell>
          <cell r="F53">
            <v>0</v>
          </cell>
          <cell r="G53">
            <v>0</v>
          </cell>
        </row>
        <row r="54">
          <cell r="A54">
            <v>256713.81</v>
          </cell>
          <cell r="B54">
            <v>53</v>
          </cell>
          <cell r="C54">
            <v>5000.3320000000003</v>
          </cell>
          <cell r="D54">
            <v>1793.461</v>
          </cell>
          <cell r="E54">
            <v>58.202550000000002</v>
          </cell>
          <cell r="F54">
            <v>0</v>
          </cell>
          <cell r="G54">
            <v>0</v>
          </cell>
        </row>
        <row r="55">
          <cell r="A55">
            <v>261701.98</v>
          </cell>
          <cell r="B55">
            <v>54</v>
          </cell>
          <cell r="C55">
            <v>4988.1689999999999</v>
          </cell>
          <cell r="D55">
            <v>2035.848</v>
          </cell>
          <cell r="E55">
            <v>81.993989999999997</v>
          </cell>
          <cell r="F55">
            <v>0</v>
          </cell>
          <cell r="G55">
            <v>0</v>
          </cell>
        </row>
        <row r="56">
          <cell r="A56">
            <v>266694.28000000003</v>
          </cell>
          <cell r="B56">
            <v>55</v>
          </cell>
          <cell r="C56">
            <v>4992.2969999999996</v>
          </cell>
          <cell r="D56">
            <v>1817.3879999999999</v>
          </cell>
          <cell r="E56">
            <v>116.83150000000001</v>
          </cell>
          <cell r="F56">
            <v>0</v>
          </cell>
          <cell r="G56">
            <v>0</v>
          </cell>
        </row>
        <row r="57">
          <cell r="A57">
            <v>271660.81</v>
          </cell>
          <cell r="B57">
            <v>56</v>
          </cell>
          <cell r="C57">
            <v>4966.5410000000002</v>
          </cell>
          <cell r="D57">
            <v>2816.6509999999998</v>
          </cell>
          <cell r="E57">
            <v>97.973299999999995</v>
          </cell>
          <cell r="F57">
            <v>0</v>
          </cell>
          <cell r="G57">
            <v>0</v>
          </cell>
        </row>
        <row r="58">
          <cell r="A58">
            <v>276254.88</v>
          </cell>
          <cell r="B58">
            <v>57</v>
          </cell>
          <cell r="C58">
            <v>4594.0630000000001</v>
          </cell>
          <cell r="D58">
            <v>3764.9780000000001</v>
          </cell>
          <cell r="E58">
            <v>148.9177</v>
          </cell>
          <cell r="F58">
            <v>0</v>
          </cell>
          <cell r="G58">
            <v>0</v>
          </cell>
        </row>
        <row r="59">
          <cell r="A59">
            <v>280660.59000000003</v>
          </cell>
          <cell r="B59">
            <v>58</v>
          </cell>
          <cell r="C59">
            <v>4405.7150000000001</v>
          </cell>
          <cell r="D59">
            <v>2325.7139999999999</v>
          </cell>
          <cell r="E59">
            <v>83.918220000000005</v>
          </cell>
          <cell r="F59">
            <v>0</v>
          </cell>
          <cell r="G59">
            <v>0</v>
          </cell>
        </row>
        <row r="60">
          <cell r="A60">
            <v>285658.56</v>
          </cell>
          <cell r="B60">
            <v>59</v>
          </cell>
          <cell r="C60">
            <v>4997.97</v>
          </cell>
          <cell r="D60">
            <v>1209.9549999999999</v>
          </cell>
          <cell r="E60">
            <v>50.049700000000001</v>
          </cell>
          <cell r="F60">
            <v>0</v>
          </cell>
          <cell r="G60">
            <v>0</v>
          </cell>
        </row>
        <row r="61">
          <cell r="A61">
            <v>290629.09000000003</v>
          </cell>
          <cell r="B61">
            <v>60</v>
          </cell>
          <cell r="C61">
            <v>4970.5379999999996</v>
          </cell>
          <cell r="D61">
            <v>3302.991</v>
          </cell>
          <cell r="E61">
            <v>170.63509999999999</v>
          </cell>
          <cell r="F61">
            <v>0</v>
          </cell>
          <cell r="G61">
            <v>0</v>
          </cell>
        </row>
        <row r="62">
          <cell r="A62">
            <v>295490.94</v>
          </cell>
          <cell r="B62">
            <v>61</v>
          </cell>
          <cell r="C62">
            <v>4861.8339999999998</v>
          </cell>
          <cell r="D62">
            <v>1925.2239999999999</v>
          </cell>
          <cell r="E62">
            <v>69.144670000000005</v>
          </cell>
          <cell r="F62">
            <v>0</v>
          </cell>
          <cell r="G62">
            <v>0</v>
          </cell>
        </row>
        <row r="63">
          <cell r="A63">
            <v>300489.21999999997</v>
          </cell>
          <cell r="B63">
            <v>62</v>
          </cell>
          <cell r="C63">
            <v>4998.2780000000002</v>
          </cell>
          <cell r="D63">
            <v>2673.616</v>
          </cell>
          <cell r="E63">
            <v>163.2587</v>
          </cell>
          <cell r="F63">
            <v>0</v>
          </cell>
          <cell r="G63">
            <v>0</v>
          </cell>
        </row>
        <row r="64">
          <cell r="A64">
            <v>305484.71999999997</v>
          </cell>
          <cell r="B64">
            <v>63</v>
          </cell>
          <cell r="C64">
            <v>4995.5110000000004</v>
          </cell>
          <cell r="D64">
            <v>1849.865</v>
          </cell>
          <cell r="E64">
            <v>107.59350000000001</v>
          </cell>
          <cell r="F64">
            <v>0</v>
          </cell>
          <cell r="G64">
            <v>0</v>
          </cell>
        </row>
        <row r="65">
          <cell r="A65">
            <v>310468.53000000003</v>
          </cell>
          <cell r="B65">
            <v>64</v>
          </cell>
          <cell r="C65">
            <v>4983.8190000000004</v>
          </cell>
          <cell r="D65">
            <v>3296.7869999999998</v>
          </cell>
          <cell r="E65">
            <v>125.75230000000001</v>
          </cell>
          <cell r="F65">
            <v>0</v>
          </cell>
          <cell r="G65">
            <v>0</v>
          </cell>
        </row>
        <row r="66">
          <cell r="A66">
            <v>315443.03000000003</v>
          </cell>
          <cell r="B66">
            <v>65</v>
          </cell>
          <cell r="C66">
            <v>4974.5079999999998</v>
          </cell>
          <cell r="D66">
            <v>4651.5169999999998</v>
          </cell>
          <cell r="E66">
            <v>233.3947</v>
          </cell>
          <cell r="F66">
            <v>0</v>
          </cell>
          <cell r="G66">
            <v>0</v>
          </cell>
        </row>
        <row r="67">
          <cell r="A67">
            <v>320426.03000000003</v>
          </cell>
          <cell r="B67">
            <v>66</v>
          </cell>
          <cell r="C67">
            <v>4982.9939999999997</v>
          </cell>
          <cell r="D67">
            <v>2419.4189999999999</v>
          </cell>
          <cell r="E67">
            <v>77.522239999999996</v>
          </cell>
          <cell r="F67">
            <v>0</v>
          </cell>
          <cell r="G67">
            <v>0</v>
          </cell>
        </row>
        <row r="68">
          <cell r="A68">
            <v>325421.71999999997</v>
          </cell>
          <cell r="B68">
            <v>67</v>
          </cell>
          <cell r="C68">
            <v>4995.6909999999998</v>
          </cell>
          <cell r="D68">
            <v>2854.598</v>
          </cell>
          <cell r="E68">
            <v>140.66759999999999</v>
          </cell>
          <cell r="F68">
            <v>0</v>
          </cell>
          <cell r="G68">
            <v>0</v>
          </cell>
        </row>
        <row r="69">
          <cell r="A69">
            <v>330043.96999999997</v>
          </cell>
          <cell r="B69">
            <v>68</v>
          </cell>
          <cell r="C69">
            <v>4622.25</v>
          </cell>
          <cell r="D69">
            <v>2949.509</v>
          </cell>
          <cell r="E69">
            <v>234.28319999999999</v>
          </cell>
          <cell r="F69">
            <v>0</v>
          </cell>
          <cell r="G69">
            <v>0</v>
          </cell>
        </row>
        <row r="70">
          <cell r="A70">
            <v>335035.56</v>
          </cell>
          <cell r="B70">
            <v>69</v>
          </cell>
          <cell r="C70">
            <v>4991.5879999999997</v>
          </cell>
          <cell r="D70">
            <v>1596.2950000000001</v>
          </cell>
          <cell r="E70">
            <v>74.766099999999994</v>
          </cell>
          <cell r="F70">
            <v>0</v>
          </cell>
          <cell r="G70">
            <v>0</v>
          </cell>
        </row>
        <row r="71">
          <cell r="A71">
            <v>340012.38</v>
          </cell>
          <cell r="B71">
            <v>70</v>
          </cell>
          <cell r="C71">
            <v>4976.8050000000003</v>
          </cell>
          <cell r="D71">
            <v>4352.3159999999998</v>
          </cell>
          <cell r="E71">
            <v>195.25</v>
          </cell>
          <cell r="F71">
            <v>0</v>
          </cell>
          <cell r="G71">
            <v>0</v>
          </cell>
        </row>
        <row r="72">
          <cell r="A72">
            <v>344885.78</v>
          </cell>
          <cell r="B72">
            <v>71</v>
          </cell>
          <cell r="C72">
            <v>4873.4170000000004</v>
          </cell>
          <cell r="D72">
            <v>2726.2510000000002</v>
          </cell>
          <cell r="E72">
            <v>174.29069999999999</v>
          </cell>
          <cell r="F72">
            <v>0</v>
          </cell>
          <cell r="G72">
            <v>0</v>
          </cell>
        </row>
        <row r="73">
          <cell r="A73">
            <v>349872</v>
          </cell>
          <cell r="B73">
            <v>72</v>
          </cell>
          <cell r="C73">
            <v>4986.2079999999996</v>
          </cell>
          <cell r="D73">
            <v>2939.2849999999999</v>
          </cell>
          <cell r="E73">
            <v>153.89230000000001</v>
          </cell>
          <cell r="F73">
            <v>0</v>
          </cell>
          <cell r="G73">
            <v>0</v>
          </cell>
        </row>
        <row r="74">
          <cell r="A74">
            <v>354869.94</v>
          </cell>
          <cell r="B74">
            <v>73</v>
          </cell>
          <cell r="C74">
            <v>4997.9459999999999</v>
          </cell>
          <cell r="D74">
            <v>2642.857</v>
          </cell>
          <cell r="E74">
            <v>101.35760000000001</v>
          </cell>
          <cell r="F74">
            <v>0</v>
          </cell>
          <cell r="G74">
            <v>0</v>
          </cell>
        </row>
        <row r="75">
          <cell r="A75">
            <v>359848.5</v>
          </cell>
          <cell r="B75">
            <v>74</v>
          </cell>
          <cell r="C75">
            <v>4978.5720000000001</v>
          </cell>
          <cell r="D75">
            <v>2297.5</v>
          </cell>
          <cell r="E75">
            <v>80.199879999999993</v>
          </cell>
          <cell r="F75">
            <v>0</v>
          </cell>
          <cell r="G75">
            <v>0</v>
          </cell>
        </row>
        <row r="76">
          <cell r="A76">
            <v>364847.5</v>
          </cell>
          <cell r="B76">
            <v>75</v>
          </cell>
          <cell r="C76">
            <v>4998.9930000000004</v>
          </cell>
          <cell r="D76">
            <v>784.19650000000001</v>
          </cell>
          <cell r="E76">
            <v>32.278880000000001</v>
          </cell>
          <cell r="F76">
            <v>0</v>
          </cell>
          <cell r="G76">
            <v>0</v>
          </cell>
        </row>
        <row r="77">
          <cell r="A77">
            <v>369648.38</v>
          </cell>
          <cell r="B77">
            <v>76</v>
          </cell>
          <cell r="C77">
            <v>4800.8639999999996</v>
          </cell>
          <cell r="D77">
            <v>2914.953</v>
          </cell>
          <cell r="E77">
            <v>152.06190000000001</v>
          </cell>
          <cell r="F77">
            <v>0</v>
          </cell>
          <cell r="G77">
            <v>0</v>
          </cell>
        </row>
        <row r="78">
          <cell r="A78">
            <v>374645.13</v>
          </cell>
          <cell r="B78">
            <v>77</v>
          </cell>
          <cell r="C78">
            <v>4996.7629999999999</v>
          </cell>
          <cell r="D78">
            <v>3992.1880000000001</v>
          </cell>
          <cell r="E78">
            <v>208.62020000000001</v>
          </cell>
          <cell r="F78">
            <v>0</v>
          </cell>
          <cell r="G78">
            <v>0</v>
          </cell>
        </row>
        <row r="79">
          <cell r="A79">
            <v>379643.31</v>
          </cell>
          <cell r="B79">
            <v>78</v>
          </cell>
          <cell r="C79">
            <v>4998.1880000000001</v>
          </cell>
          <cell r="D79">
            <v>2877.4549999999999</v>
          </cell>
          <cell r="E79">
            <v>130.9358</v>
          </cell>
          <cell r="F79">
            <v>0</v>
          </cell>
          <cell r="G79">
            <v>0</v>
          </cell>
        </row>
        <row r="80">
          <cell r="A80">
            <v>384640.13</v>
          </cell>
          <cell r="B80">
            <v>79</v>
          </cell>
          <cell r="C80">
            <v>4996.8100000000004</v>
          </cell>
          <cell r="D80">
            <v>1858.2380000000001</v>
          </cell>
          <cell r="E80">
            <v>74.450609999999998</v>
          </cell>
          <cell r="F80">
            <v>0</v>
          </cell>
          <cell r="G80">
            <v>0</v>
          </cell>
        </row>
        <row r="81">
          <cell r="A81">
            <v>389331.59</v>
          </cell>
          <cell r="B81">
            <v>80</v>
          </cell>
          <cell r="C81">
            <v>4691.4660000000003</v>
          </cell>
          <cell r="D81">
            <v>1506.4290000000001</v>
          </cell>
          <cell r="E81">
            <v>63.467230000000001</v>
          </cell>
          <cell r="F81">
            <v>0</v>
          </cell>
          <cell r="G81">
            <v>0</v>
          </cell>
        </row>
        <row r="82">
          <cell r="A82">
            <v>394329.09</v>
          </cell>
          <cell r="B82">
            <v>81</v>
          </cell>
          <cell r="C82">
            <v>4997.5010000000002</v>
          </cell>
          <cell r="D82">
            <v>3833.2139999999999</v>
          </cell>
          <cell r="E82">
            <v>152.07050000000001</v>
          </cell>
          <cell r="F82">
            <v>0</v>
          </cell>
          <cell r="G82">
            <v>0</v>
          </cell>
        </row>
        <row r="83">
          <cell r="A83">
            <v>399327.19</v>
          </cell>
          <cell r="B83">
            <v>82</v>
          </cell>
          <cell r="C83">
            <v>4998.0829999999996</v>
          </cell>
          <cell r="D83">
            <v>3526.585</v>
          </cell>
          <cell r="E83">
            <v>145.55459999999999</v>
          </cell>
          <cell r="F83">
            <v>0</v>
          </cell>
          <cell r="G83">
            <v>0</v>
          </cell>
        </row>
        <row r="84">
          <cell r="A84">
            <v>400235.91</v>
          </cell>
          <cell r="B84">
            <v>83</v>
          </cell>
          <cell r="C84">
            <v>908.70529999999997</v>
          </cell>
          <cell r="D84">
            <v>670.64700000000005</v>
          </cell>
          <cell r="E84">
            <v>22.10285</v>
          </cell>
          <cell r="F84">
            <v>0</v>
          </cell>
          <cell r="G84">
            <v>0</v>
          </cell>
        </row>
      </sheetData>
      <sheetData sheetId="8" refreshError="1">
        <row r="2">
          <cell r="A2">
            <v>4960.9179999999997</v>
          </cell>
          <cell r="B2">
            <v>1</v>
          </cell>
          <cell r="C2">
            <v>4960.9179999999997</v>
          </cell>
          <cell r="D2">
            <v>386.47329999999999</v>
          </cell>
          <cell r="E2">
            <v>15.4893</v>
          </cell>
          <cell r="F2">
            <v>0</v>
          </cell>
          <cell r="G2">
            <v>0</v>
          </cell>
        </row>
        <row r="3">
          <cell r="A3">
            <v>9949.8950000000004</v>
          </cell>
          <cell r="B3">
            <v>2</v>
          </cell>
          <cell r="C3">
            <v>4988.9759999999997</v>
          </cell>
          <cell r="D3">
            <v>837.8347</v>
          </cell>
          <cell r="E3">
            <v>33.458280000000002</v>
          </cell>
          <cell r="F3">
            <v>0</v>
          </cell>
          <cell r="G3">
            <v>0</v>
          </cell>
        </row>
        <row r="4">
          <cell r="A4">
            <v>14949.07</v>
          </cell>
          <cell r="B4">
            <v>3</v>
          </cell>
          <cell r="C4">
            <v>4999.1729999999998</v>
          </cell>
          <cell r="D4">
            <v>1812.009</v>
          </cell>
          <cell r="E4">
            <v>73.656750000000002</v>
          </cell>
          <cell r="F4">
            <v>0</v>
          </cell>
          <cell r="G4">
            <v>0</v>
          </cell>
        </row>
        <row r="5">
          <cell r="A5">
            <v>19947.669999999998</v>
          </cell>
          <cell r="B5">
            <v>4</v>
          </cell>
          <cell r="C5">
            <v>4998.5990000000002</v>
          </cell>
          <cell r="D5">
            <v>189.7321</v>
          </cell>
          <cell r="E5">
            <v>6.5872830000000002</v>
          </cell>
          <cell r="F5">
            <v>0</v>
          </cell>
          <cell r="G5">
            <v>0</v>
          </cell>
        </row>
        <row r="6">
          <cell r="A6">
            <v>24913.94</v>
          </cell>
          <cell r="B6">
            <v>5</v>
          </cell>
          <cell r="C6">
            <v>4966.2700000000004</v>
          </cell>
          <cell r="D6">
            <v>2085.8040000000001</v>
          </cell>
          <cell r="E6">
            <v>82.417209999999997</v>
          </cell>
          <cell r="F6">
            <v>0</v>
          </cell>
          <cell r="G6">
            <v>0</v>
          </cell>
        </row>
        <row r="7">
          <cell r="A7">
            <v>29902.57</v>
          </cell>
          <cell r="B7">
            <v>6</v>
          </cell>
          <cell r="C7">
            <v>4988.6369999999997</v>
          </cell>
          <cell r="D7">
            <v>4470.3339999999998</v>
          </cell>
          <cell r="E7">
            <v>166.17830000000001</v>
          </cell>
          <cell r="F7">
            <v>0</v>
          </cell>
          <cell r="G7">
            <v>0</v>
          </cell>
        </row>
        <row r="8">
          <cell r="A8">
            <v>34895.089999999997</v>
          </cell>
          <cell r="B8">
            <v>7</v>
          </cell>
          <cell r="C8">
            <v>4992.5209999999997</v>
          </cell>
          <cell r="D8">
            <v>559.59820000000002</v>
          </cell>
          <cell r="E8">
            <v>23.76323</v>
          </cell>
          <cell r="F8">
            <v>0</v>
          </cell>
          <cell r="G8">
            <v>0</v>
          </cell>
        </row>
        <row r="9">
          <cell r="A9">
            <v>39891.14</v>
          </cell>
          <cell r="B9">
            <v>8</v>
          </cell>
          <cell r="C9">
            <v>4996.049</v>
          </cell>
          <cell r="D9">
            <v>668.92849999999999</v>
          </cell>
          <cell r="E9">
            <v>20.82283</v>
          </cell>
          <cell r="F9">
            <v>0</v>
          </cell>
          <cell r="G9">
            <v>0</v>
          </cell>
        </row>
        <row r="10">
          <cell r="A10">
            <v>44890.27</v>
          </cell>
          <cell r="B10">
            <v>9</v>
          </cell>
          <cell r="C10">
            <v>4999.1279999999997</v>
          </cell>
          <cell r="D10">
            <v>3489.442</v>
          </cell>
          <cell r="E10">
            <v>126.2893</v>
          </cell>
          <cell r="F10">
            <v>0</v>
          </cell>
          <cell r="G10">
            <v>0</v>
          </cell>
        </row>
        <row r="11">
          <cell r="A11">
            <v>49872.32</v>
          </cell>
          <cell r="B11">
            <v>10</v>
          </cell>
          <cell r="C11">
            <v>4982.0519999999997</v>
          </cell>
          <cell r="D11">
            <v>1232.143</v>
          </cell>
          <cell r="E11">
            <v>42.4861</v>
          </cell>
          <cell r="F11">
            <v>0</v>
          </cell>
          <cell r="G11">
            <v>0</v>
          </cell>
        </row>
        <row r="12">
          <cell r="A12">
            <v>54863.73</v>
          </cell>
          <cell r="B12">
            <v>11</v>
          </cell>
          <cell r="C12">
            <v>4991.4089999999997</v>
          </cell>
          <cell r="D12">
            <v>1915.1559999999999</v>
          </cell>
          <cell r="E12">
            <v>60.292529999999999</v>
          </cell>
          <cell r="F12">
            <v>0</v>
          </cell>
          <cell r="G12">
            <v>0</v>
          </cell>
        </row>
        <row r="13">
          <cell r="A13">
            <v>59859.05</v>
          </cell>
          <cell r="B13">
            <v>12</v>
          </cell>
          <cell r="C13">
            <v>4995.3130000000001</v>
          </cell>
          <cell r="D13">
            <v>1635.1569999999999</v>
          </cell>
          <cell r="E13">
            <v>53.87368</v>
          </cell>
          <cell r="F13">
            <v>0</v>
          </cell>
          <cell r="G13">
            <v>0</v>
          </cell>
        </row>
        <row r="14">
          <cell r="A14">
            <v>64848.2</v>
          </cell>
          <cell r="B14">
            <v>13</v>
          </cell>
          <cell r="C14">
            <v>4989.1509999999998</v>
          </cell>
          <cell r="D14">
            <v>2321.92</v>
          </cell>
          <cell r="E14">
            <v>94.055520000000001</v>
          </cell>
          <cell r="F14">
            <v>0</v>
          </cell>
          <cell r="G14">
            <v>0</v>
          </cell>
        </row>
        <row r="15">
          <cell r="A15">
            <v>69824</v>
          </cell>
          <cell r="B15">
            <v>14</v>
          </cell>
          <cell r="C15">
            <v>4975.8040000000001</v>
          </cell>
          <cell r="D15">
            <v>0</v>
          </cell>
          <cell r="E15">
            <v>0</v>
          </cell>
          <cell r="F15">
            <v>0</v>
          </cell>
          <cell r="G15">
            <v>0</v>
          </cell>
        </row>
        <row r="16">
          <cell r="A16">
            <v>74723.53</v>
          </cell>
          <cell r="B16">
            <v>15</v>
          </cell>
          <cell r="C16">
            <v>4899.5320000000002</v>
          </cell>
          <cell r="D16">
            <v>1151.25</v>
          </cell>
          <cell r="E16">
            <v>35.43676</v>
          </cell>
          <cell r="F16">
            <v>0</v>
          </cell>
          <cell r="G16">
            <v>0</v>
          </cell>
        </row>
        <row r="17">
          <cell r="A17">
            <v>79705.78</v>
          </cell>
          <cell r="B17">
            <v>16</v>
          </cell>
          <cell r="C17">
            <v>4982.2529999999997</v>
          </cell>
          <cell r="D17">
            <v>1305.134</v>
          </cell>
          <cell r="E17">
            <v>38.343629999999997</v>
          </cell>
          <cell r="F17">
            <v>0</v>
          </cell>
          <cell r="G17">
            <v>0</v>
          </cell>
        </row>
        <row r="18">
          <cell r="A18">
            <v>84622.55</v>
          </cell>
          <cell r="B18">
            <v>17</v>
          </cell>
          <cell r="C18">
            <v>4916.7619999999997</v>
          </cell>
          <cell r="D18">
            <v>0</v>
          </cell>
          <cell r="E18">
            <v>0</v>
          </cell>
          <cell r="F18">
            <v>0</v>
          </cell>
          <cell r="G18">
            <v>0</v>
          </cell>
        </row>
        <row r="19">
          <cell r="A19">
            <v>89548.55</v>
          </cell>
          <cell r="B19">
            <v>18</v>
          </cell>
          <cell r="C19">
            <v>4926.0029999999997</v>
          </cell>
          <cell r="D19">
            <v>6.25</v>
          </cell>
          <cell r="E19">
            <v>0.181502</v>
          </cell>
          <cell r="F19">
            <v>0</v>
          </cell>
          <cell r="G19">
            <v>0</v>
          </cell>
        </row>
        <row r="20">
          <cell r="A20">
            <v>93703.91</v>
          </cell>
          <cell r="B20">
            <v>19</v>
          </cell>
          <cell r="C20">
            <v>4155.357</v>
          </cell>
          <cell r="D20">
            <v>0</v>
          </cell>
          <cell r="E20">
            <v>0</v>
          </cell>
          <cell r="F20">
            <v>0</v>
          </cell>
          <cell r="G20">
            <v>0</v>
          </cell>
        </row>
        <row r="21">
          <cell r="A21">
            <v>98696.8</v>
          </cell>
          <cell r="B21">
            <v>20</v>
          </cell>
          <cell r="C21">
            <v>4992.902</v>
          </cell>
          <cell r="D21">
            <v>1642.857</v>
          </cell>
          <cell r="E21">
            <v>50.011870000000002</v>
          </cell>
          <cell r="F21">
            <v>0</v>
          </cell>
          <cell r="G21">
            <v>0</v>
          </cell>
        </row>
        <row r="22">
          <cell r="A22">
            <v>103695.6</v>
          </cell>
          <cell r="B22">
            <v>21</v>
          </cell>
          <cell r="C22">
            <v>4998.7950000000001</v>
          </cell>
          <cell r="D22">
            <v>657.14290000000005</v>
          </cell>
          <cell r="E22">
            <v>20.21988</v>
          </cell>
          <cell r="F22">
            <v>0</v>
          </cell>
          <cell r="G22">
            <v>0</v>
          </cell>
        </row>
        <row r="23">
          <cell r="A23">
            <v>108692.97</v>
          </cell>
          <cell r="B23">
            <v>22</v>
          </cell>
          <cell r="C23">
            <v>4997.3680000000004</v>
          </cell>
          <cell r="D23">
            <v>0</v>
          </cell>
          <cell r="E23">
            <v>0</v>
          </cell>
          <cell r="F23">
            <v>0</v>
          </cell>
          <cell r="G23">
            <v>0</v>
          </cell>
        </row>
        <row r="24">
          <cell r="A24">
            <v>113672.88</v>
          </cell>
          <cell r="B24">
            <v>23</v>
          </cell>
          <cell r="C24">
            <v>4979.91</v>
          </cell>
          <cell r="D24">
            <v>0</v>
          </cell>
          <cell r="E24">
            <v>0</v>
          </cell>
          <cell r="F24">
            <v>0</v>
          </cell>
          <cell r="G24">
            <v>0</v>
          </cell>
        </row>
        <row r="25">
          <cell r="A25">
            <v>118662.73</v>
          </cell>
          <cell r="B25">
            <v>24</v>
          </cell>
          <cell r="C25">
            <v>4989.8590000000004</v>
          </cell>
          <cell r="D25">
            <v>1328.616</v>
          </cell>
          <cell r="E25">
            <v>85.1601</v>
          </cell>
          <cell r="F25">
            <v>0</v>
          </cell>
          <cell r="G25">
            <v>0</v>
          </cell>
        </row>
        <row r="26">
          <cell r="A26">
            <v>123649.66</v>
          </cell>
          <cell r="B26">
            <v>25</v>
          </cell>
          <cell r="C26">
            <v>4986.9189999999999</v>
          </cell>
          <cell r="D26">
            <v>535.22329999999999</v>
          </cell>
          <cell r="E26">
            <v>29.648309999999999</v>
          </cell>
          <cell r="F26">
            <v>0</v>
          </cell>
          <cell r="G26">
            <v>0</v>
          </cell>
        </row>
        <row r="27">
          <cell r="A27">
            <v>128641.58</v>
          </cell>
          <cell r="B27">
            <v>26</v>
          </cell>
          <cell r="C27">
            <v>4991.9179999999997</v>
          </cell>
          <cell r="D27">
            <v>0</v>
          </cell>
          <cell r="E27">
            <v>0</v>
          </cell>
          <cell r="F27">
            <v>0</v>
          </cell>
          <cell r="G27">
            <v>0</v>
          </cell>
        </row>
        <row r="28">
          <cell r="A28">
            <v>133632.06</v>
          </cell>
          <cell r="B28">
            <v>27</v>
          </cell>
          <cell r="C28">
            <v>4990.491</v>
          </cell>
          <cell r="D28">
            <v>0</v>
          </cell>
          <cell r="E28">
            <v>0</v>
          </cell>
          <cell r="F28">
            <v>0</v>
          </cell>
          <cell r="G28">
            <v>0</v>
          </cell>
        </row>
        <row r="29">
          <cell r="A29">
            <v>138628.69</v>
          </cell>
          <cell r="B29">
            <v>28</v>
          </cell>
          <cell r="C29">
            <v>4996.6180000000004</v>
          </cell>
          <cell r="D29">
            <v>557.74549999999999</v>
          </cell>
          <cell r="E29">
            <v>41.375160000000001</v>
          </cell>
          <cell r="F29">
            <v>0</v>
          </cell>
          <cell r="G29">
            <v>0</v>
          </cell>
        </row>
        <row r="30">
          <cell r="A30">
            <v>141596.31</v>
          </cell>
          <cell r="B30">
            <v>29</v>
          </cell>
          <cell r="C30">
            <v>2967.6320000000001</v>
          </cell>
          <cell r="D30">
            <v>832.23230000000001</v>
          </cell>
          <cell r="E30">
            <v>65.108159999999998</v>
          </cell>
          <cell r="F30">
            <v>0</v>
          </cell>
          <cell r="G30">
            <v>0</v>
          </cell>
        </row>
        <row r="31">
          <cell r="A31">
            <v>146564.60999999999</v>
          </cell>
          <cell r="B31">
            <v>30</v>
          </cell>
          <cell r="C31">
            <v>4968.3040000000001</v>
          </cell>
          <cell r="D31">
            <v>2962.433</v>
          </cell>
          <cell r="E31">
            <v>301.76900000000001</v>
          </cell>
          <cell r="F31">
            <v>0</v>
          </cell>
          <cell r="G31">
            <v>0</v>
          </cell>
        </row>
        <row r="32">
          <cell r="A32">
            <v>151563.82999999999</v>
          </cell>
          <cell r="B32">
            <v>31</v>
          </cell>
          <cell r="C32">
            <v>4999.2139999999999</v>
          </cell>
          <cell r="D32">
            <v>1758.0360000000001</v>
          </cell>
          <cell r="E32">
            <v>119.44889999999999</v>
          </cell>
          <cell r="F32">
            <v>0</v>
          </cell>
          <cell r="G32">
            <v>0</v>
          </cell>
        </row>
        <row r="33">
          <cell r="A33">
            <v>156561.92000000001</v>
          </cell>
          <cell r="B33">
            <v>32</v>
          </cell>
          <cell r="C33">
            <v>4998.0959999999995</v>
          </cell>
          <cell r="D33">
            <v>0</v>
          </cell>
          <cell r="E33">
            <v>0</v>
          </cell>
          <cell r="F33">
            <v>0</v>
          </cell>
          <cell r="G33">
            <v>0</v>
          </cell>
        </row>
        <row r="34">
          <cell r="A34">
            <v>161555.31</v>
          </cell>
          <cell r="B34">
            <v>33</v>
          </cell>
          <cell r="C34">
            <v>4993.393</v>
          </cell>
          <cell r="D34">
            <v>0</v>
          </cell>
          <cell r="E34">
            <v>0</v>
          </cell>
          <cell r="F34">
            <v>0</v>
          </cell>
          <cell r="G34">
            <v>0</v>
          </cell>
        </row>
        <row r="35">
          <cell r="A35">
            <v>166516.38</v>
          </cell>
          <cell r="B35">
            <v>34</v>
          </cell>
          <cell r="C35">
            <v>4961.07</v>
          </cell>
          <cell r="D35">
            <v>0</v>
          </cell>
          <cell r="E35">
            <v>0</v>
          </cell>
          <cell r="F35">
            <v>0</v>
          </cell>
          <cell r="G35">
            <v>0</v>
          </cell>
        </row>
        <row r="36">
          <cell r="A36">
            <v>171515.88</v>
          </cell>
          <cell r="B36">
            <v>35</v>
          </cell>
          <cell r="C36">
            <v>4999.5050000000001</v>
          </cell>
          <cell r="D36">
            <v>646.29470000000003</v>
          </cell>
          <cell r="E36">
            <v>59.547199999999997</v>
          </cell>
          <cell r="F36">
            <v>0</v>
          </cell>
          <cell r="G36">
            <v>0</v>
          </cell>
        </row>
        <row r="37">
          <cell r="A37">
            <v>176513.27</v>
          </cell>
          <cell r="B37">
            <v>36</v>
          </cell>
          <cell r="C37">
            <v>4997.3890000000001</v>
          </cell>
          <cell r="D37">
            <v>1789.1510000000001</v>
          </cell>
          <cell r="E37">
            <v>177.31309999999999</v>
          </cell>
          <cell r="F37">
            <v>0</v>
          </cell>
          <cell r="G37">
            <v>0</v>
          </cell>
        </row>
        <row r="38">
          <cell r="A38">
            <v>181494.61</v>
          </cell>
          <cell r="B38">
            <v>37</v>
          </cell>
          <cell r="C38">
            <v>4981.3429999999998</v>
          </cell>
          <cell r="D38">
            <v>30.357150000000001</v>
          </cell>
          <cell r="E38">
            <v>2.9625360000000001</v>
          </cell>
          <cell r="F38">
            <v>0</v>
          </cell>
          <cell r="G38">
            <v>0</v>
          </cell>
        </row>
        <row r="39">
          <cell r="A39">
            <v>186482.22</v>
          </cell>
          <cell r="B39">
            <v>38</v>
          </cell>
          <cell r="C39">
            <v>4987.6120000000001</v>
          </cell>
          <cell r="D39">
            <v>61.607140000000001</v>
          </cell>
          <cell r="E39">
            <v>2.1239819999999998</v>
          </cell>
          <cell r="F39">
            <v>0</v>
          </cell>
          <cell r="G39">
            <v>0</v>
          </cell>
        </row>
        <row r="40">
          <cell r="A40">
            <v>191479.34</v>
          </cell>
          <cell r="B40">
            <v>39</v>
          </cell>
          <cell r="C40">
            <v>4997.12</v>
          </cell>
          <cell r="D40">
            <v>24.642859999999999</v>
          </cell>
          <cell r="E40">
            <v>0.841194</v>
          </cell>
          <cell r="F40">
            <v>0</v>
          </cell>
          <cell r="G40">
            <v>0</v>
          </cell>
        </row>
        <row r="41">
          <cell r="A41">
            <v>196465.56</v>
          </cell>
          <cell r="B41">
            <v>40</v>
          </cell>
          <cell r="C41">
            <v>4986.2129999999997</v>
          </cell>
          <cell r="D41">
            <v>0</v>
          </cell>
          <cell r="E41">
            <v>0</v>
          </cell>
          <cell r="F41">
            <v>0</v>
          </cell>
          <cell r="G41">
            <v>0</v>
          </cell>
        </row>
        <row r="42">
          <cell r="A42">
            <v>201446.94</v>
          </cell>
          <cell r="B42">
            <v>41</v>
          </cell>
          <cell r="C42">
            <v>4981.3810000000003</v>
          </cell>
          <cell r="D42">
            <v>0</v>
          </cell>
          <cell r="E42">
            <v>0</v>
          </cell>
          <cell r="F42">
            <v>0</v>
          </cell>
          <cell r="G42">
            <v>0</v>
          </cell>
        </row>
        <row r="43">
          <cell r="A43">
            <v>206443.67</v>
          </cell>
          <cell r="B43">
            <v>42</v>
          </cell>
          <cell r="C43">
            <v>4996.7420000000002</v>
          </cell>
          <cell r="D43">
            <v>0</v>
          </cell>
          <cell r="E43">
            <v>0</v>
          </cell>
          <cell r="F43">
            <v>0</v>
          </cell>
          <cell r="G43">
            <v>0</v>
          </cell>
        </row>
        <row r="44">
          <cell r="A44">
            <v>211438.38</v>
          </cell>
          <cell r="B44">
            <v>43</v>
          </cell>
          <cell r="C44">
            <v>4994.71</v>
          </cell>
          <cell r="D44">
            <v>0</v>
          </cell>
          <cell r="E44">
            <v>0</v>
          </cell>
          <cell r="F44">
            <v>0</v>
          </cell>
          <cell r="G44">
            <v>0</v>
          </cell>
        </row>
        <row r="45">
          <cell r="A45">
            <v>216430.98</v>
          </cell>
          <cell r="B45">
            <v>44</v>
          </cell>
          <cell r="C45">
            <v>4992.6099999999997</v>
          </cell>
          <cell r="D45">
            <v>0</v>
          </cell>
          <cell r="E45">
            <v>0</v>
          </cell>
          <cell r="F45">
            <v>0</v>
          </cell>
          <cell r="G45">
            <v>0</v>
          </cell>
        </row>
        <row r="46">
          <cell r="A46">
            <v>221346.72</v>
          </cell>
          <cell r="B46">
            <v>45</v>
          </cell>
          <cell r="C46">
            <v>4915.7370000000001</v>
          </cell>
          <cell r="D46">
            <v>0</v>
          </cell>
          <cell r="E46">
            <v>0</v>
          </cell>
          <cell r="F46">
            <v>0</v>
          </cell>
          <cell r="G46">
            <v>0</v>
          </cell>
        </row>
        <row r="47">
          <cell r="A47">
            <v>226319.38</v>
          </cell>
          <cell r="B47">
            <v>46</v>
          </cell>
          <cell r="C47">
            <v>4972.6559999999999</v>
          </cell>
          <cell r="D47">
            <v>0</v>
          </cell>
          <cell r="E47">
            <v>0</v>
          </cell>
          <cell r="F47">
            <v>0</v>
          </cell>
          <cell r="G47">
            <v>0</v>
          </cell>
        </row>
        <row r="48">
          <cell r="A48">
            <v>231317.19</v>
          </cell>
          <cell r="B48">
            <v>47</v>
          </cell>
          <cell r="C48">
            <v>4997.8119999999999</v>
          </cell>
          <cell r="D48">
            <v>20.535720000000001</v>
          </cell>
          <cell r="E48">
            <v>0.67707899999999999</v>
          </cell>
          <cell r="F48">
            <v>0</v>
          </cell>
          <cell r="G48">
            <v>0</v>
          </cell>
        </row>
        <row r="49">
          <cell r="A49">
            <v>236314.47</v>
          </cell>
          <cell r="B49">
            <v>48</v>
          </cell>
          <cell r="C49">
            <v>4997.2730000000001</v>
          </cell>
          <cell r="D49">
            <v>735.17859999999996</v>
          </cell>
          <cell r="E49">
            <v>22.52045</v>
          </cell>
          <cell r="F49">
            <v>0</v>
          </cell>
          <cell r="G49">
            <v>0</v>
          </cell>
        </row>
        <row r="50">
          <cell r="A50">
            <v>241305.55</v>
          </cell>
          <cell r="B50">
            <v>49</v>
          </cell>
          <cell r="C50">
            <v>4991.0749999999998</v>
          </cell>
          <cell r="D50">
            <v>0</v>
          </cell>
          <cell r="E50">
            <v>0</v>
          </cell>
          <cell r="F50">
            <v>0</v>
          </cell>
          <cell r="G50">
            <v>0</v>
          </cell>
        </row>
        <row r="51">
          <cell r="A51">
            <v>246300.19</v>
          </cell>
          <cell r="B51">
            <v>50</v>
          </cell>
          <cell r="C51">
            <v>4994.6409999999996</v>
          </cell>
          <cell r="D51">
            <v>0</v>
          </cell>
          <cell r="E51">
            <v>0</v>
          </cell>
          <cell r="F51">
            <v>0</v>
          </cell>
          <cell r="G51">
            <v>0</v>
          </cell>
        </row>
        <row r="52">
          <cell r="A52">
            <v>251286.58</v>
          </cell>
          <cell r="B52">
            <v>51</v>
          </cell>
          <cell r="C52">
            <v>4986.384</v>
          </cell>
          <cell r="D52">
            <v>0</v>
          </cell>
          <cell r="E52">
            <v>0</v>
          </cell>
          <cell r="F52">
            <v>0</v>
          </cell>
          <cell r="G52">
            <v>0</v>
          </cell>
        </row>
        <row r="53">
          <cell r="A53">
            <v>256278.5</v>
          </cell>
          <cell r="B53">
            <v>52</v>
          </cell>
          <cell r="C53">
            <v>4991.9229999999998</v>
          </cell>
          <cell r="D53">
            <v>0</v>
          </cell>
          <cell r="E53">
            <v>0</v>
          </cell>
          <cell r="F53">
            <v>0</v>
          </cell>
          <cell r="G53">
            <v>0</v>
          </cell>
        </row>
        <row r="54">
          <cell r="A54">
            <v>260359.47</v>
          </cell>
          <cell r="B54">
            <v>53</v>
          </cell>
          <cell r="C54">
            <v>4080.9609999999998</v>
          </cell>
          <cell r="D54">
            <v>0</v>
          </cell>
          <cell r="E54">
            <v>0</v>
          </cell>
          <cell r="F54">
            <v>0</v>
          </cell>
          <cell r="G54">
            <v>0</v>
          </cell>
        </row>
        <row r="55">
          <cell r="A55">
            <v>264746.40999999997</v>
          </cell>
          <cell r="B55">
            <v>54</v>
          </cell>
          <cell r="C55">
            <v>4386.9430000000002</v>
          </cell>
          <cell r="D55">
            <v>0</v>
          </cell>
          <cell r="E55">
            <v>0</v>
          </cell>
          <cell r="F55">
            <v>0</v>
          </cell>
          <cell r="G55">
            <v>0</v>
          </cell>
        </row>
        <row r="56">
          <cell r="A56">
            <v>269020.40999999997</v>
          </cell>
          <cell r="B56">
            <v>55</v>
          </cell>
          <cell r="C56">
            <v>4273.9960000000001</v>
          </cell>
          <cell r="D56">
            <v>0</v>
          </cell>
          <cell r="E56">
            <v>0</v>
          </cell>
          <cell r="F56">
            <v>0</v>
          </cell>
          <cell r="G56">
            <v>0</v>
          </cell>
        </row>
        <row r="57">
          <cell r="A57">
            <v>274002.38</v>
          </cell>
          <cell r="B57">
            <v>56</v>
          </cell>
          <cell r="C57">
            <v>4981.9650000000001</v>
          </cell>
          <cell r="D57">
            <v>499.0179</v>
          </cell>
          <cell r="E57">
            <v>17.053249999999998</v>
          </cell>
          <cell r="F57">
            <v>0</v>
          </cell>
          <cell r="G57">
            <v>0</v>
          </cell>
        </row>
        <row r="58">
          <cell r="A58">
            <v>278997.63</v>
          </cell>
          <cell r="B58">
            <v>57</v>
          </cell>
          <cell r="C58">
            <v>4995.2460000000001</v>
          </cell>
          <cell r="D58">
            <v>1681.875</v>
          </cell>
          <cell r="E58">
            <v>97.840829999999997</v>
          </cell>
          <cell r="F58">
            <v>0</v>
          </cell>
          <cell r="G58">
            <v>0</v>
          </cell>
        </row>
        <row r="59">
          <cell r="A59">
            <v>283955</v>
          </cell>
          <cell r="B59">
            <v>58</v>
          </cell>
          <cell r="C59">
            <v>4957.3869999999997</v>
          </cell>
          <cell r="D59">
            <v>0</v>
          </cell>
          <cell r="E59">
            <v>0</v>
          </cell>
          <cell r="F59">
            <v>0</v>
          </cell>
          <cell r="G59">
            <v>0</v>
          </cell>
        </row>
        <row r="60">
          <cell r="A60">
            <v>288950.59000000003</v>
          </cell>
          <cell r="B60">
            <v>59</v>
          </cell>
          <cell r="C60">
            <v>4995.6019999999999</v>
          </cell>
          <cell r="D60">
            <v>0</v>
          </cell>
          <cell r="E60">
            <v>0</v>
          </cell>
          <cell r="F60">
            <v>0</v>
          </cell>
          <cell r="G60">
            <v>0</v>
          </cell>
        </row>
        <row r="61">
          <cell r="A61">
            <v>293948.75</v>
          </cell>
          <cell r="B61">
            <v>60</v>
          </cell>
          <cell r="C61">
            <v>4998.17</v>
          </cell>
          <cell r="D61">
            <v>32.142859999999999</v>
          </cell>
          <cell r="E61">
            <v>2.0956160000000001</v>
          </cell>
          <cell r="F61">
            <v>0</v>
          </cell>
          <cell r="G61">
            <v>0</v>
          </cell>
        </row>
        <row r="62">
          <cell r="A62">
            <v>298632.84000000003</v>
          </cell>
          <cell r="B62">
            <v>61</v>
          </cell>
          <cell r="C62">
            <v>4684.1049999999996</v>
          </cell>
          <cell r="D62">
            <v>118.83929999999999</v>
          </cell>
          <cell r="E62">
            <v>7.545534</v>
          </cell>
          <cell r="F62">
            <v>0</v>
          </cell>
          <cell r="G62">
            <v>0</v>
          </cell>
        </row>
        <row r="63">
          <cell r="A63">
            <v>302711.78000000003</v>
          </cell>
          <cell r="B63">
            <v>62</v>
          </cell>
          <cell r="C63">
            <v>4078.9279999999999</v>
          </cell>
          <cell r="D63">
            <v>0</v>
          </cell>
          <cell r="E63">
            <v>0</v>
          </cell>
          <cell r="F63">
            <v>0</v>
          </cell>
          <cell r="G63">
            <v>0</v>
          </cell>
        </row>
        <row r="64">
          <cell r="A64">
            <v>307678.84000000003</v>
          </cell>
          <cell r="B64">
            <v>63</v>
          </cell>
          <cell r="C64">
            <v>4967.076</v>
          </cell>
          <cell r="D64">
            <v>0</v>
          </cell>
          <cell r="E64">
            <v>0</v>
          </cell>
          <cell r="F64">
            <v>0</v>
          </cell>
          <cell r="G64">
            <v>0</v>
          </cell>
        </row>
        <row r="65">
          <cell r="A65">
            <v>312268.56</v>
          </cell>
          <cell r="B65">
            <v>64</v>
          </cell>
          <cell r="C65">
            <v>4589.732</v>
          </cell>
          <cell r="D65">
            <v>0</v>
          </cell>
          <cell r="E65">
            <v>0</v>
          </cell>
          <cell r="F65">
            <v>0</v>
          </cell>
          <cell r="G65">
            <v>0</v>
          </cell>
        </row>
        <row r="66">
          <cell r="A66">
            <v>317212.53000000003</v>
          </cell>
          <cell r="B66">
            <v>65</v>
          </cell>
          <cell r="C66">
            <v>4943.973</v>
          </cell>
          <cell r="D66">
            <v>0</v>
          </cell>
          <cell r="E66">
            <v>0</v>
          </cell>
          <cell r="F66">
            <v>0</v>
          </cell>
          <cell r="G66">
            <v>0</v>
          </cell>
        </row>
        <row r="67">
          <cell r="A67">
            <v>322203.13</v>
          </cell>
          <cell r="B67">
            <v>66</v>
          </cell>
          <cell r="C67">
            <v>4990.6040000000003</v>
          </cell>
          <cell r="D67">
            <v>215.53569999999999</v>
          </cell>
          <cell r="E67">
            <v>7.4374149999999997</v>
          </cell>
          <cell r="F67">
            <v>0</v>
          </cell>
          <cell r="G67">
            <v>0</v>
          </cell>
        </row>
        <row r="68">
          <cell r="A68">
            <v>327192.88</v>
          </cell>
          <cell r="B68">
            <v>67</v>
          </cell>
          <cell r="C68">
            <v>4989.7539999999999</v>
          </cell>
          <cell r="D68">
            <v>2015.982</v>
          </cell>
          <cell r="E68">
            <v>110.2047</v>
          </cell>
          <cell r="F68">
            <v>0</v>
          </cell>
          <cell r="G68">
            <v>0</v>
          </cell>
        </row>
        <row r="69">
          <cell r="A69">
            <v>332125.56</v>
          </cell>
          <cell r="B69">
            <v>68</v>
          </cell>
          <cell r="C69">
            <v>4932.6779999999999</v>
          </cell>
          <cell r="D69">
            <v>2185.893</v>
          </cell>
          <cell r="E69">
            <v>116.7379</v>
          </cell>
          <cell r="F69">
            <v>0</v>
          </cell>
          <cell r="G69">
            <v>0</v>
          </cell>
        </row>
        <row r="70">
          <cell r="A70">
            <v>337113.19</v>
          </cell>
          <cell r="B70">
            <v>69</v>
          </cell>
          <cell r="C70">
            <v>4987.6139999999996</v>
          </cell>
          <cell r="D70">
            <v>0</v>
          </cell>
          <cell r="E70">
            <v>0</v>
          </cell>
          <cell r="F70">
            <v>0</v>
          </cell>
          <cell r="G70">
            <v>0</v>
          </cell>
        </row>
        <row r="71">
          <cell r="A71">
            <v>342096.13</v>
          </cell>
          <cell r="B71">
            <v>70</v>
          </cell>
          <cell r="C71">
            <v>4982.924</v>
          </cell>
          <cell r="D71">
            <v>99.955370000000002</v>
          </cell>
          <cell r="E71">
            <v>3.3545120000000002</v>
          </cell>
          <cell r="F71">
            <v>0</v>
          </cell>
          <cell r="G71">
            <v>0</v>
          </cell>
        </row>
        <row r="72">
          <cell r="A72">
            <v>347079.19</v>
          </cell>
          <cell r="B72">
            <v>71</v>
          </cell>
          <cell r="C72">
            <v>4983.0649999999996</v>
          </cell>
          <cell r="D72">
            <v>59.151789999999998</v>
          </cell>
          <cell r="E72">
            <v>1.9851399999999999</v>
          </cell>
          <cell r="F72">
            <v>0</v>
          </cell>
          <cell r="G72">
            <v>0</v>
          </cell>
        </row>
        <row r="73">
          <cell r="A73">
            <v>352061.66</v>
          </cell>
          <cell r="B73">
            <v>72</v>
          </cell>
          <cell r="C73">
            <v>4982.4740000000002</v>
          </cell>
          <cell r="D73">
            <v>0</v>
          </cell>
          <cell r="E73">
            <v>0</v>
          </cell>
          <cell r="F73">
            <v>0</v>
          </cell>
          <cell r="G73">
            <v>0</v>
          </cell>
        </row>
        <row r="74">
          <cell r="A74">
            <v>357048.88</v>
          </cell>
          <cell r="B74">
            <v>73</v>
          </cell>
          <cell r="C74">
            <v>4987.2309999999998</v>
          </cell>
          <cell r="D74">
            <v>467.45530000000002</v>
          </cell>
          <cell r="E74">
            <v>29.830590000000001</v>
          </cell>
          <cell r="F74">
            <v>0</v>
          </cell>
          <cell r="G74">
            <v>0</v>
          </cell>
        </row>
        <row r="75">
          <cell r="A75">
            <v>361957.28</v>
          </cell>
          <cell r="B75">
            <v>74</v>
          </cell>
          <cell r="C75">
            <v>4908.4139999999998</v>
          </cell>
          <cell r="D75">
            <v>59.687510000000003</v>
          </cell>
          <cell r="E75">
            <v>3.820001</v>
          </cell>
          <cell r="F75">
            <v>0</v>
          </cell>
          <cell r="G75">
            <v>0</v>
          </cell>
        </row>
        <row r="76">
          <cell r="A76">
            <v>364093</v>
          </cell>
          <cell r="B76">
            <v>75</v>
          </cell>
          <cell r="C76">
            <v>2135.7139999999999</v>
          </cell>
          <cell r="D76">
            <v>0</v>
          </cell>
          <cell r="E76">
            <v>0</v>
          </cell>
          <cell r="F76">
            <v>0</v>
          </cell>
          <cell r="G76">
            <v>0</v>
          </cell>
        </row>
        <row r="77">
          <cell r="A77">
            <v>369072.91</v>
          </cell>
          <cell r="B77">
            <v>76</v>
          </cell>
          <cell r="C77">
            <v>4979.9110000000001</v>
          </cell>
          <cell r="D77">
            <v>0</v>
          </cell>
          <cell r="E77">
            <v>0</v>
          </cell>
          <cell r="F77">
            <v>0</v>
          </cell>
          <cell r="G77">
            <v>0</v>
          </cell>
        </row>
        <row r="78">
          <cell r="A78">
            <v>374058.47</v>
          </cell>
          <cell r="B78">
            <v>77</v>
          </cell>
          <cell r="C78">
            <v>4985.5590000000002</v>
          </cell>
          <cell r="D78">
            <v>68.571430000000007</v>
          </cell>
          <cell r="E78">
            <v>2.8226930000000001</v>
          </cell>
          <cell r="F78">
            <v>0</v>
          </cell>
          <cell r="G78">
            <v>0</v>
          </cell>
        </row>
        <row r="79">
          <cell r="A79">
            <v>379013.22</v>
          </cell>
          <cell r="B79">
            <v>78</v>
          </cell>
          <cell r="C79">
            <v>4954.7550000000001</v>
          </cell>
          <cell r="D79">
            <v>394.95549999999997</v>
          </cell>
          <cell r="E79">
            <v>16.114699999999999</v>
          </cell>
          <cell r="F79">
            <v>0</v>
          </cell>
          <cell r="G79">
            <v>0</v>
          </cell>
        </row>
        <row r="80">
          <cell r="A80">
            <v>384005.06</v>
          </cell>
          <cell r="B80">
            <v>79</v>
          </cell>
          <cell r="C80">
            <v>4991.83</v>
          </cell>
          <cell r="D80">
            <v>1103.951</v>
          </cell>
          <cell r="E80">
            <v>41.277410000000003</v>
          </cell>
          <cell r="F80">
            <v>0</v>
          </cell>
          <cell r="G80">
            <v>0</v>
          </cell>
        </row>
        <row r="81">
          <cell r="A81">
            <v>388972.94</v>
          </cell>
          <cell r="B81">
            <v>80</v>
          </cell>
          <cell r="C81">
            <v>4967.8789999999999</v>
          </cell>
          <cell r="D81">
            <v>912.61170000000004</v>
          </cell>
          <cell r="E81">
            <v>41.18721</v>
          </cell>
          <cell r="F81">
            <v>0</v>
          </cell>
          <cell r="G81">
            <v>0</v>
          </cell>
        </row>
        <row r="82">
          <cell r="A82">
            <v>393969.5</v>
          </cell>
          <cell r="B82">
            <v>81</v>
          </cell>
          <cell r="C82">
            <v>4996.5630000000001</v>
          </cell>
          <cell r="D82">
            <v>1696.741</v>
          </cell>
          <cell r="E82">
            <v>91.278180000000006</v>
          </cell>
          <cell r="F82">
            <v>0</v>
          </cell>
          <cell r="G82">
            <v>0</v>
          </cell>
        </row>
        <row r="83">
          <cell r="A83">
            <v>398921.25</v>
          </cell>
          <cell r="B83">
            <v>82</v>
          </cell>
          <cell r="C83">
            <v>4951.7520000000004</v>
          </cell>
          <cell r="D83">
            <v>1070.424</v>
          </cell>
          <cell r="E83">
            <v>58.750889999999998</v>
          </cell>
          <cell r="F83">
            <v>0</v>
          </cell>
          <cell r="G83">
            <v>0</v>
          </cell>
        </row>
        <row r="84">
          <cell r="A84">
            <v>403909.81</v>
          </cell>
          <cell r="B84">
            <v>83</v>
          </cell>
          <cell r="C84">
            <v>4988.5659999999998</v>
          </cell>
          <cell r="D84">
            <v>0</v>
          </cell>
          <cell r="E84">
            <v>0</v>
          </cell>
          <cell r="F84">
            <v>0</v>
          </cell>
          <cell r="G84">
            <v>0</v>
          </cell>
        </row>
        <row r="85">
          <cell r="A85">
            <v>408787.59</v>
          </cell>
          <cell r="B85">
            <v>84</v>
          </cell>
          <cell r="C85">
            <v>4877.79</v>
          </cell>
          <cell r="D85">
            <v>0</v>
          </cell>
          <cell r="E85">
            <v>0</v>
          </cell>
          <cell r="F85">
            <v>0</v>
          </cell>
          <cell r="G85">
            <v>0</v>
          </cell>
        </row>
        <row r="86">
          <cell r="A86">
            <v>412442.22</v>
          </cell>
          <cell r="B86">
            <v>85</v>
          </cell>
          <cell r="C86">
            <v>3654.6210000000001</v>
          </cell>
          <cell r="D86">
            <v>0</v>
          </cell>
          <cell r="E86">
            <v>0</v>
          </cell>
          <cell r="F86">
            <v>0</v>
          </cell>
          <cell r="G86">
            <v>0</v>
          </cell>
        </row>
        <row r="87">
          <cell r="A87">
            <v>417419.13</v>
          </cell>
          <cell r="B87">
            <v>86</v>
          </cell>
          <cell r="C87">
            <v>4976.8980000000001</v>
          </cell>
          <cell r="D87">
            <v>0</v>
          </cell>
          <cell r="E87">
            <v>0</v>
          </cell>
          <cell r="F87">
            <v>0</v>
          </cell>
          <cell r="G87">
            <v>0</v>
          </cell>
        </row>
        <row r="88">
          <cell r="A88">
            <v>422401.06</v>
          </cell>
          <cell r="B88">
            <v>87</v>
          </cell>
          <cell r="C88">
            <v>4981.9430000000002</v>
          </cell>
          <cell r="D88">
            <v>0</v>
          </cell>
          <cell r="E88">
            <v>0</v>
          </cell>
          <cell r="F88">
            <v>0</v>
          </cell>
          <cell r="G88">
            <v>0</v>
          </cell>
        </row>
        <row r="89">
          <cell r="A89">
            <v>427376.38</v>
          </cell>
          <cell r="B89">
            <v>88</v>
          </cell>
          <cell r="C89">
            <v>4975.3130000000001</v>
          </cell>
          <cell r="D89">
            <v>0</v>
          </cell>
          <cell r="E89">
            <v>0</v>
          </cell>
          <cell r="F89">
            <v>0</v>
          </cell>
          <cell r="G89">
            <v>0</v>
          </cell>
        </row>
        <row r="90">
          <cell r="A90">
            <v>432359.63</v>
          </cell>
          <cell r="B90">
            <v>89</v>
          </cell>
          <cell r="C90">
            <v>4983.2380000000003</v>
          </cell>
          <cell r="D90">
            <v>0</v>
          </cell>
          <cell r="E90">
            <v>0</v>
          </cell>
          <cell r="F90">
            <v>0</v>
          </cell>
          <cell r="G90">
            <v>0</v>
          </cell>
        </row>
        <row r="91">
          <cell r="A91">
            <v>436797.03</v>
          </cell>
          <cell r="B91">
            <v>90</v>
          </cell>
          <cell r="C91">
            <v>4437.41</v>
          </cell>
          <cell r="D91">
            <v>0</v>
          </cell>
          <cell r="E91">
            <v>0</v>
          </cell>
          <cell r="F91">
            <v>0</v>
          </cell>
          <cell r="G91">
            <v>0</v>
          </cell>
        </row>
        <row r="92">
          <cell r="A92">
            <v>441132.75</v>
          </cell>
          <cell r="B92">
            <v>91</v>
          </cell>
          <cell r="C92">
            <v>4335.7139999999999</v>
          </cell>
          <cell r="D92">
            <v>0</v>
          </cell>
          <cell r="E92">
            <v>0</v>
          </cell>
          <cell r="F92">
            <v>0</v>
          </cell>
          <cell r="G92">
            <v>0</v>
          </cell>
        </row>
        <row r="93">
          <cell r="A93">
            <v>446020.25</v>
          </cell>
          <cell r="B93">
            <v>92</v>
          </cell>
          <cell r="C93">
            <v>4887.5</v>
          </cell>
          <cell r="D93">
            <v>0</v>
          </cell>
          <cell r="E93">
            <v>0</v>
          </cell>
          <cell r="F93">
            <v>0</v>
          </cell>
          <cell r="G93">
            <v>0</v>
          </cell>
        </row>
        <row r="94">
          <cell r="A94">
            <v>450914.22</v>
          </cell>
          <cell r="B94">
            <v>93</v>
          </cell>
          <cell r="C94">
            <v>4893.973</v>
          </cell>
          <cell r="D94">
            <v>814.28579999999999</v>
          </cell>
          <cell r="E94">
            <v>44.277639999999998</v>
          </cell>
          <cell r="F94">
            <v>0</v>
          </cell>
          <cell r="G94">
            <v>0</v>
          </cell>
        </row>
        <row r="95">
          <cell r="A95">
            <v>455906.53</v>
          </cell>
          <cell r="B95">
            <v>94</v>
          </cell>
          <cell r="C95">
            <v>4992.3</v>
          </cell>
          <cell r="D95">
            <v>2995.5369999999998</v>
          </cell>
          <cell r="E95">
            <v>111.5085</v>
          </cell>
          <cell r="F95">
            <v>0</v>
          </cell>
          <cell r="G95">
            <v>0</v>
          </cell>
        </row>
        <row r="96">
          <cell r="A96">
            <v>460803.91</v>
          </cell>
          <cell r="B96">
            <v>95</v>
          </cell>
          <cell r="C96">
            <v>4897.366</v>
          </cell>
          <cell r="D96">
            <v>4267.991</v>
          </cell>
          <cell r="E96">
            <v>198.09979999999999</v>
          </cell>
          <cell r="F96">
            <v>0</v>
          </cell>
          <cell r="G96">
            <v>0</v>
          </cell>
        </row>
        <row r="97">
          <cell r="A97">
            <v>465729.28000000003</v>
          </cell>
          <cell r="B97">
            <v>96</v>
          </cell>
          <cell r="C97">
            <v>4925.38</v>
          </cell>
          <cell r="D97">
            <v>3000.1120000000001</v>
          </cell>
          <cell r="E97">
            <v>128.88079999999999</v>
          </cell>
          <cell r="F97">
            <v>0</v>
          </cell>
          <cell r="G97">
            <v>0</v>
          </cell>
        </row>
        <row r="98">
          <cell r="A98">
            <v>470543.16</v>
          </cell>
          <cell r="B98">
            <v>97</v>
          </cell>
          <cell r="C98">
            <v>4813.8850000000002</v>
          </cell>
          <cell r="D98">
            <v>607.85709999999995</v>
          </cell>
          <cell r="E98">
            <v>24.447690000000001</v>
          </cell>
          <cell r="F98">
            <v>0</v>
          </cell>
          <cell r="G98">
            <v>0</v>
          </cell>
        </row>
        <row r="99">
          <cell r="A99">
            <v>475532.75</v>
          </cell>
          <cell r="B99">
            <v>98</v>
          </cell>
          <cell r="C99">
            <v>4989.5990000000002</v>
          </cell>
          <cell r="D99">
            <v>0</v>
          </cell>
          <cell r="E99">
            <v>0</v>
          </cell>
          <cell r="F99">
            <v>0</v>
          </cell>
          <cell r="G99">
            <v>0</v>
          </cell>
        </row>
        <row r="100">
          <cell r="A100">
            <v>480516.66</v>
          </cell>
          <cell r="B100">
            <v>99</v>
          </cell>
          <cell r="C100">
            <v>4983.9059999999999</v>
          </cell>
          <cell r="D100">
            <v>0</v>
          </cell>
          <cell r="E100">
            <v>0</v>
          </cell>
          <cell r="F100">
            <v>0</v>
          </cell>
          <cell r="G100">
            <v>0</v>
          </cell>
        </row>
        <row r="101">
          <cell r="A101">
            <v>485492.47</v>
          </cell>
          <cell r="B101">
            <v>100</v>
          </cell>
          <cell r="C101">
            <v>4975.8019999999997</v>
          </cell>
          <cell r="D101">
            <v>0</v>
          </cell>
          <cell r="E101">
            <v>0</v>
          </cell>
          <cell r="F101">
            <v>0</v>
          </cell>
          <cell r="G101">
            <v>0</v>
          </cell>
        </row>
        <row r="102">
          <cell r="A102">
            <v>490467.97</v>
          </cell>
          <cell r="B102">
            <v>101</v>
          </cell>
          <cell r="C102">
            <v>4975.5140000000001</v>
          </cell>
          <cell r="D102">
            <v>0</v>
          </cell>
          <cell r="E102">
            <v>0</v>
          </cell>
          <cell r="F102">
            <v>0</v>
          </cell>
          <cell r="G102">
            <v>0</v>
          </cell>
        </row>
        <row r="103">
          <cell r="A103">
            <v>495429.19</v>
          </cell>
          <cell r="B103">
            <v>102</v>
          </cell>
          <cell r="C103">
            <v>4961.2060000000001</v>
          </cell>
          <cell r="D103">
            <v>0</v>
          </cell>
          <cell r="E103">
            <v>0</v>
          </cell>
          <cell r="F103">
            <v>0</v>
          </cell>
          <cell r="G103">
            <v>0</v>
          </cell>
        </row>
        <row r="104">
          <cell r="A104">
            <v>500401.41</v>
          </cell>
          <cell r="B104">
            <v>103</v>
          </cell>
          <cell r="C104">
            <v>4972.2079999999996</v>
          </cell>
          <cell r="D104">
            <v>0</v>
          </cell>
          <cell r="E104">
            <v>0</v>
          </cell>
          <cell r="F104">
            <v>0</v>
          </cell>
          <cell r="G104">
            <v>0</v>
          </cell>
        </row>
        <row r="105">
          <cell r="A105">
            <v>505396.41</v>
          </cell>
          <cell r="B105">
            <v>104</v>
          </cell>
          <cell r="C105">
            <v>4994.9989999999998</v>
          </cell>
          <cell r="D105">
            <v>179.6875</v>
          </cell>
          <cell r="E105">
            <v>5.4077770000000003</v>
          </cell>
          <cell r="F105">
            <v>0</v>
          </cell>
          <cell r="G105">
            <v>0</v>
          </cell>
        </row>
        <row r="106">
          <cell r="A106">
            <v>510389.63</v>
          </cell>
          <cell r="B106">
            <v>105</v>
          </cell>
          <cell r="C106">
            <v>4993.2139999999999</v>
          </cell>
          <cell r="D106">
            <v>0</v>
          </cell>
          <cell r="E106">
            <v>0</v>
          </cell>
          <cell r="F106">
            <v>0</v>
          </cell>
          <cell r="G106">
            <v>0</v>
          </cell>
        </row>
        <row r="107">
          <cell r="A107">
            <v>515388.38</v>
          </cell>
          <cell r="B107">
            <v>106</v>
          </cell>
          <cell r="C107">
            <v>4998.7460000000001</v>
          </cell>
          <cell r="D107">
            <v>0</v>
          </cell>
          <cell r="E107">
            <v>0</v>
          </cell>
          <cell r="F107">
            <v>0</v>
          </cell>
          <cell r="G107">
            <v>0</v>
          </cell>
        </row>
        <row r="108">
          <cell r="A108">
            <v>520354.84</v>
          </cell>
          <cell r="B108">
            <v>107</v>
          </cell>
          <cell r="C108">
            <v>4966.473</v>
          </cell>
          <cell r="D108">
            <v>0</v>
          </cell>
          <cell r="E108">
            <v>0</v>
          </cell>
          <cell r="F108">
            <v>0</v>
          </cell>
          <cell r="G108">
            <v>0</v>
          </cell>
        </row>
        <row r="109">
          <cell r="A109">
            <v>524333.75</v>
          </cell>
          <cell r="B109">
            <v>108</v>
          </cell>
          <cell r="C109">
            <v>3978.9290000000001</v>
          </cell>
          <cell r="D109">
            <v>0</v>
          </cell>
          <cell r="E109">
            <v>0</v>
          </cell>
          <cell r="F109">
            <v>0</v>
          </cell>
          <cell r="G109">
            <v>0</v>
          </cell>
        </row>
        <row r="110">
          <cell r="A110">
            <v>529318.75</v>
          </cell>
          <cell r="B110">
            <v>109</v>
          </cell>
          <cell r="C110">
            <v>4984.9780000000001</v>
          </cell>
          <cell r="D110">
            <v>1447.6790000000001</v>
          </cell>
          <cell r="E110">
            <v>48.949379999999998</v>
          </cell>
          <cell r="F110">
            <v>0</v>
          </cell>
          <cell r="G110">
            <v>0</v>
          </cell>
        </row>
        <row r="111">
          <cell r="A111">
            <v>532951.63</v>
          </cell>
          <cell r="B111">
            <v>110</v>
          </cell>
          <cell r="C111">
            <v>3632.8780000000002</v>
          </cell>
          <cell r="D111">
            <v>2577.3890000000001</v>
          </cell>
          <cell r="E111">
            <v>137.47460000000001</v>
          </cell>
          <cell r="F111">
            <v>0</v>
          </cell>
          <cell r="G111">
            <v>0</v>
          </cell>
        </row>
        <row r="112">
          <cell r="A112">
            <v>537935.56000000006</v>
          </cell>
          <cell r="B112">
            <v>111</v>
          </cell>
          <cell r="C112">
            <v>4983.9290000000001</v>
          </cell>
          <cell r="D112">
            <v>1437.5</v>
          </cell>
          <cell r="E112">
            <v>59.13899</v>
          </cell>
          <cell r="F112">
            <v>0</v>
          </cell>
          <cell r="G112">
            <v>0</v>
          </cell>
        </row>
        <row r="113">
          <cell r="A113">
            <v>542936.63</v>
          </cell>
          <cell r="B113">
            <v>112</v>
          </cell>
          <cell r="C113">
            <v>5001.09</v>
          </cell>
          <cell r="D113">
            <v>3343.2330000000002</v>
          </cell>
          <cell r="E113">
            <v>115.5056</v>
          </cell>
          <cell r="F113">
            <v>0</v>
          </cell>
          <cell r="G113">
            <v>0</v>
          </cell>
        </row>
        <row r="114">
          <cell r="A114">
            <v>547933.13</v>
          </cell>
          <cell r="B114">
            <v>113</v>
          </cell>
          <cell r="C114">
            <v>4996.5190000000002</v>
          </cell>
          <cell r="D114">
            <v>365</v>
          </cell>
          <cell r="E114">
            <v>10.66099</v>
          </cell>
          <cell r="F114">
            <v>0</v>
          </cell>
          <cell r="G114">
            <v>0</v>
          </cell>
        </row>
        <row r="115">
          <cell r="A115">
            <v>552714.43999999994</v>
          </cell>
          <cell r="B115">
            <v>114</v>
          </cell>
          <cell r="C115">
            <v>4781.3159999999998</v>
          </cell>
          <cell r="D115">
            <v>0</v>
          </cell>
          <cell r="E115">
            <v>0</v>
          </cell>
          <cell r="F115">
            <v>0</v>
          </cell>
          <cell r="G115">
            <v>0</v>
          </cell>
        </row>
        <row r="116">
          <cell r="A116">
            <v>557677.56000000006</v>
          </cell>
          <cell r="B116">
            <v>115</v>
          </cell>
          <cell r="C116">
            <v>4963.1499999999996</v>
          </cell>
          <cell r="D116">
            <v>0</v>
          </cell>
          <cell r="E116">
            <v>0</v>
          </cell>
          <cell r="F116">
            <v>0</v>
          </cell>
          <cell r="G116">
            <v>0</v>
          </cell>
        </row>
        <row r="117">
          <cell r="A117">
            <v>562672.25</v>
          </cell>
          <cell r="B117">
            <v>116</v>
          </cell>
          <cell r="C117">
            <v>4994.6840000000002</v>
          </cell>
          <cell r="D117">
            <v>0</v>
          </cell>
          <cell r="E117">
            <v>0</v>
          </cell>
          <cell r="F117">
            <v>0</v>
          </cell>
          <cell r="G117">
            <v>0</v>
          </cell>
        </row>
        <row r="118">
          <cell r="A118">
            <v>567669.31000000006</v>
          </cell>
          <cell r="B118">
            <v>117</v>
          </cell>
          <cell r="C118">
            <v>4997.0320000000002</v>
          </cell>
          <cell r="D118">
            <v>1100.982</v>
          </cell>
          <cell r="E118">
            <v>58.490769999999998</v>
          </cell>
          <cell r="F118">
            <v>0</v>
          </cell>
          <cell r="G118">
            <v>0</v>
          </cell>
        </row>
        <row r="119">
          <cell r="A119">
            <v>572658.88</v>
          </cell>
          <cell r="B119">
            <v>118</v>
          </cell>
          <cell r="C119">
            <v>4989.5330000000004</v>
          </cell>
          <cell r="D119">
            <v>3227.4749999999999</v>
          </cell>
          <cell r="E119">
            <v>162.8279</v>
          </cell>
          <cell r="F119">
            <v>0</v>
          </cell>
          <cell r="G119">
            <v>0</v>
          </cell>
        </row>
        <row r="120">
          <cell r="A120">
            <v>577625.93999999994</v>
          </cell>
          <cell r="B120">
            <v>119</v>
          </cell>
          <cell r="C120">
            <v>4967.0720000000001</v>
          </cell>
          <cell r="D120">
            <v>0</v>
          </cell>
          <cell r="E120">
            <v>0</v>
          </cell>
          <cell r="F120">
            <v>0</v>
          </cell>
          <cell r="G120">
            <v>0</v>
          </cell>
        </row>
        <row r="121">
          <cell r="A121">
            <v>582531.43999999994</v>
          </cell>
          <cell r="B121">
            <v>120</v>
          </cell>
          <cell r="C121">
            <v>4905.4690000000001</v>
          </cell>
          <cell r="D121">
            <v>0</v>
          </cell>
          <cell r="E121">
            <v>0</v>
          </cell>
          <cell r="F121">
            <v>0</v>
          </cell>
          <cell r="G121">
            <v>0</v>
          </cell>
        </row>
        <row r="122">
          <cell r="A122">
            <v>587521.63</v>
          </cell>
          <cell r="B122">
            <v>121</v>
          </cell>
          <cell r="C122">
            <v>4990.1769999999997</v>
          </cell>
          <cell r="D122">
            <v>0</v>
          </cell>
          <cell r="E122">
            <v>0</v>
          </cell>
          <cell r="F122">
            <v>0</v>
          </cell>
          <cell r="G122">
            <v>0</v>
          </cell>
        </row>
        <row r="123">
          <cell r="A123">
            <v>591461.25</v>
          </cell>
          <cell r="B123">
            <v>122</v>
          </cell>
          <cell r="C123">
            <v>3939.6219999999998</v>
          </cell>
          <cell r="D123">
            <v>0</v>
          </cell>
          <cell r="E123">
            <v>0</v>
          </cell>
          <cell r="F123">
            <v>0</v>
          </cell>
          <cell r="G123">
            <v>0</v>
          </cell>
        </row>
        <row r="124">
          <cell r="A124">
            <v>596459.13</v>
          </cell>
          <cell r="B124">
            <v>123</v>
          </cell>
          <cell r="C124">
            <v>4997.8580000000002</v>
          </cell>
          <cell r="D124">
            <v>0</v>
          </cell>
          <cell r="E124">
            <v>0</v>
          </cell>
          <cell r="F124">
            <v>0</v>
          </cell>
          <cell r="G124">
            <v>0</v>
          </cell>
        </row>
        <row r="125">
          <cell r="A125">
            <v>601005.93999999994</v>
          </cell>
          <cell r="B125">
            <v>124</v>
          </cell>
          <cell r="C125">
            <v>4546.7870000000003</v>
          </cell>
          <cell r="D125">
            <v>427.1429</v>
          </cell>
          <cell r="E125">
            <v>13.307499999999999</v>
          </cell>
          <cell r="F125">
            <v>0</v>
          </cell>
          <cell r="G125">
            <v>0</v>
          </cell>
        </row>
        <row r="126">
          <cell r="A126">
            <v>606002.56000000006</v>
          </cell>
          <cell r="B126">
            <v>125</v>
          </cell>
          <cell r="C126">
            <v>4996.6509999999998</v>
          </cell>
          <cell r="D126">
            <v>925.22329999999999</v>
          </cell>
          <cell r="E126">
            <v>30.084129999999998</v>
          </cell>
          <cell r="F126">
            <v>0</v>
          </cell>
          <cell r="G126">
            <v>0</v>
          </cell>
        </row>
        <row r="127">
          <cell r="A127">
            <v>610927.43999999994</v>
          </cell>
          <cell r="B127">
            <v>126</v>
          </cell>
          <cell r="C127">
            <v>4924.8900000000003</v>
          </cell>
          <cell r="D127">
            <v>2167.7460000000001</v>
          </cell>
          <cell r="E127">
            <v>70.485439999999997</v>
          </cell>
          <cell r="F127">
            <v>0</v>
          </cell>
          <cell r="G127">
            <v>0</v>
          </cell>
        </row>
        <row r="128">
          <cell r="A128">
            <v>615928.25</v>
          </cell>
          <cell r="B128">
            <v>127</v>
          </cell>
          <cell r="C128">
            <v>5000.7820000000002</v>
          </cell>
          <cell r="D128">
            <v>937.50009999999997</v>
          </cell>
          <cell r="E128">
            <v>29.806170000000002</v>
          </cell>
          <cell r="F128">
            <v>0</v>
          </cell>
          <cell r="G128">
            <v>0</v>
          </cell>
        </row>
        <row r="129">
          <cell r="A129">
            <v>620392.06000000006</v>
          </cell>
          <cell r="B129">
            <v>128</v>
          </cell>
          <cell r="C129">
            <v>4463.8389999999999</v>
          </cell>
          <cell r="D129">
            <v>2296.875</v>
          </cell>
          <cell r="E129">
            <v>73.025139999999993</v>
          </cell>
          <cell r="F129">
            <v>0</v>
          </cell>
          <cell r="G129">
            <v>0</v>
          </cell>
        </row>
        <row r="130">
          <cell r="A130">
            <v>625389</v>
          </cell>
          <cell r="B130">
            <v>129</v>
          </cell>
          <cell r="C130">
            <v>4996.92</v>
          </cell>
          <cell r="D130">
            <v>950.53570000000002</v>
          </cell>
          <cell r="E130">
            <v>79.365700000000004</v>
          </cell>
          <cell r="F130">
            <v>0</v>
          </cell>
          <cell r="G130">
            <v>0</v>
          </cell>
        </row>
        <row r="131">
          <cell r="A131">
            <v>630386.31000000006</v>
          </cell>
          <cell r="B131">
            <v>130</v>
          </cell>
          <cell r="C131">
            <v>4997.2950000000001</v>
          </cell>
          <cell r="D131">
            <v>841.78570000000002</v>
          </cell>
          <cell r="E131">
            <v>28.723040000000001</v>
          </cell>
          <cell r="F131">
            <v>0</v>
          </cell>
          <cell r="G131">
            <v>0</v>
          </cell>
        </row>
        <row r="132">
          <cell r="A132">
            <v>635380.81000000006</v>
          </cell>
          <cell r="B132">
            <v>131</v>
          </cell>
          <cell r="C132">
            <v>4994.5290000000005</v>
          </cell>
          <cell r="D132">
            <v>0</v>
          </cell>
          <cell r="E132">
            <v>0</v>
          </cell>
          <cell r="F132">
            <v>0</v>
          </cell>
          <cell r="G132">
            <v>0</v>
          </cell>
        </row>
        <row r="133">
          <cell r="A133">
            <v>640342.06000000006</v>
          </cell>
          <cell r="B133">
            <v>132</v>
          </cell>
          <cell r="C133">
            <v>4961.2529999999997</v>
          </cell>
          <cell r="D133">
            <v>0</v>
          </cell>
          <cell r="E133">
            <v>0</v>
          </cell>
          <cell r="F133">
            <v>0</v>
          </cell>
          <cell r="G133">
            <v>0</v>
          </cell>
        </row>
        <row r="134">
          <cell r="A134">
            <v>645273.43999999994</v>
          </cell>
          <cell r="B134">
            <v>133</v>
          </cell>
          <cell r="C134">
            <v>4931.3620000000001</v>
          </cell>
          <cell r="D134">
            <v>0</v>
          </cell>
          <cell r="E134">
            <v>0</v>
          </cell>
          <cell r="F134">
            <v>0</v>
          </cell>
          <cell r="G134">
            <v>0</v>
          </cell>
        </row>
        <row r="135">
          <cell r="A135">
            <v>650242.88</v>
          </cell>
          <cell r="B135">
            <v>134</v>
          </cell>
          <cell r="C135">
            <v>4969.4179999999997</v>
          </cell>
          <cell r="D135">
            <v>2626.4490000000001</v>
          </cell>
          <cell r="E135">
            <v>203.1979</v>
          </cell>
          <cell r="F135">
            <v>0</v>
          </cell>
          <cell r="G135">
            <v>0</v>
          </cell>
        </row>
        <row r="136">
          <cell r="A136">
            <v>655220.18999999994</v>
          </cell>
          <cell r="B136">
            <v>135</v>
          </cell>
          <cell r="C136">
            <v>4977.3249999999998</v>
          </cell>
          <cell r="D136">
            <v>1136.8530000000001</v>
          </cell>
          <cell r="E136">
            <v>41.970799999999997</v>
          </cell>
          <cell r="F136">
            <v>0</v>
          </cell>
          <cell r="G136">
            <v>0</v>
          </cell>
        </row>
        <row r="137">
          <cell r="A137">
            <v>659745.75</v>
          </cell>
          <cell r="B137">
            <v>136</v>
          </cell>
          <cell r="C137">
            <v>4525.5839999999998</v>
          </cell>
          <cell r="D137">
            <v>0</v>
          </cell>
          <cell r="E137">
            <v>0</v>
          </cell>
          <cell r="F137">
            <v>0</v>
          </cell>
          <cell r="G137">
            <v>0</v>
          </cell>
        </row>
        <row r="138">
          <cell r="A138">
            <v>664725.68999999994</v>
          </cell>
          <cell r="B138">
            <v>137</v>
          </cell>
          <cell r="C138">
            <v>4979.9110000000001</v>
          </cell>
          <cell r="D138">
            <v>0</v>
          </cell>
          <cell r="E138">
            <v>0</v>
          </cell>
          <cell r="F138">
            <v>0</v>
          </cell>
          <cell r="G138">
            <v>0</v>
          </cell>
        </row>
        <row r="139">
          <cell r="A139">
            <v>669684.06000000006</v>
          </cell>
          <cell r="B139">
            <v>138</v>
          </cell>
          <cell r="C139">
            <v>4958.3490000000002</v>
          </cell>
          <cell r="D139">
            <v>0</v>
          </cell>
          <cell r="E139">
            <v>0</v>
          </cell>
          <cell r="F139">
            <v>0</v>
          </cell>
          <cell r="G139">
            <v>0</v>
          </cell>
        </row>
        <row r="140">
          <cell r="A140">
            <v>674109.13</v>
          </cell>
          <cell r="B140">
            <v>139</v>
          </cell>
          <cell r="C140">
            <v>4425.0889999999999</v>
          </cell>
          <cell r="D140">
            <v>0</v>
          </cell>
          <cell r="E140">
            <v>0</v>
          </cell>
          <cell r="F140">
            <v>0</v>
          </cell>
          <cell r="G140">
            <v>0</v>
          </cell>
        </row>
        <row r="141">
          <cell r="A141">
            <v>679060.38</v>
          </cell>
          <cell r="B141">
            <v>140</v>
          </cell>
          <cell r="C141">
            <v>4951.25</v>
          </cell>
          <cell r="D141">
            <v>1342.143</v>
          </cell>
          <cell r="E141">
            <v>48.710850000000001</v>
          </cell>
          <cell r="F141">
            <v>0</v>
          </cell>
          <cell r="G141">
            <v>0</v>
          </cell>
        </row>
        <row r="142">
          <cell r="A142">
            <v>683697.31</v>
          </cell>
          <cell r="B142">
            <v>141</v>
          </cell>
          <cell r="C142">
            <v>4636.9179999999997</v>
          </cell>
          <cell r="D142">
            <v>1269.8219999999999</v>
          </cell>
          <cell r="E142">
            <v>54.9589</v>
          </cell>
          <cell r="F142">
            <v>0</v>
          </cell>
          <cell r="G142">
            <v>0</v>
          </cell>
        </row>
        <row r="143">
          <cell r="A143">
            <v>688150.19</v>
          </cell>
          <cell r="B143">
            <v>142</v>
          </cell>
          <cell r="C143">
            <v>4452.857</v>
          </cell>
          <cell r="D143">
            <v>1189.2860000000001</v>
          </cell>
          <cell r="E143">
            <v>52.728630000000003</v>
          </cell>
          <cell r="F143">
            <v>0</v>
          </cell>
          <cell r="G143">
            <v>0</v>
          </cell>
        </row>
        <row r="144">
          <cell r="A144">
            <v>693148.63</v>
          </cell>
          <cell r="B144">
            <v>143</v>
          </cell>
          <cell r="C144">
            <v>4998.415</v>
          </cell>
          <cell r="D144">
            <v>2825.402</v>
          </cell>
          <cell r="E144">
            <v>136.774</v>
          </cell>
          <cell r="F144">
            <v>2.566964</v>
          </cell>
          <cell r="G144">
            <v>0.13023699999999999</v>
          </cell>
        </row>
        <row r="145">
          <cell r="A145">
            <v>698035.56</v>
          </cell>
          <cell r="B145">
            <v>144</v>
          </cell>
          <cell r="C145">
            <v>4886.9639999999999</v>
          </cell>
          <cell r="D145">
            <v>1200.4469999999999</v>
          </cell>
          <cell r="E145">
            <v>47.169870000000003</v>
          </cell>
          <cell r="F145">
            <v>0</v>
          </cell>
          <cell r="G145">
            <v>0</v>
          </cell>
        </row>
        <row r="146">
          <cell r="A146">
            <v>703015.56</v>
          </cell>
          <cell r="B146">
            <v>145</v>
          </cell>
          <cell r="C146">
            <v>4980</v>
          </cell>
          <cell r="D146">
            <v>1495.6030000000001</v>
          </cell>
          <cell r="E146">
            <v>44.358310000000003</v>
          </cell>
          <cell r="F146">
            <v>0</v>
          </cell>
          <cell r="G146">
            <v>0</v>
          </cell>
        </row>
        <row r="147">
          <cell r="A147">
            <v>707981.63</v>
          </cell>
          <cell r="B147">
            <v>146</v>
          </cell>
          <cell r="C147">
            <v>4966.0720000000001</v>
          </cell>
          <cell r="D147">
            <v>0</v>
          </cell>
          <cell r="E147">
            <v>0</v>
          </cell>
          <cell r="F147">
            <v>0</v>
          </cell>
          <cell r="G147">
            <v>0</v>
          </cell>
        </row>
        <row r="148">
          <cell r="A148">
            <v>712979.25</v>
          </cell>
          <cell r="B148">
            <v>147</v>
          </cell>
          <cell r="C148">
            <v>4997.6319999999996</v>
          </cell>
          <cell r="D148">
            <v>774.46370000000002</v>
          </cell>
          <cell r="E148">
            <v>116.31780000000001</v>
          </cell>
          <cell r="F148">
            <v>0</v>
          </cell>
          <cell r="G148">
            <v>0</v>
          </cell>
        </row>
        <row r="149">
          <cell r="A149">
            <v>717975.69</v>
          </cell>
          <cell r="B149">
            <v>148</v>
          </cell>
          <cell r="C149">
            <v>4996.4449999999997</v>
          </cell>
          <cell r="D149">
            <v>12.321429999999999</v>
          </cell>
          <cell r="E149">
            <v>1.842652</v>
          </cell>
          <cell r="F149">
            <v>0</v>
          </cell>
          <cell r="G149">
            <v>0</v>
          </cell>
        </row>
        <row r="150">
          <cell r="A150">
            <v>722967</v>
          </cell>
          <cell r="B150">
            <v>149</v>
          </cell>
          <cell r="C150">
            <v>4991.3379999999997</v>
          </cell>
          <cell r="D150">
            <v>0</v>
          </cell>
          <cell r="E150">
            <v>0</v>
          </cell>
          <cell r="F150">
            <v>0</v>
          </cell>
          <cell r="G150">
            <v>0</v>
          </cell>
        </row>
        <row r="151">
          <cell r="A151">
            <v>727935.69</v>
          </cell>
          <cell r="B151">
            <v>150</v>
          </cell>
          <cell r="C151">
            <v>4968.7030000000004</v>
          </cell>
          <cell r="D151">
            <v>34.330359999999999</v>
          </cell>
          <cell r="E151">
            <v>1.0211319999999999</v>
          </cell>
          <cell r="F151">
            <v>0</v>
          </cell>
          <cell r="G151">
            <v>0</v>
          </cell>
        </row>
        <row r="152">
          <cell r="A152">
            <v>732902.75</v>
          </cell>
          <cell r="B152">
            <v>151</v>
          </cell>
          <cell r="C152">
            <v>4967.076</v>
          </cell>
          <cell r="D152">
            <v>164.6875</v>
          </cell>
          <cell r="E152">
            <v>5.4598930000000001</v>
          </cell>
          <cell r="F152">
            <v>0</v>
          </cell>
          <cell r="G152">
            <v>0</v>
          </cell>
        </row>
        <row r="153">
          <cell r="A153">
            <v>737865.13</v>
          </cell>
          <cell r="B153">
            <v>152</v>
          </cell>
          <cell r="C153">
            <v>4962.3649999999998</v>
          </cell>
          <cell r="D153">
            <v>368.03570000000002</v>
          </cell>
          <cell r="E153">
            <v>12.500529999999999</v>
          </cell>
          <cell r="F153">
            <v>0</v>
          </cell>
          <cell r="G153">
            <v>0</v>
          </cell>
        </row>
        <row r="154">
          <cell r="A154">
            <v>742851.44</v>
          </cell>
          <cell r="B154">
            <v>153</v>
          </cell>
          <cell r="C154">
            <v>4986.2960000000003</v>
          </cell>
          <cell r="D154">
            <v>329.55360000000002</v>
          </cell>
          <cell r="E154">
            <v>11.680429999999999</v>
          </cell>
          <cell r="F154">
            <v>0</v>
          </cell>
          <cell r="G154">
            <v>0</v>
          </cell>
        </row>
        <row r="155">
          <cell r="A155">
            <v>747625.75</v>
          </cell>
          <cell r="B155">
            <v>154</v>
          </cell>
          <cell r="C155">
            <v>4774.33</v>
          </cell>
          <cell r="D155">
            <v>3370.982</v>
          </cell>
          <cell r="E155">
            <v>126.6922</v>
          </cell>
          <cell r="F155">
            <v>0</v>
          </cell>
          <cell r="G155">
            <v>0</v>
          </cell>
        </row>
        <row r="156">
          <cell r="A156">
            <v>752623.69</v>
          </cell>
          <cell r="B156">
            <v>155</v>
          </cell>
          <cell r="C156">
            <v>4997.924</v>
          </cell>
          <cell r="D156">
            <v>0</v>
          </cell>
          <cell r="E156">
            <v>0</v>
          </cell>
          <cell r="F156">
            <v>0</v>
          </cell>
          <cell r="G156">
            <v>0</v>
          </cell>
        </row>
        <row r="157">
          <cell r="A157">
            <v>757616.38</v>
          </cell>
          <cell r="B157">
            <v>156</v>
          </cell>
          <cell r="C157">
            <v>4992.7020000000002</v>
          </cell>
          <cell r="D157">
            <v>0</v>
          </cell>
          <cell r="E157">
            <v>0</v>
          </cell>
          <cell r="F157">
            <v>0</v>
          </cell>
          <cell r="G157">
            <v>0</v>
          </cell>
        </row>
        <row r="158">
          <cell r="A158">
            <v>762596.94</v>
          </cell>
          <cell r="B158">
            <v>157</v>
          </cell>
          <cell r="C158">
            <v>4980.5810000000001</v>
          </cell>
          <cell r="D158">
            <v>138.66069999999999</v>
          </cell>
          <cell r="E158">
            <v>6.5937580000000002</v>
          </cell>
          <cell r="F158">
            <v>0</v>
          </cell>
          <cell r="G158">
            <v>0</v>
          </cell>
        </row>
        <row r="159">
          <cell r="A159">
            <v>765718.19</v>
          </cell>
          <cell r="B159">
            <v>158</v>
          </cell>
          <cell r="C159">
            <v>3121.2289999999998</v>
          </cell>
          <cell r="D159">
            <v>2251.3389999999999</v>
          </cell>
          <cell r="E159">
            <v>107.0583</v>
          </cell>
          <cell r="F159">
            <v>0</v>
          </cell>
          <cell r="G159">
            <v>0</v>
          </cell>
        </row>
        <row r="160">
          <cell r="A160">
            <v>770708.44</v>
          </cell>
          <cell r="B160">
            <v>159</v>
          </cell>
          <cell r="C160">
            <v>4990.2700000000004</v>
          </cell>
          <cell r="D160">
            <v>516.51790000000005</v>
          </cell>
          <cell r="E160">
            <v>31.62247</v>
          </cell>
          <cell r="F160">
            <v>61.607149999999997</v>
          </cell>
          <cell r="G160">
            <v>3.7717390000000002</v>
          </cell>
        </row>
        <row r="161">
          <cell r="A161">
            <v>774898.19</v>
          </cell>
          <cell r="B161">
            <v>160</v>
          </cell>
          <cell r="C161">
            <v>4189.732</v>
          </cell>
          <cell r="D161">
            <v>2365.625</v>
          </cell>
          <cell r="E161">
            <v>144.82939999999999</v>
          </cell>
          <cell r="F161">
            <v>20.535720000000001</v>
          </cell>
          <cell r="G161">
            <v>1.2572460000000001</v>
          </cell>
        </row>
        <row r="162">
          <cell r="A162">
            <v>779895.88</v>
          </cell>
          <cell r="B162">
            <v>161</v>
          </cell>
          <cell r="C162">
            <v>4997.6589999999997</v>
          </cell>
          <cell r="D162">
            <v>614.84370000000001</v>
          </cell>
          <cell r="E162">
            <v>36.090899999999998</v>
          </cell>
          <cell r="F162">
            <v>241.2946</v>
          </cell>
          <cell r="G162">
            <v>14.163830000000001</v>
          </cell>
        </row>
        <row r="163">
          <cell r="A163">
            <v>784416.19</v>
          </cell>
          <cell r="B163">
            <v>162</v>
          </cell>
          <cell r="C163">
            <v>4520.3360000000002</v>
          </cell>
          <cell r="D163">
            <v>4090.8710000000001</v>
          </cell>
          <cell r="E163">
            <v>182.13939999999999</v>
          </cell>
          <cell r="F163">
            <v>318.30349999999999</v>
          </cell>
          <cell r="G163">
            <v>18.684200000000001</v>
          </cell>
        </row>
        <row r="164">
          <cell r="A164">
            <v>789403.56</v>
          </cell>
          <cell r="B164">
            <v>163</v>
          </cell>
          <cell r="C164">
            <v>4987.3670000000002</v>
          </cell>
          <cell r="D164">
            <v>1176.6300000000001</v>
          </cell>
          <cell r="E164">
            <v>58.628489999999999</v>
          </cell>
          <cell r="F164">
            <v>0</v>
          </cell>
          <cell r="G164">
            <v>0</v>
          </cell>
        </row>
        <row r="165">
          <cell r="A165">
            <v>793435.81</v>
          </cell>
          <cell r="B165">
            <v>164</v>
          </cell>
          <cell r="C165">
            <v>4032.2570000000001</v>
          </cell>
          <cell r="D165">
            <v>4006.587</v>
          </cell>
          <cell r="E165">
            <v>147.9562</v>
          </cell>
          <cell r="F165">
            <v>0</v>
          </cell>
          <cell r="G165">
            <v>0</v>
          </cell>
        </row>
        <row r="166">
          <cell r="A166">
            <v>798417.44</v>
          </cell>
          <cell r="B166">
            <v>165</v>
          </cell>
          <cell r="C166">
            <v>4981.63</v>
          </cell>
          <cell r="D166">
            <v>3517.768</v>
          </cell>
          <cell r="E166">
            <v>124.7256</v>
          </cell>
          <cell r="F166">
            <v>0</v>
          </cell>
          <cell r="G166">
            <v>0</v>
          </cell>
        </row>
        <row r="167">
          <cell r="A167">
            <v>803377.69</v>
          </cell>
          <cell r="B167">
            <v>166</v>
          </cell>
          <cell r="C167">
            <v>4960.223</v>
          </cell>
          <cell r="D167">
            <v>3160.268</v>
          </cell>
          <cell r="E167">
            <v>121.1567</v>
          </cell>
          <cell r="F167">
            <v>0</v>
          </cell>
          <cell r="G167">
            <v>0</v>
          </cell>
        </row>
        <row r="168">
          <cell r="A168">
            <v>808326.81</v>
          </cell>
          <cell r="B168">
            <v>167</v>
          </cell>
          <cell r="C168">
            <v>4949.1080000000002</v>
          </cell>
          <cell r="D168">
            <v>2398.5720000000001</v>
          </cell>
          <cell r="E168">
            <v>72.768299999999996</v>
          </cell>
          <cell r="F168">
            <v>0</v>
          </cell>
          <cell r="G168">
            <v>0</v>
          </cell>
        </row>
        <row r="169">
          <cell r="A169">
            <v>813264.63</v>
          </cell>
          <cell r="B169">
            <v>168</v>
          </cell>
          <cell r="C169">
            <v>4937.8119999999999</v>
          </cell>
          <cell r="D169">
            <v>0</v>
          </cell>
          <cell r="E169">
            <v>0</v>
          </cell>
          <cell r="F169">
            <v>0</v>
          </cell>
          <cell r="G169">
            <v>0</v>
          </cell>
        </row>
        <row r="170">
          <cell r="A170">
            <v>818227.06</v>
          </cell>
          <cell r="B170">
            <v>169</v>
          </cell>
          <cell r="C170">
            <v>4962.4530000000004</v>
          </cell>
          <cell r="D170">
            <v>0</v>
          </cell>
          <cell r="E170">
            <v>0</v>
          </cell>
          <cell r="F170">
            <v>0</v>
          </cell>
          <cell r="G170">
            <v>0</v>
          </cell>
        </row>
        <row r="171">
          <cell r="A171">
            <v>822200.88</v>
          </cell>
          <cell r="B171">
            <v>170</v>
          </cell>
          <cell r="C171">
            <v>3973.8389999999999</v>
          </cell>
          <cell r="D171">
            <v>0</v>
          </cell>
          <cell r="E171">
            <v>0</v>
          </cell>
          <cell r="F171">
            <v>0</v>
          </cell>
          <cell r="G171">
            <v>0</v>
          </cell>
        </row>
        <row r="172">
          <cell r="A172">
            <v>827189.31</v>
          </cell>
          <cell r="B172">
            <v>171</v>
          </cell>
          <cell r="C172">
            <v>4988.4610000000002</v>
          </cell>
          <cell r="D172">
            <v>526.22770000000003</v>
          </cell>
          <cell r="E172">
            <v>18.244050000000001</v>
          </cell>
          <cell r="F172">
            <v>0</v>
          </cell>
          <cell r="G172">
            <v>0</v>
          </cell>
        </row>
        <row r="173">
          <cell r="A173">
            <v>831586</v>
          </cell>
          <cell r="B173">
            <v>172</v>
          </cell>
          <cell r="C173">
            <v>4396.6989999999996</v>
          </cell>
          <cell r="D173">
            <v>3398.6610000000001</v>
          </cell>
          <cell r="E173">
            <v>153.215</v>
          </cell>
          <cell r="F173">
            <v>0</v>
          </cell>
          <cell r="G173">
            <v>0</v>
          </cell>
        </row>
        <row r="174">
          <cell r="A174">
            <v>836579.38</v>
          </cell>
          <cell r="B174">
            <v>173</v>
          </cell>
          <cell r="C174">
            <v>4993.3720000000003</v>
          </cell>
          <cell r="D174">
            <v>4562.1210000000001</v>
          </cell>
          <cell r="E174">
            <v>257.87</v>
          </cell>
          <cell r="F174">
            <v>0</v>
          </cell>
          <cell r="G174">
            <v>0</v>
          </cell>
        </row>
        <row r="175">
          <cell r="A175">
            <v>841557.31</v>
          </cell>
          <cell r="B175">
            <v>174</v>
          </cell>
          <cell r="C175">
            <v>4977.9250000000002</v>
          </cell>
          <cell r="D175">
            <v>3645</v>
          </cell>
          <cell r="E175">
            <v>144.9605</v>
          </cell>
          <cell r="F175">
            <v>0</v>
          </cell>
          <cell r="G175">
            <v>0</v>
          </cell>
        </row>
        <row r="176">
          <cell r="A176">
            <v>846552.5</v>
          </cell>
          <cell r="B176">
            <v>175</v>
          </cell>
          <cell r="C176">
            <v>4995.1559999999999</v>
          </cell>
          <cell r="D176">
            <v>1506.2280000000001</v>
          </cell>
          <cell r="E176">
            <v>87.620649999999998</v>
          </cell>
          <cell r="F176">
            <v>0</v>
          </cell>
          <cell r="G176">
            <v>0</v>
          </cell>
        </row>
        <row r="177">
          <cell r="A177">
            <v>850966.63</v>
          </cell>
          <cell r="B177">
            <v>176</v>
          </cell>
          <cell r="C177">
            <v>4414.1310000000003</v>
          </cell>
          <cell r="D177">
            <v>490.9821</v>
          </cell>
          <cell r="E177">
            <v>32.966369999999998</v>
          </cell>
          <cell r="F177">
            <v>0</v>
          </cell>
          <cell r="G177">
            <v>0</v>
          </cell>
        </row>
        <row r="178">
          <cell r="A178">
            <v>855941.19</v>
          </cell>
          <cell r="B178">
            <v>177</v>
          </cell>
          <cell r="C178">
            <v>4974.5519999999997</v>
          </cell>
          <cell r="D178">
            <v>1063.326</v>
          </cell>
          <cell r="E178">
            <v>70.531710000000004</v>
          </cell>
          <cell r="F178">
            <v>0</v>
          </cell>
          <cell r="G178">
            <v>0</v>
          </cell>
        </row>
        <row r="179">
          <cell r="A179">
            <v>860940</v>
          </cell>
          <cell r="B179">
            <v>178</v>
          </cell>
          <cell r="C179">
            <v>4998.7939999999999</v>
          </cell>
          <cell r="D179">
            <v>3128.2139999999999</v>
          </cell>
          <cell r="E179">
            <v>132.81950000000001</v>
          </cell>
          <cell r="F179">
            <v>33.370539999999998</v>
          </cell>
          <cell r="G179">
            <v>1.6620740000000001</v>
          </cell>
        </row>
        <row r="180">
          <cell r="A180">
            <v>865760.75</v>
          </cell>
          <cell r="B180">
            <v>179</v>
          </cell>
          <cell r="C180">
            <v>4820.7370000000001</v>
          </cell>
          <cell r="D180">
            <v>4292.165</v>
          </cell>
          <cell r="E180">
            <v>307.00619999999998</v>
          </cell>
          <cell r="F180">
            <v>0</v>
          </cell>
          <cell r="G180">
            <v>0</v>
          </cell>
        </row>
        <row r="181">
          <cell r="A181">
            <v>870467.81</v>
          </cell>
          <cell r="B181">
            <v>180</v>
          </cell>
          <cell r="C181">
            <v>4707.0320000000002</v>
          </cell>
          <cell r="D181">
            <v>3915.2910000000002</v>
          </cell>
          <cell r="E181">
            <v>150.10570000000001</v>
          </cell>
          <cell r="F181">
            <v>0</v>
          </cell>
          <cell r="G181">
            <v>0</v>
          </cell>
        </row>
        <row r="182">
          <cell r="A182">
            <v>875463.25</v>
          </cell>
          <cell r="B182">
            <v>181</v>
          </cell>
          <cell r="C182">
            <v>4995.4250000000002</v>
          </cell>
          <cell r="D182">
            <v>2843.6379999999999</v>
          </cell>
          <cell r="E182">
            <v>136.53290000000001</v>
          </cell>
          <cell r="F182">
            <v>0</v>
          </cell>
          <cell r="G182">
            <v>0</v>
          </cell>
        </row>
        <row r="183">
          <cell r="A183">
            <v>880433.44</v>
          </cell>
          <cell r="B183">
            <v>182</v>
          </cell>
          <cell r="C183">
            <v>4970.1570000000002</v>
          </cell>
          <cell r="D183">
            <v>2858.549</v>
          </cell>
          <cell r="E183">
            <v>132.31100000000001</v>
          </cell>
          <cell r="F183">
            <v>0</v>
          </cell>
          <cell r="G183">
            <v>0</v>
          </cell>
        </row>
        <row r="184">
          <cell r="A184">
            <v>885428</v>
          </cell>
          <cell r="B184">
            <v>183</v>
          </cell>
          <cell r="C184">
            <v>4994.5540000000001</v>
          </cell>
          <cell r="D184">
            <v>713.57140000000004</v>
          </cell>
          <cell r="E184">
            <v>21.954979999999999</v>
          </cell>
          <cell r="F184">
            <v>0</v>
          </cell>
          <cell r="G184">
            <v>0</v>
          </cell>
        </row>
        <row r="185">
          <cell r="A185">
            <v>890427.88</v>
          </cell>
          <cell r="B185">
            <v>184</v>
          </cell>
          <cell r="C185">
            <v>4999.8440000000001</v>
          </cell>
          <cell r="D185">
            <v>0</v>
          </cell>
          <cell r="E185">
            <v>0</v>
          </cell>
          <cell r="F185">
            <v>0</v>
          </cell>
          <cell r="G185">
            <v>0</v>
          </cell>
        </row>
        <row r="186">
          <cell r="A186">
            <v>895419.63</v>
          </cell>
          <cell r="B186">
            <v>185</v>
          </cell>
          <cell r="C186">
            <v>4991.7190000000001</v>
          </cell>
          <cell r="D186">
            <v>1368.9280000000001</v>
          </cell>
          <cell r="E186">
            <v>42.724899999999998</v>
          </cell>
          <cell r="F186">
            <v>0</v>
          </cell>
          <cell r="G186">
            <v>0</v>
          </cell>
        </row>
        <row r="187">
          <cell r="A187">
            <v>900411.69</v>
          </cell>
          <cell r="B187">
            <v>186</v>
          </cell>
          <cell r="C187">
            <v>4992.058</v>
          </cell>
          <cell r="D187">
            <v>3934.1979999999999</v>
          </cell>
          <cell r="E187">
            <v>123.3749</v>
          </cell>
          <cell r="F187">
            <v>0</v>
          </cell>
          <cell r="G187">
            <v>0</v>
          </cell>
        </row>
        <row r="188">
          <cell r="A188">
            <v>904934.69</v>
          </cell>
          <cell r="B188">
            <v>187</v>
          </cell>
          <cell r="C188">
            <v>4522.99</v>
          </cell>
          <cell r="D188">
            <v>4235.491</v>
          </cell>
          <cell r="E188">
            <v>215.61170000000001</v>
          </cell>
          <cell r="F188">
            <v>0</v>
          </cell>
          <cell r="G188">
            <v>0</v>
          </cell>
        </row>
        <row r="189">
          <cell r="A189">
            <v>909932.25</v>
          </cell>
          <cell r="B189">
            <v>188</v>
          </cell>
          <cell r="C189">
            <v>4997.5910000000003</v>
          </cell>
          <cell r="D189">
            <v>3465.625</v>
          </cell>
          <cell r="E189">
            <v>163.3381</v>
          </cell>
          <cell r="F189">
            <v>0</v>
          </cell>
          <cell r="G189">
            <v>0</v>
          </cell>
        </row>
        <row r="190">
          <cell r="A190">
            <v>914919.25</v>
          </cell>
          <cell r="B190">
            <v>189</v>
          </cell>
          <cell r="C190">
            <v>4987.0079999999998</v>
          </cell>
          <cell r="D190">
            <v>3377.009</v>
          </cell>
          <cell r="E190">
            <v>149.9879</v>
          </cell>
          <cell r="F190">
            <v>0</v>
          </cell>
          <cell r="G190">
            <v>0</v>
          </cell>
        </row>
        <row r="191">
          <cell r="A191">
            <v>919890.31</v>
          </cell>
          <cell r="B191">
            <v>190</v>
          </cell>
          <cell r="C191">
            <v>4971.0479999999998</v>
          </cell>
          <cell r="D191">
            <v>1368.9280000000001</v>
          </cell>
          <cell r="E191">
            <v>47.759</v>
          </cell>
          <cell r="F191">
            <v>0</v>
          </cell>
          <cell r="G191">
            <v>0</v>
          </cell>
        </row>
        <row r="192">
          <cell r="A192">
            <v>924444.5</v>
          </cell>
          <cell r="B192">
            <v>191</v>
          </cell>
          <cell r="C192">
            <v>4554.1970000000001</v>
          </cell>
          <cell r="D192">
            <v>1077.5889999999999</v>
          </cell>
          <cell r="E192">
            <v>59.168520000000001</v>
          </cell>
          <cell r="F192">
            <v>0</v>
          </cell>
          <cell r="G192">
            <v>0</v>
          </cell>
        </row>
        <row r="193">
          <cell r="A193">
            <v>929429.56</v>
          </cell>
          <cell r="B193">
            <v>192</v>
          </cell>
          <cell r="C193">
            <v>4985.0879999999997</v>
          </cell>
          <cell r="D193">
            <v>2049.8209999999999</v>
          </cell>
          <cell r="E193">
            <v>98.258930000000007</v>
          </cell>
          <cell r="F193">
            <v>2.3214290000000002</v>
          </cell>
          <cell r="G193">
            <v>0.162105</v>
          </cell>
        </row>
        <row r="194">
          <cell r="A194">
            <v>934154.88</v>
          </cell>
          <cell r="B194">
            <v>193</v>
          </cell>
          <cell r="C194">
            <v>4725.29</v>
          </cell>
          <cell r="D194">
            <v>2125.625</v>
          </cell>
          <cell r="E194">
            <v>118.5658</v>
          </cell>
          <cell r="F194">
            <v>0</v>
          </cell>
          <cell r="G194">
            <v>0</v>
          </cell>
        </row>
        <row r="195">
          <cell r="A195">
            <v>939063.06</v>
          </cell>
          <cell r="B195">
            <v>194</v>
          </cell>
          <cell r="C195">
            <v>4908.1940000000004</v>
          </cell>
          <cell r="D195">
            <v>826.98670000000004</v>
          </cell>
          <cell r="E195">
            <v>53.87914</v>
          </cell>
          <cell r="F195">
            <v>0</v>
          </cell>
          <cell r="G195">
            <v>0</v>
          </cell>
        </row>
        <row r="196">
          <cell r="A196">
            <v>944044.38</v>
          </cell>
          <cell r="B196">
            <v>195</v>
          </cell>
          <cell r="C196">
            <v>4981.3389999999999</v>
          </cell>
          <cell r="D196">
            <v>2657.5</v>
          </cell>
          <cell r="E196">
            <v>225.6816</v>
          </cell>
          <cell r="F196">
            <v>0</v>
          </cell>
          <cell r="G196">
            <v>0</v>
          </cell>
        </row>
        <row r="197">
          <cell r="A197">
            <v>949044.75</v>
          </cell>
          <cell r="B197">
            <v>196</v>
          </cell>
          <cell r="C197">
            <v>5000.38</v>
          </cell>
          <cell r="D197">
            <v>1292.0309999999999</v>
          </cell>
          <cell r="E197">
            <v>49.78078</v>
          </cell>
          <cell r="F197">
            <v>0</v>
          </cell>
          <cell r="G197">
            <v>0</v>
          </cell>
        </row>
        <row r="198">
          <cell r="A198">
            <v>954024.31</v>
          </cell>
          <cell r="B198">
            <v>197</v>
          </cell>
          <cell r="C198">
            <v>4979.5330000000004</v>
          </cell>
          <cell r="D198">
            <v>687.14290000000005</v>
          </cell>
          <cell r="E198">
            <v>29.023099999999999</v>
          </cell>
          <cell r="F198">
            <v>0</v>
          </cell>
          <cell r="G198">
            <v>0</v>
          </cell>
        </row>
        <row r="199">
          <cell r="A199">
            <v>959000.5</v>
          </cell>
          <cell r="B199">
            <v>198</v>
          </cell>
          <cell r="C199">
            <v>4976.1620000000003</v>
          </cell>
          <cell r="D199">
            <v>0</v>
          </cell>
          <cell r="E199">
            <v>0</v>
          </cell>
          <cell r="F199">
            <v>0</v>
          </cell>
          <cell r="G199">
            <v>0</v>
          </cell>
        </row>
        <row r="200">
          <cell r="A200">
            <v>963976.19</v>
          </cell>
          <cell r="B200">
            <v>199</v>
          </cell>
          <cell r="C200">
            <v>4975.7110000000002</v>
          </cell>
          <cell r="D200">
            <v>0</v>
          </cell>
          <cell r="E200">
            <v>0</v>
          </cell>
          <cell r="F200">
            <v>0</v>
          </cell>
          <cell r="G200">
            <v>0</v>
          </cell>
        </row>
        <row r="201">
          <cell r="A201">
            <v>968761.13</v>
          </cell>
          <cell r="B201">
            <v>200</v>
          </cell>
          <cell r="C201">
            <v>4784.9340000000002</v>
          </cell>
          <cell r="D201">
            <v>743.30359999999996</v>
          </cell>
          <cell r="E201">
            <v>33.741590000000002</v>
          </cell>
          <cell r="F201">
            <v>0</v>
          </cell>
          <cell r="G201">
            <v>0</v>
          </cell>
        </row>
        <row r="202">
          <cell r="A202">
            <v>973728.75</v>
          </cell>
          <cell r="B202">
            <v>201</v>
          </cell>
          <cell r="C202">
            <v>4967.6109999999999</v>
          </cell>
          <cell r="D202">
            <v>2345.625</v>
          </cell>
          <cell r="E202">
            <v>106.36150000000001</v>
          </cell>
          <cell r="F202">
            <v>0</v>
          </cell>
          <cell r="G202">
            <v>0</v>
          </cell>
        </row>
        <row r="203">
          <cell r="A203">
            <v>978693.81</v>
          </cell>
          <cell r="B203">
            <v>202</v>
          </cell>
          <cell r="C203">
            <v>4965.07</v>
          </cell>
          <cell r="D203">
            <v>3577.3470000000002</v>
          </cell>
          <cell r="E203">
            <v>135.72970000000001</v>
          </cell>
          <cell r="F203">
            <v>0</v>
          </cell>
          <cell r="G203">
            <v>0</v>
          </cell>
        </row>
        <row r="204">
          <cell r="A204">
            <v>983669.25</v>
          </cell>
          <cell r="B204">
            <v>203</v>
          </cell>
          <cell r="C204">
            <v>4975.4179999999997</v>
          </cell>
          <cell r="D204">
            <v>3940.8420000000001</v>
          </cell>
          <cell r="E204">
            <v>152.66470000000001</v>
          </cell>
          <cell r="F204">
            <v>0</v>
          </cell>
          <cell r="G204">
            <v>0</v>
          </cell>
        </row>
        <row r="205">
          <cell r="A205">
            <v>988669.06</v>
          </cell>
          <cell r="B205">
            <v>204</v>
          </cell>
          <cell r="C205">
            <v>4999.8419999999996</v>
          </cell>
          <cell r="D205">
            <v>2443.3710000000001</v>
          </cell>
          <cell r="E205">
            <v>108.62520000000001</v>
          </cell>
          <cell r="F205">
            <v>0</v>
          </cell>
          <cell r="G205">
            <v>0</v>
          </cell>
        </row>
        <row r="206">
          <cell r="A206">
            <v>993648.94</v>
          </cell>
          <cell r="B206">
            <v>205</v>
          </cell>
          <cell r="C206">
            <v>4979.8689999999997</v>
          </cell>
          <cell r="D206">
            <v>3306.3649999999998</v>
          </cell>
          <cell r="E206">
            <v>150.73830000000001</v>
          </cell>
          <cell r="F206">
            <v>0</v>
          </cell>
          <cell r="G206">
            <v>0</v>
          </cell>
        </row>
        <row r="207">
          <cell r="A207">
            <v>997393.94</v>
          </cell>
          <cell r="B207">
            <v>206</v>
          </cell>
          <cell r="C207">
            <v>3745.0239999999999</v>
          </cell>
          <cell r="D207">
            <v>2215.1120000000001</v>
          </cell>
          <cell r="E207">
            <v>81.606120000000004</v>
          </cell>
          <cell r="F207">
            <v>0</v>
          </cell>
          <cell r="G207">
            <v>0</v>
          </cell>
        </row>
        <row r="208">
          <cell r="A208">
            <v>1002392.5</v>
          </cell>
          <cell r="B208">
            <v>207</v>
          </cell>
          <cell r="C208">
            <v>4998.5709999999999</v>
          </cell>
          <cell r="D208">
            <v>4011.7860000000001</v>
          </cell>
          <cell r="E208">
            <v>143.3372</v>
          </cell>
          <cell r="F208">
            <v>0</v>
          </cell>
          <cell r="G208">
            <v>0</v>
          </cell>
        </row>
        <row r="209">
          <cell r="A209">
            <v>1007387.31</v>
          </cell>
          <cell r="B209">
            <v>208</v>
          </cell>
          <cell r="C209">
            <v>4994.7979999999998</v>
          </cell>
          <cell r="D209">
            <v>1849.4870000000001</v>
          </cell>
          <cell r="E209">
            <v>121.87390000000001</v>
          </cell>
          <cell r="F209">
            <v>0</v>
          </cell>
          <cell r="G209">
            <v>0</v>
          </cell>
        </row>
        <row r="210">
          <cell r="A210">
            <v>1012386.06</v>
          </cell>
          <cell r="B210">
            <v>209</v>
          </cell>
          <cell r="C210">
            <v>4998.7730000000001</v>
          </cell>
          <cell r="D210">
            <v>0</v>
          </cell>
          <cell r="E210">
            <v>0</v>
          </cell>
          <cell r="F210">
            <v>0</v>
          </cell>
          <cell r="G210">
            <v>0</v>
          </cell>
        </row>
        <row r="211">
          <cell r="A211">
            <v>1017373.06</v>
          </cell>
          <cell r="B211">
            <v>210</v>
          </cell>
          <cell r="C211">
            <v>4987.0079999999998</v>
          </cell>
          <cell r="D211">
            <v>0</v>
          </cell>
          <cell r="E211">
            <v>0</v>
          </cell>
          <cell r="F211">
            <v>0</v>
          </cell>
          <cell r="G211">
            <v>0</v>
          </cell>
        </row>
        <row r="212">
          <cell r="A212">
            <v>1022373.63</v>
          </cell>
          <cell r="B212">
            <v>211</v>
          </cell>
          <cell r="C212">
            <v>5000.5339999999997</v>
          </cell>
          <cell r="D212">
            <v>1327.5450000000001</v>
          </cell>
          <cell r="E212">
            <v>57.163710000000002</v>
          </cell>
          <cell r="F212">
            <v>0</v>
          </cell>
          <cell r="G212">
            <v>0</v>
          </cell>
        </row>
        <row r="213">
          <cell r="A213">
            <v>1027367.44</v>
          </cell>
          <cell r="B213">
            <v>212</v>
          </cell>
          <cell r="C213">
            <v>4993.82</v>
          </cell>
          <cell r="D213">
            <v>4311.3639999999996</v>
          </cell>
          <cell r="E213">
            <v>232.65129999999999</v>
          </cell>
          <cell r="F213">
            <v>0</v>
          </cell>
          <cell r="G213">
            <v>0</v>
          </cell>
        </row>
        <row r="214">
          <cell r="A214">
            <v>1032366.44</v>
          </cell>
          <cell r="B214">
            <v>213</v>
          </cell>
          <cell r="C214">
            <v>4999.0020000000004</v>
          </cell>
          <cell r="D214">
            <v>3240.8049999999998</v>
          </cell>
          <cell r="E214">
            <v>219.31100000000001</v>
          </cell>
          <cell r="F214">
            <v>0</v>
          </cell>
          <cell r="G214">
            <v>0</v>
          </cell>
        </row>
        <row r="215">
          <cell r="A215">
            <v>1037353.56</v>
          </cell>
          <cell r="B215">
            <v>214</v>
          </cell>
          <cell r="C215">
            <v>4987.1369999999997</v>
          </cell>
          <cell r="D215">
            <v>3703.9690000000001</v>
          </cell>
          <cell r="E215">
            <v>141.8399</v>
          </cell>
          <cell r="F215">
            <v>0</v>
          </cell>
          <cell r="G215">
            <v>0</v>
          </cell>
        </row>
        <row r="216">
          <cell r="A216">
            <v>1042353.44</v>
          </cell>
          <cell r="B216">
            <v>215</v>
          </cell>
          <cell r="C216">
            <v>4999.8900000000003</v>
          </cell>
          <cell r="D216">
            <v>4187.0330000000004</v>
          </cell>
          <cell r="E216">
            <v>204.73410000000001</v>
          </cell>
          <cell r="F216">
            <v>0</v>
          </cell>
          <cell r="G216">
            <v>0</v>
          </cell>
        </row>
        <row r="217">
          <cell r="A217">
            <v>1047327.31</v>
          </cell>
          <cell r="B217">
            <v>216</v>
          </cell>
          <cell r="C217">
            <v>4973.8459999999995</v>
          </cell>
          <cell r="D217">
            <v>1265.0889999999999</v>
          </cell>
          <cell r="E217">
            <v>73.134969999999996</v>
          </cell>
          <cell r="F217">
            <v>0</v>
          </cell>
          <cell r="G217">
            <v>0</v>
          </cell>
        </row>
        <row r="218">
          <cell r="A218">
            <v>1052324.6299999999</v>
          </cell>
          <cell r="B218">
            <v>217</v>
          </cell>
          <cell r="C218">
            <v>4997.3220000000001</v>
          </cell>
          <cell r="D218">
            <v>1022.187</v>
          </cell>
          <cell r="E218">
            <v>42.120190000000001</v>
          </cell>
          <cell r="F218">
            <v>0</v>
          </cell>
          <cell r="G218">
            <v>0</v>
          </cell>
        </row>
        <row r="219">
          <cell r="A219">
            <v>1057313.6299999999</v>
          </cell>
          <cell r="B219">
            <v>218</v>
          </cell>
          <cell r="C219">
            <v>4989.0420000000004</v>
          </cell>
          <cell r="D219">
            <v>2728.953</v>
          </cell>
          <cell r="E219">
            <v>176.745</v>
          </cell>
          <cell r="F219">
            <v>0</v>
          </cell>
          <cell r="G219">
            <v>0</v>
          </cell>
        </row>
        <row r="220">
          <cell r="A220">
            <v>1062282.8799999999</v>
          </cell>
          <cell r="B220">
            <v>219</v>
          </cell>
          <cell r="C220">
            <v>4969.1949999999997</v>
          </cell>
          <cell r="D220">
            <v>4087.748</v>
          </cell>
          <cell r="E220">
            <v>206.5069</v>
          </cell>
          <cell r="F220">
            <v>28.236609999999999</v>
          </cell>
          <cell r="G220">
            <v>1.473052</v>
          </cell>
        </row>
        <row r="221">
          <cell r="A221">
            <v>1067254</v>
          </cell>
          <cell r="B221">
            <v>220</v>
          </cell>
          <cell r="C221">
            <v>4971.1850000000004</v>
          </cell>
          <cell r="D221">
            <v>1291.9639999999999</v>
          </cell>
          <cell r="E221">
            <v>58.269469999999998</v>
          </cell>
          <cell r="F221">
            <v>0</v>
          </cell>
          <cell r="G221">
            <v>0</v>
          </cell>
        </row>
        <row r="222">
          <cell r="A222">
            <v>1072246.6299999999</v>
          </cell>
          <cell r="B222">
            <v>221</v>
          </cell>
          <cell r="C222">
            <v>4992.674</v>
          </cell>
          <cell r="D222">
            <v>83.571430000000007</v>
          </cell>
          <cell r="E222">
            <v>16.733419999999999</v>
          </cell>
          <cell r="F222">
            <v>0</v>
          </cell>
          <cell r="G222">
            <v>0</v>
          </cell>
        </row>
        <row r="223">
          <cell r="A223">
            <v>1077243.75</v>
          </cell>
          <cell r="B223">
            <v>222</v>
          </cell>
          <cell r="C223">
            <v>4997.1660000000002</v>
          </cell>
          <cell r="D223">
            <v>555.75900000000001</v>
          </cell>
          <cell r="E223">
            <v>85.168030000000002</v>
          </cell>
          <cell r="F223">
            <v>0</v>
          </cell>
          <cell r="G223">
            <v>0</v>
          </cell>
        </row>
        <row r="224">
          <cell r="A224">
            <v>1082092.8799999999</v>
          </cell>
          <cell r="B224">
            <v>223</v>
          </cell>
          <cell r="C224">
            <v>4849.1080000000002</v>
          </cell>
          <cell r="D224">
            <v>1660.67</v>
          </cell>
          <cell r="E224">
            <v>216.05590000000001</v>
          </cell>
          <cell r="F224">
            <v>0</v>
          </cell>
          <cell r="G224">
            <v>0</v>
          </cell>
        </row>
        <row r="225">
          <cell r="A225">
            <v>1086702.3799999999</v>
          </cell>
          <cell r="B225">
            <v>224</v>
          </cell>
          <cell r="C225">
            <v>4609.5540000000001</v>
          </cell>
          <cell r="D225">
            <v>3386.4960000000001</v>
          </cell>
          <cell r="E225">
            <v>307.3229</v>
          </cell>
          <cell r="F225">
            <v>0</v>
          </cell>
          <cell r="G225">
            <v>0</v>
          </cell>
        </row>
        <row r="226">
          <cell r="A226">
            <v>1091703.25</v>
          </cell>
          <cell r="B226">
            <v>225</v>
          </cell>
          <cell r="C226">
            <v>5000.866</v>
          </cell>
          <cell r="D226">
            <v>2800.11</v>
          </cell>
          <cell r="E226">
            <v>209.8665</v>
          </cell>
          <cell r="F226">
            <v>211.5179</v>
          </cell>
          <cell r="G226">
            <v>13.540649999999999</v>
          </cell>
        </row>
        <row r="227">
          <cell r="A227">
            <v>1096690.75</v>
          </cell>
          <cell r="B227">
            <v>226</v>
          </cell>
          <cell r="C227">
            <v>4987.5079999999998</v>
          </cell>
          <cell r="D227">
            <v>2141.6309999999999</v>
          </cell>
          <cell r="E227">
            <v>127.8142</v>
          </cell>
          <cell r="F227">
            <v>783.81709999999998</v>
          </cell>
          <cell r="G227">
            <v>45.267740000000003</v>
          </cell>
        </row>
        <row r="228">
          <cell r="A228">
            <v>1101682.8799999999</v>
          </cell>
          <cell r="B228">
            <v>227</v>
          </cell>
          <cell r="C228">
            <v>4992.143</v>
          </cell>
          <cell r="D228">
            <v>3734.0619999999999</v>
          </cell>
          <cell r="E228">
            <v>177.47800000000001</v>
          </cell>
          <cell r="F228">
            <v>483.86160000000001</v>
          </cell>
          <cell r="G228">
            <v>27.92435</v>
          </cell>
        </row>
        <row r="229">
          <cell r="A229">
            <v>1106670.1299999999</v>
          </cell>
          <cell r="B229">
            <v>228</v>
          </cell>
          <cell r="C229">
            <v>4987.2370000000001</v>
          </cell>
          <cell r="D229">
            <v>2026.7180000000001</v>
          </cell>
          <cell r="E229">
            <v>115.9413</v>
          </cell>
          <cell r="F229">
            <v>149.91069999999999</v>
          </cell>
          <cell r="G229">
            <v>9.031758</v>
          </cell>
        </row>
        <row r="230">
          <cell r="A230">
            <v>1111667.5</v>
          </cell>
          <cell r="B230">
            <v>229</v>
          </cell>
          <cell r="C230">
            <v>4997.3649999999998</v>
          </cell>
          <cell r="D230">
            <v>261.96429999999998</v>
          </cell>
          <cell r="E230">
            <v>12.503349999999999</v>
          </cell>
          <cell r="F230">
            <v>0</v>
          </cell>
          <cell r="G230">
            <v>0</v>
          </cell>
        </row>
        <row r="231">
          <cell r="A231">
            <v>1116664</v>
          </cell>
          <cell r="B231">
            <v>230</v>
          </cell>
          <cell r="C231">
            <v>4996.549</v>
          </cell>
          <cell r="D231">
            <v>3432.9009999999998</v>
          </cell>
          <cell r="E231">
            <v>236.68969999999999</v>
          </cell>
          <cell r="F231">
            <v>0</v>
          </cell>
          <cell r="G231">
            <v>0</v>
          </cell>
        </row>
        <row r="232">
          <cell r="A232">
            <v>1121624.75</v>
          </cell>
          <cell r="B232">
            <v>231</v>
          </cell>
          <cell r="C232">
            <v>4960.7150000000001</v>
          </cell>
          <cell r="D232">
            <v>2707.902</v>
          </cell>
          <cell r="E232">
            <v>158.22929999999999</v>
          </cell>
          <cell r="F232">
            <v>0</v>
          </cell>
          <cell r="G232">
            <v>0</v>
          </cell>
        </row>
        <row r="233">
          <cell r="A233">
            <v>1126589.25</v>
          </cell>
          <cell r="B233">
            <v>232</v>
          </cell>
          <cell r="C233">
            <v>4964.5060000000003</v>
          </cell>
          <cell r="D233">
            <v>976.42859999999996</v>
          </cell>
          <cell r="E233">
            <v>45.188290000000002</v>
          </cell>
          <cell r="F233">
            <v>518.52660000000003</v>
          </cell>
          <cell r="G233">
            <v>26.454560000000001</v>
          </cell>
        </row>
        <row r="234">
          <cell r="A234">
            <v>1131581.5</v>
          </cell>
          <cell r="B234">
            <v>233</v>
          </cell>
          <cell r="C234">
            <v>4992.2129999999997</v>
          </cell>
          <cell r="D234">
            <v>788.39279999999997</v>
          </cell>
          <cell r="E234">
            <v>43.857410000000002</v>
          </cell>
          <cell r="F234">
            <v>0</v>
          </cell>
          <cell r="G234">
            <v>0</v>
          </cell>
        </row>
        <row r="235">
          <cell r="A235">
            <v>1136575.25</v>
          </cell>
          <cell r="B235">
            <v>234</v>
          </cell>
          <cell r="C235">
            <v>4993.7929999999997</v>
          </cell>
          <cell r="D235">
            <v>898.10270000000003</v>
          </cell>
          <cell r="E235">
            <v>185.93350000000001</v>
          </cell>
          <cell r="F235">
            <v>0</v>
          </cell>
          <cell r="G235">
            <v>0</v>
          </cell>
        </row>
        <row r="236">
          <cell r="A236">
            <v>1139791.1299999999</v>
          </cell>
          <cell r="B236">
            <v>235</v>
          </cell>
          <cell r="C236">
            <v>3215.89</v>
          </cell>
          <cell r="D236">
            <v>599.10699999999997</v>
          </cell>
          <cell r="E236">
            <v>94.460279999999997</v>
          </cell>
          <cell r="F236">
            <v>43.75</v>
          </cell>
          <cell r="G236">
            <v>6.8979939999999997</v>
          </cell>
        </row>
        <row r="237">
          <cell r="A237">
            <v>1144788.1299999999</v>
          </cell>
          <cell r="B237">
            <v>236</v>
          </cell>
          <cell r="C237">
            <v>4997.0540000000001</v>
          </cell>
          <cell r="D237">
            <v>3040.5129999999999</v>
          </cell>
          <cell r="E237">
            <v>502.48700000000002</v>
          </cell>
          <cell r="F237">
            <v>123.50449999999999</v>
          </cell>
          <cell r="G237">
            <v>19.05247</v>
          </cell>
        </row>
        <row r="238">
          <cell r="A238">
            <v>1149763.25</v>
          </cell>
          <cell r="B238">
            <v>237</v>
          </cell>
          <cell r="C238">
            <v>4975.1409999999996</v>
          </cell>
          <cell r="D238">
            <v>2060.759</v>
          </cell>
          <cell r="E238">
            <v>215.15280000000001</v>
          </cell>
          <cell r="F238">
            <v>165.82589999999999</v>
          </cell>
          <cell r="G238">
            <v>9.7270620000000001</v>
          </cell>
        </row>
        <row r="239">
          <cell r="A239">
            <v>1154755.5</v>
          </cell>
          <cell r="B239">
            <v>238</v>
          </cell>
          <cell r="C239">
            <v>4992.1949999999997</v>
          </cell>
          <cell r="D239">
            <v>2147.364</v>
          </cell>
          <cell r="E239">
            <v>105.85590000000001</v>
          </cell>
          <cell r="F239">
            <v>563.19190000000003</v>
          </cell>
          <cell r="G239">
            <v>27.95074</v>
          </cell>
        </row>
        <row r="240">
          <cell r="A240">
            <v>1159727.3799999999</v>
          </cell>
          <cell r="B240">
            <v>239</v>
          </cell>
          <cell r="C240">
            <v>4971.8950000000004</v>
          </cell>
          <cell r="D240">
            <v>276.16079999999999</v>
          </cell>
          <cell r="E240">
            <v>11.58053</v>
          </cell>
          <cell r="F240">
            <v>0</v>
          </cell>
          <cell r="G240">
            <v>0</v>
          </cell>
        </row>
        <row r="241">
          <cell r="A241">
            <v>1164711.25</v>
          </cell>
          <cell r="B241">
            <v>240</v>
          </cell>
          <cell r="C241">
            <v>4983.817</v>
          </cell>
          <cell r="D241">
            <v>936.16079999999999</v>
          </cell>
          <cell r="E241">
            <v>194.08940000000001</v>
          </cell>
          <cell r="F241">
            <v>49.553579999999997</v>
          </cell>
          <cell r="G241">
            <v>10.271380000000001</v>
          </cell>
        </row>
        <row r="242">
          <cell r="A242">
            <v>1169707.8799999999</v>
          </cell>
          <cell r="B242">
            <v>241</v>
          </cell>
          <cell r="C242">
            <v>4996.6319999999996</v>
          </cell>
          <cell r="D242">
            <v>1574.4639999999999</v>
          </cell>
          <cell r="E242">
            <v>215.58879999999999</v>
          </cell>
          <cell r="F242">
            <v>894.82150000000001</v>
          </cell>
          <cell r="G242">
            <v>135.07900000000001</v>
          </cell>
        </row>
        <row r="243">
          <cell r="A243">
            <v>1174706.8799999999</v>
          </cell>
          <cell r="B243">
            <v>242</v>
          </cell>
          <cell r="C243">
            <v>4998.9719999999998</v>
          </cell>
          <cell r="D243">
            <v>2373.7280000000001</v>
          </cell>
          <cell r="E243">
            <v>196.8903</v>
          </cell>
          <cell r="F243">
            <v>357.49990000000003</v>
          </cell>
          <cell r="G243">
            <v>50.11148</v>
          </cell>
        </row>
        <row r="244">
          <cell r="A244">
            <v>1179690.75</v>
          </cell>
          <cell r="B244">
            <v>243</v>
          </cell>
          <cell r="C244">
            <v>4983.93</v>
          </cell>
          <cell r="D244">
            <v>520.78120000000001</v>
          </cell>
          <cell r="E244">
            <v>69.521870000000007</v>
          </cell>
          <cell r="F244">
            <v>440.0446</v>
          </cell>
          <cell r="G244">
            <v>74.454239999999999</v>
          </cell>
        </row>
        <row r="245">
          <cell r="A245">
            <v>1184689</v>
          </cell>
          <cell r="B245">
            <v>244</v>
          </cell>
          <cell r="C245">
            <v>4998.2359999999999</v>
          </cell>
          <cell r="D245">
            <v>1033.5709999999999</v>
          </cell>
          <cell r="E245">
            <v>100.1772</v>
          </cell>
          <cell r="F245">
            <v>1015.67</v>
          </cell>
          <cell r="G245">
            <v>173.78829999999999</v>
          </cell>
        </row>
        <row r="246">
          <cell r="A246">
            <v>1186004.25</v>
          </cell>
          <cell r="B246">
            <v>245</v>
          </cell>
          <cell r="C246">
            <v>1315.201</v>
          </cell>
          <cell r="D246">
            <v>108.7277</v>
          </cell>
          <cell r="E246">
            <v>5.331283</v>
          </cell>
          <cell r="F246">
            <v>0</v>
          </cell>
          <cell r="G246">
            <v>0</v>
          </cell>
        </row>
      </sheetData>
      <sheetData sheetId="9" refreshError="1">
        <row r="2">
          <cell r="A2">
            <v>4995.3109999999997</v>
          </cell>
          <cell r="B2">
            <v>1</v>
          </cell>
          <cell r="C2">
            <v>4995.3109999999997</v>
          </cell>
          <cell r="D2">
            <v>0</v>
          </cell>
          <cell r="E2">
            <v>0</v>
          </cell>
          <cell r="F2">
            <v>0</v>
          </cell>
          <cell r="G2">
            <v>0</v>
          </cell>
        </row>
        <row r="3">
          <cell r="A3">
            <v>9980.357</v>
          </cell>
          <cell r="B3">
            <v>2</v>
          </cell>
          <cell r="C3">
            <v>4985.0460000000003</v>
          </cell>
          <cell r="D3">
            <v>0</v>
          </cell>
          <cell r="E3">
            <v>0</v>
          </cell>
          <cell r="F3">
            <v>0</v>
          </cell>
          <cell r="G3">
            <v>0</v>
          </cell>
        </row>
        <row r="4">
          <cell r="A4">
            <v>14970.3</v>
          </cell>
          <cell r="B4">
            <v>3</v>
          </cell>
          <cell r="C4">
            <v>4989.9480000000003</v>
          </cell>
          <cell r="D4">
            <v>0</v>
          </cell>
          <cell r="E4">
            <v>0</v>
          </cell>
          <cell r="F4">
            <v>0</v>
          </cell>
          <cell r="G4">
            <v>0</v>
          </cell>
        </row>
        <row r="5">
          <cell r="A5">
            <v>19948.830000000002</v>
          </cell>
          <cell r="B5">
            <v>4</v>
          </cell>
          <cell r="C5">
            <v>4978.5249999999996</v>
          </cell>
          <cell r="D5">
            <v>0</v>
          </cell>
          <cell r="E5">
            <v>0</v>
          </cell>
          <cell r="F5">
            <v>0</v>
          </cell>
          <cell r="G5">
            <v>0</v>
          </cell>
        </row>
        <row r="6">
          <cell r="A6">
            <v>24940.62</v>
          </cell>
          <cell r="B6">
            <v>5</v>
          </cell>
          <cell r="C6">
            <v>4991.7860000000001</v>
          </cell>
          <cell r="D6">
            <v>61.183039999999998</v>
          </cell>
          <cell r="E6">
            <v>4.5318930000000002</v>
          </cell>
          <cell r="F6">
            <v>0</v>
          </cell>
          <cell r="G6">
            <v>0</v>
          </cell>
        </row>
        <row r="7">
          <cell r="A7">
            <v>29928.79</v>
          </cell>
          <cell r="B7">
            <v>6</v>
          </cell>
          <cell r="C7">
            <v>4988.1670000000004</v>
          </cell>
          <cell r="D7">
            <v>1082.5450000000001</v>
          </cell>
          <cell r="E7">
            <v>71.987530000000007</v>
          </cell>
          <cell r="F7">
            <v>0</v>
          </cell>
          <cell r="G7">
            <v>0</v>
          </cell>
        </row>
        <row r="8">
          <cell r="A8">
            <v>34923.75</v>
          </cell>
          <cell r="B8">
            <v>7</v>
          </cell>
          <cell r="C8">
            <v>4994.96</v>
          </cell>
          <cell r="D8">
            <v>2970.9580000000001</v>
          </cell>
          <cell r="E8">
            <v>124.57980000000001</v>
          </cell>
          <cell r="F8">
            <v>0</v>
          </cell>
          <cell r="G8">
            <v>0</v>
          </cell>
        </row>
        <row r="9">
          <cell r="A9">
            <v>39921.42</v>
          </cell>
          <cell r="B9">
            <v>8</v>
          </cell>
          <cell r="C9">
            <v>4997.6779999999999</v>
          </cell>
          <cell r="D9">
            <v>3122.768</v>
          </cell>
          <cell r="E9">
            <v>180.50110000000001</v>
          </cell>
          <cell r="F9">
            <v>0</v>
          </cell>
          <cell r="G9">
            <v>0</v>
          </cell>
        </row>
        <row r="10">
          <cell r="A10">
            <v>44833.61</v>
          </cell>
          <cell r="B10">
            <v>9</v>
          </cell>
          <cell r="C10">
            <v>4912.1890000000003</v>
          </cell>
          <cell r="D10">
            <v>3566.585</v>
          </cell>
          <cell r="E10">
            <v>161.18100000000001</v>
          </cell>
          <cell r="F10">
            <v>0</v>
          </cell>
          <cell r="G10">
            <v>0</v>
          </cell>
        </row>
        <row r="11">
          <cell r="A11">
            <v>49795.75</v>
          </cell>
          <cell r="B11">
            <v>10</v>
          </cell>
          <cell r="C11">
            <v>4962.1360000000004</v>
          </cell>
          <cell r="D11">
            <v>2225.29</v>
          </cell>
          <cell r="E11">
            <v>148.7593</v>
          </cell>
          <cell r="F11">
            <v>0</v>
          </cell>
          <cell r="G11">
            <v>0</v>
          </cell>
        </row>
        <row r="12">
          <cell r="A12">
            <v>54746.19</v>
          </cell>
          <cell r="B12">
            <v>11</v>
          </cell>
          <cell r="C12">
            <v>4950.4449999999997</v>
          </cell>
          <cell r="D12">
            <v>1391.92</v>
          </cell>
          <cell r="E12">
            <v>83.531620000000004</v>
          </cell>
          <cell r="F12">
            <v>0</v>
          </cell>
          <cell r="G12">
            <v>0</v>
          </cell>
        </row>
        <row r="13">
          <cell r="A13">
            <v>55759.59</v>
          </cell>
          <cell r="B13">
            <v>12</v>
          </cell>
          <cell r="C13">
            <v>1013.393</v>
          </cell>
          <cell r="D13">
            <v>602.67859999999996</v>
          </cell>
          <cell r="E13">
            <v>38.827190000000002</v>
          </cell>
          <cell r="F13">
            <v>0</v>
          </cell>
          <cell r="G13">
            <v>0</v>
          </cell>
        </row>
      </sheetData>
      <sheetData sheetId="10" refreshError="1">
        <row r="2">
          <cell r="A2">
            <v>6976.8829999999998</v>
          </cell>
          <cell r="B2">
            <v>1</v>
          </cell>
          <cell r="C2">
            <v>6976.8829999999998</v>
          </cell>
          <cell r="D2">
            <v>0</v>
          </cell>
          <cell r="E2">
            <v>0</v>
          </cell>
          <cell r="F2">
            <v>0</v>
          </cell>
          <cell r="G2">
            <v>0</v>
          </cell>
        </row>
        <row r="3">
          <cell r="A3">
            <v>13957.14</v>
          </cell>
          <cell r="B3">
            <v>2</v>
          </cell>
          <cell r="C3">
            <v>6980.2579999999998</v>
          </cell>
          <cell r="D3">
            <v>0</v>
          </cell>
          <cell r="E3">
            <v>0</v>
          </cell>
          <cell r="F3">
            <v>0</v>
          </cell>
          <cell r="G3">
            <v>0</v>
          </cell>
        </row>
        <row r="4">
          <cell r="A4">
            <v>20572.509999999998</v>
          </cell>
          <cell r="B4">
            <v>3</v>
          </cell>
          <cell r="C4">
            <v>6615.3670000000002</v>
          </cell>
          <cell r="D4">
            <v>0</v>
          </cell>
          <cell r="E4">
            <v>0</v>
          </cell>
          <cell r="F4">
            <v>0</v>
          </cell>
          <cell r="G4">
            <v>0</v>
          </cell>
        </row>
        <row r="5">
          <cell r="A5">
            <v>27542.36</v>
          </cell>
          <cell r="B5">
            <v>4</v>
          </cell>
          <cell r="C5">
            <v>6969.8559999999998</v>
          </cell>
          <cell r="D5">
            <v>0</v>
          </cell>
          <cell r="E5">
            <v>0</v>
          </cell>
          <cell r="F5">
            <v>0</v>
          </cell>
          <cell r="G5">
            <v>0</v>
          </cell>
        </row>
        <row r="6">
          <cell r="A6">
            <v>33381.35</v>
          </cell>
          <cell r="B6">
            <v>5</v>
          </cell>
          <cell r="C6">
            <v>5838.9880000000003</v>
          </cell>
          <cell r="D6">
            <v>0</v>
          </cell>
          <cell r="E6">
            <v>0</v>
          </cell>
          <cell r="F6">
            <v>0</v>
          </cell>
          <cell r="G6">
            <v>0</v>
          </cell>
        </row>
        <row r="7">
          <cell r="A7">
            <v>39707.14</v>
          </cell>
          <cell r="B7">
            <v>6</v>
          </cell>
          <cell r="C7">
            <v>6325.7920000000004</v>
          </cell>
          <cell r="D7">
            <v>0</v>
          </cell>
          <cell r="E7">
            <v>0</v>
          </cell>
          <cell r="F7">
            <v>0</v>
          </cell>
          <cell r="G7">
            <v>0</v>
          </cell>
        </row>
        <row r="8">
          <cell r="A8">
            <v>46599.62</v>
          </cell>
          <cell r="B8">
            <v>7</v>
          </cell>
          <cell r="C8">
            <v>6892.4709999999995</v>
          </cell>
          <cell r="D8">
            <v>0</v>
          </cell>
          <cell r="E8">
            <v>0</v>
          </cell>
          <cell r="F8">
            <v>0</v>
          </cell>
          <cell r="G8">
            <v>0</v>
          </cell>
        </row>
        <row r="9">
          <cell r="A9">
            <v>53584.13</v>
          </cell>
          <cell r="B9">
            <v>8</v>
          </cell>
          <cell r="C9">
            <v>6984.5129999999999</v>
          </cell>
          <cell r="D9">
            <v>0</v>
          </cell>
          <cell r="E9">
            <v>0</v>
          </cell>
          <cell r="F9">
            <v>0</v>
          </cell>
          <cell r="G9">
            <v>0</v>
          </cell>
        </row>
        <row r="10">
          <cell r="A10">
            <v>60577.91</v>
          </cell>
          <cell r="B10">
            <v>9</v>
          </cell>
          <cell r="C10">
            <v>6993.7780000000002</v>
          </cell>
          <cell r="D10">
            <v>0</v>
          </cell>
          <cell r="E10">
            <v>0</v>
          </cell>
          <cell r="F10">
            <v>0</v>
          </cell>
          <cell r="G10">
            <v>0</v>
          </cell>
        </row>
        <row r="11">
          <cell r="A11">
            <v>67037.34</v>
          </cell>
          <cell r="B11">
            <v>10</v>
          </cell>
          <cell r="C11">
            <v>6459.4350000000004</v>
          </cell>
          <cell r="D11">
            <v>0</v>
          </cell>
          <cell r="E11">
            <v>0</v>
          </cell>
          <cell r="F11">
            <v>0</v>
          </cell>
          <cell r="G11">
            <v>0</v>
          </cell>
        </row>
        <row r="12">
          <cell r="A12">
            <v>73949.77</v>
          </cell>
          <cell r="B12">
            <v>11</v>
          </cell>
          <cell r="C12">
            <v>6912.4260000000004</v>
          </cell>
          <cell r="D12">
            <v>0</v>
          </cell>
          <cell r="E12">
            <v>0</v>
          </cell>
          <cell r="F12">
            <v>0</v>
          </cell>
          <cell r="G12">
            <v>0</v>
          </cell>
        </row>
        <row r="13">
          <cell r="A13">
            <v>80944.98</v>
          </cell>
          <cell r="B13">
            <v>12</v>
          </cell>
          <cell r="C13">
            <v>6995.2020000000002</v>
          </cell>
          <cell r="D13">
            <v>0</v>
          </cell>
          <cell r="E13">
            <v>0</v>
          </cell>
          <cell r="F13">
            <v>0</v>
          </cell>
          <cell r="G13">
            <v>0</v>
          </cell>
        </row>
        <row r="14">
          <cell r="A14">
            <v>86097.08</v>
          </cell>
          <cell r="B14">
            <v>13</v>
          </cell>
          <cell r="C14">
            <v>5152.098</v>
          </cell>
          <cell r="D14">
            <v>0</v>
          </cell>
          <cell r="E14">
            <v>0</v>
          </cell>
          <cell r="F14">
            <v>0</v>
          </cell>
          <cell r="G14">
            <v>0</v>
          </cell>
        </row>
        <row r="15">
          <cell r="A15">
            <v>93089.53</v>
          </cell>
          <cell r="B15">
            <v>14</v>
          </cell>
          <cell r="C15">
            <v>6992.451</v>
          </cell>
          <cell r="D15">
            <v>0</v>
          </cell>
          <cell r="E15">
            <v>0</v>
          </cell>
          <cell r="F15">
            <v>0</v>
          </cell>
          <cell r="G15">
            <v>0</v>
          </cell>
        </row>
        <row r="16">
          <cell r="A16">
            <v>99138.09</v>
          </cell>
          <cell r="B16">
            <v>15</v>
          </cell>
          <cell r="C16">
            <v>6048.56</v>
          </cell>
          <cell r="D16">
            <v>0</v>
          </cell>
          <cell r="E16">
            <v>0</v>
          </cell>
          <cell r="F16">
            <v>0</v>
          </cell>
          <cell r="G16">
            <v>0</v>
          </cell>
        </row>
        <row r="17">
          <cell r="A17">
            <v>106126</v>
          </cell>
          <cell r="B17">
            <v>16</v>
          </cell>
          <cell r="C17">
            <v>6987.9030000000002</v>
          </cell>
          <cell r="D17">
            <v>0</v>
          </cell>
          <cell r="E17">
            <v>0</v>
          </cell>
          <cell r="F17">
            <v>0</v>
          </cell>
          <cell r="G17">
            <v>0</v>
          </cell>
        </row>
        <row r="18">
          <cell r="A18">
            <v>113095.71</v>
          </cell>
          <cell r="B18">
            <v>17</v>
          </cell>
          <cell r="C18">
            <v>6969.7089999999998</v>
          </cell>
          <cell r="D18">
            <v>0</v>
          </cell>
          <cell r="E18">
            <v>0</v>
          </cell>
          <cell r="F18">
            <v>0</v>
          </cell>
          <cell r="G18">
            <v>0</v>
          </cell>
        </row>
        <row r="19">
          <cell r="A19">
            <v>120022.68</v>
          </cell>
          <cell r="B19">
            <v>18</v>
          </cell>
          <cell r="C19">
            <v>6926.9669999999996</v>
          </cell>
          <cell r="D19">
            <v>0</v>
          </cell>
          <cell r="E19">
            <v>0</v>
          </cell>
          <cell r="F19">
            <v>0</v>
          </cell>
          <cell r="G19">
            <v>0</v>
          </cell>
        </row>
        <row r="20">
          <cell r="A20">
            <v>126982.52</v>
          </cell>
          <cell r="B20">
            <v>19</v>
          </cell>
          <cell r="C20">
            <v>6959.8440000000001</v>
          </cell>
          <cell r="D20">
            <v>0</v>
          </cell>
          <cell r="E20">
            <v>0</v>
          </cell>
          <cell r="F20">
            <v>0</v>
          </cell>
          <cell r="G20">
            <v>0</v>
          </cell>
        </row>
        <row r="21">
          <cell r="A21">
            <v>133737.75</v>
          </cell>
          <cell r="B21">
            <v>20</v>
          </cell>
          <cell r="C21">
            <v>6755.2209999999995</v>
          </cell>
          <cell r="D21">
            <v>0</v>
          </cell>
          <cell r="E21">
            <v>0</v>
          </cell>
          <cell r="F21">
            <v>0</v>
          </cell>
          <cell r="G21">
            <v>0</v>
          </cell>
        </row>
        <row r="22">
          <cell r="A22">
            <v>140735</v>
          </cell>
          <cell r="B22">
            <v>21</v>
          </cell>
          <cell r="C22">
            <v>6997.2539999999999</v>
          </cell>
          <cell r="D22">
            <v>0</v>
          </cell>
          <cell r="E22">
            <v>0</v>
          </cell>
          <cell r="F22">
            <v>0</v>
          </cell>
          <cell r="G22">
            <v>0</v>
          </cell>
        </row>
        <row r="23">
          <cell r="A23">
            <v>147714.84</v>
          </cell>
          <cell r="B23">
            <v>22</v>
          </cell>
          <cell r="C23">
            <v>6979.8440000000001</v>
          </cell>
          <cell r="D23">
            <v>0</v>
          </cell>
          <cell r="E23">
            <v>0</v>
          </cell>
          <cell r="F23">
            <v>0</v>
          </cell>
          <cell r="G23">
            <v>0</v>
          </cell>
        </row>
        <row r="24">
          <cell r="A24">
            <v>154689.69</v>
          </cell>
          <cell r="B24">
            <v>23</v>
          </cell>
          <cell r="C24">
            <v>6974.8379999999997</v>
          </cell>
          <cell r="D24">
            <v>0</v>
          </cell>
          <cell r="E24">
            <v>0</v>
          </cell>
          <cell r="F24">
            <v>0</v>
          </cell>
          <cell r="G24">
            <v>0</v>
          </cell>
        </row>
        <row r="25">
          <cell r="A25">
            <v>161532.76999999999</v>
          </cell>
          <cell r="B25">
            <v>24</v>
          </cell>
          <cell r="C25">
            <v>6843.0780000000004</v>
          </cell>
          <cell r="D25">
            <v>0</v>
          </cell>
          <cell r="E25">
            <v>0</v>
          </cell>
          <cell r="F25">
            <v>0</v>
          </cell>
          <cell r="G25">
            <v>0</v>
          </cell>
        </row>
        <row r="26">
          <cell r="A26">
            <v>168527.06</v>
          </cell>
          <cell r="B26">
            <v>25</v>
          </cell>
          <cell r="C26">
            <v>6994.3019999999997</v>
          </cell>
          <cell r="D26">
            <v>0</v>
          </cell>
          <cell r="E26">
            <v>0</v>
          </cell>
          <cell r="F26">
            <v>0</v>
          </cell>
          <cell r="G26">
            <v>0</v>
          </cell>
        </row>
        <row r="27">
          <cell r="A27">
            <v>175521.86</v>
          </cell>
          <cell r="B27">
            <v>26</v>
          </cell>
          <cell r="C27">
            <v>6994.7969999999996</v>
          </cell>
          <cell r="D27">
            <v>0</v>
          </cell>
          <cell r="E27">
            <v>0</v>
          </cell>
          <cell r="F27">
            <v>0</v>
          </cell>
          <cell r="G27">
            <v>0</v>
          </cell>
        </row>
        <row r="28">
          <cell r="A28">
            <v>182516.63</v>
          </cell>
          <cell r="B28">
            <v>27</v>
          </cell>
          <cell r="C28">
            <v>6994.7579999999998</v>
          </cell>
          <cell r="D28">
            <v>1.977517</v>
          </cell>
          <cell r="E28">
            <v>6.5591999999999998E-2</v>
          </cell>
          <cell r="F28">
            <v>0</v>
          </cell>
          <cell r="G28">
            <v>0</v>
          </cell>
        </row>
        <row r="29">
          <cell r="A29">
            <v>189501.14</v>
          </cell>
          <cell r="B29">
            <v>28</v>
          </cell>
          <cell r="C29">
            <v>6984.5079999999998</v>
          </cell>
          <cell r="D29">
            <v>56.218699999999998</v>
          </cell>
          <cell r="E29">
            <v>2.3696030000000001</v>
          </cell>
          <cell r="F29">
            <v>0</v>
          </cell>
          <cell r="G29">
            <v>0</v>
          </cell>
        </row>
        <row r="30">
          <cell r="A30">
            <v>196494.59</v>
          </cell>
          <cell r="B30">
            <v>29</v>
          </cell>
          <cell r="C30">
            <v>6993.4470000000001</v>
          </cell>
          <cell r="D30">
            <v>3.7273740000000002</v>
          </cell>
          <cell r="E30">
            <v>0.20425199999999999</v>
          </cell>
          <cell r="F30">
            <v>0.74539200000000005</v>
          </cell>
          <cell r="G30">
            <v>4.0846E-2</v>
          </cell>
        </row>
        <row r="31">
          <cell r="A31">
            <v>203474.38</v>
          </cell>
          <cell r="B31">
            <v>30</v>
          </cell>
          <cell r="C31">
            <v>6979.7759999999998</v>
          </cell>
          <cell r="D31">
            <v>3426.91</v>
          </cell>
          <cell r="E31">
            <v>99.669600000000003</v>
          </cell>
          <cell r="F31">
            <v>0</v>
          </cell>
          <cell r="G31">
            <v>0</v>
          </cell>
        </row>
        <row r="32">
          <cell r="A32">
            <v>210456.45</v>
          </cell>
          <cell r="B32">
            <v>31</v>
          </cell>
          <cell r="C32">
            <v>6982.0739999999996</v>
          </cell>
          <cell r="D32">
            <v>195.8184</v>
          </cell>
          <cell r="E32">
            <v>5.6952600000000002</v>
          </cell>
          <cell r="F32">
            <v>0</v>
          </cell>
          <cell r="G32">
            <v>0</v>
          </cell>
        </row>
        <row r="33">
          <cell r="A33">
            <v>217455.78</v>
          </cell>
          <cell r="B33">
            <v>32</v>
          </cell>
          <cell r="C33">
            <v>6999.32</v>
          </cell>
          <cell r="D33">
            <v>0</v>
          </cell>
          <cell r="E33">
            <v>0</v>
          </cell>
          <cell r="F33">
            <v>0</v>
          </cell>
          <cell r="G33">
            <v>0</v>
          </cell>
        </row>
        <row r="34">
          <cell r="A34">
            <v>224413.42</v>
          </cell>
          <cell r="B34">
            <v>33</v>
          </cell>
          <cell r="C34">
            <v>6957.6390000000001</v>
          </cell>
          <cell r="D34">
            <v>0</v>
          </cell>
          <cell r="E34">
            <v>0</v>
          </cell>
          <cell r="F34">
            <v>0</v>
          </cell>
          <cell r="G34">
            <v>0</v>
          </cell>
        </row>
        <row r="35">
          <cell r="A35">
            <v>231368.53</v>
          </cell>
          <cell r="B35">
            <v>34</v>
          </cell>
          <cell r="C35">
            <v>6955.1090000000004</v>
          </cell>
          <cell r="D35">
            <v>0</v>
          </cell>
          <cell r="E35">
            <v>0</v>
          </cell>
          <cell r="F35">
            <v>119.59010000000001</v>
          </cell>
          <cell r="G35">
            <v>7.9245469999999996</v>
          </cell>
        </row>
        <row r="36">
          <cell r="A36">
            <v>236445.92</v>
          </cell>
          <cell r="B36">
            <v>35</v>
          </cell>
          <cell r="C36">
            <v>5077.3950000000004</v>
          </cell>
          <cell r="D36">
            <v>0</v>
          </cell>
          <cell r="E36">
            <v>0</v>
          </cell>
          <cell r="F36">
            <v>0</v>
          </cell>
          <cell r="G36">
            <v>0</v>
          </cell>
        </row>
        <row r="37">
          <cell r="A37">
            <v>243445.06</v>
          </cell>
          <cell r="B37">
            <v>36</v>
          </cell>
          <cell r="C37">
            <v>6999.134</v>
          </cell>
          <cell r="D37">
            <v>0</v>
          </cell>
          <cell r="E37">
            <v>0</v>
          </cell>
          <cell r="F37">
            <v>0</v>
          </cell>
          <cell r="G37">
            <v>0</v>
          </cell>
        </row>
        <row r="38">
          <cell r="A38">
            <v>250427.31</v>
          </cell>
          <cell r="B38">
            <v>37</v>
          </cell>
          <cell r="C38">
            <v>6982.2430000000004</v>
          </cell>
          <cell r="D38">
            <v>0</v>
          </cell>
          <cell r="E38">
            <v>0</v>
          </cell>
          <cell r="F38">
            <v>511.25700000000001</v>
          </cell>
          <cell r="G38">
            <v>36.031410000000001</v>
          </cell>
        </row>
        <row r="39">
          <cell r="A39">
            <v>257255.91</v>
          </cell>
          <cell r="B39">
            <v>38</v>
          </cell>
          <cell r="C39">
            <v>6828.5910000000003</v>
          </cell>
          <cell r="D39">
            <v>634.76769999999999</v>
          </cell>
          <cell r="E39">
            <v>68.354640000000003</v>
          </cell>
          <cell r="F39">
            <v>906.02940000000001</v>
          </cell>
          <cell r="G39">
            <v>97.56532</v>
          </cell>
        </row>
        <row r="40">
          <cell r="A40">
            <v>264137.15999999997</v>
          </cell>
          <cell r="B40">
            <v>39</v>
          </cell>
          <cell r="C40">
            <v>6881.2579999999998</v>
          </cell>
          <cell r="D40">
            <v>357.79340000000002</v>
          </cell>
          <cell r="E40">
            <v>38.528790000000001</v>
          </cell>
          <cell r="F40">
            <v>3219.2809999999999</v>
          </cell>
          <cell r="G40">
            <v>333.774</v>
          </cell>
        </row>
        <row r="41">
          <cell r="A41">
            <v>271086</v>
          </cell>
          <cell r="B41">
            <v>40</v>
          </cell>
          <cell r="C41">
            <v>6948.8379999999997</v>
          </cell>
          <cell r="D41">
            <v>639.33540000000005</v>
          </cell>
          <cell r="E41">
            <v>70.262590000000003</v>
          </cell>
          <cell r="F41">
            <v>4969.1030000000001</v>
          </cell>
          <cell r="G41">
            <v>457.44760000000002</v>
          </cell>
        </row>
        <row r="42">
          <cell r="A42">
            <v>278083.13</v>
          </cell>
          <cell r="B42">
            <v>41</v>
          </cell>
          <cell r="C42">
            <v>6997.1109999999999</v>
          </cell>
          <cell r="D42">
            <v>2676.377</v>
          </cell>
          <cell r="E42">
            <v>294.10430000000002</v>
          </cell>
          <cell r="F42">
            <v>3060.4250000000002</v>
          </cell>
          <cell r="G42">
            <v>304.54680000000002</v>
          </cell>
        </row>
        <row r="43">
          <cell r="A43">
            <v>285080.94</v>
          </cell>
          <cell r="B43">
            <v>42</v>
          </cell>
          <cell r="C43">
            <v>6997.7969999999996</v>
          </cell>
          <cell r="D43">
            <v>2795.2959999999998</v>
          </cell>
          <cell r="E43">
            <v>103.1169</v>
          </cell>
          <cell r="F43">
            <v>855.19539999999995</v>
          </cell>
          <cell r="G43">
            <v>87.889110000000002</v>
          </cell>
        </row>
        <row r="44">
          <cell r="A44">
            <v>291243.96999999997</v>
          </cell>
          <cell r="B44">
            <v>43</v>
          </cell>
          <cell r="C44">
            <v>6163.0169999999998</v>
          </cell>
          <cell r="D44">
            <v>0</v>
          </cell>
          <cell r="E44">
            <v>0</v>
          </cell>
          <cell r="F44">
            <v>1510.913</v>
          </cell>
          <cell r="G44">
            <v>152.25059999999999</v>
          </cell>
        </row>
        <row r="45">
          <cell r="A45">
            <v>298200.96999999997</v>
          </cell>
          <cell r="B45">
            <v>44</v>
          </cell>
          <cell r="C45">
            <v>6957</v>
          </cell>
          <cell r="D45">
            <v>0</v>
          </cell>
          <cell r="E45">
            <v>0</v>
          </cell>
          <cell r="F45">
            <v>2524.4490000000001</v>
          </cell>
          <cell r="G45">
            <v>217.524</v>
          </cell>
        </row>
        <row r="46">
          <cell r="A46">
            <v>304788.03000000003</v>
          </cell>
          <cell r="B46">
            <v>45</v>
          </cell>
          <cell r="C46">
            <v>6587.0529999999999</v>
          </cell>
          <cell r="D46">
            <v>0</v>
          </cell>
          <cell r="E46">
            <v>0</v>
          </cell>
          <cell r="F46">
            <v>6444.3879999999999</v>
          </cell>
          <cell r="G46">
            <v>701.12609999999995</v>
          </cell>
        </row>
        <row r="47">
          <cell r="A47">
            <v>311411.53000000003</v>
          </cell>
          <cell r="B47">
            <v>46</v>
          </cell>
          <cell r="C47">
            <v>6623.509</v>
          </cell>
          <cell r="D47">
            <v>0</v>
          </cell>
          <cell r="E47">
            <v>0</v>
          </cell>
          <cell r="F47">
            <v>1793.54</v>
          </cell>
          <cell r="G47">
            <v>270.51100000000002</v>
          </cell>
        </row>
        <row r="48">
          <cell r="A48">
            <v>318396.34000000003</v>
          </cell>
          <cell r="B48">
            <v>47</v>
          </cell>
          <cell r="C48">
            <v>6984.8050000000003</v>
          </cell>
          <cell r="D48">
            <v>39.94171</v>
          </cell>
          <cell r="E48">
            <v>2.1870210000000001</v>
          </cell>
          <cell r="F48">
            <v>6510.5379999999996</v>
          </cell>
          <cell r="G48">
            <v>1119.402</v>
          </cell>
        </row>
        <row r="49">
          <cell r="A49">
            <v>325345.46999999997</v>
          </cell>
          <cell r="B49">
            <v>48</v>
          </cell>
          <cell r="C49">
            <v>6949.12</v>
          </cell>
          <cell r="D49">
            <v>39.942279999999997</v>
          </cell>
          <cell r="E49">
            <v>3.2768470000000001</v>
          </cell>
          <cell r="F49">
            <v>5234.0749999999998</v>
          </cell>
          <cell r="G49">
            <v>429.40120000000002</v>
          </cell>
        </row>
        <row r="50">
          <cell r="A50">
            <v>332286.15999999997</v>
          </cell>
          <cell r="B50">
            <v>49</v>
          </cell>
          <cell r="C50">
            <v>6940.6880000000001</v>
          </cell>
          <cell r="D50">
            <v>254.1292</v>
          </cell>
          <cell r="E50">
            <v>11.06513</v>
          </cell>
          <cell r="F50">
            <v>2889.7849999999999</v>
          </cell>
          <cell r="G50">
            <v>187.13130000000001</v>
          </cell>
        </row>
        <row r="51">
          <cell r="A51">
            <v>339283.44</v>
          </cell>
          <cell r="B51">
            <v>50</v>
          </cell>
          <cell r="C51">
            <v>6997.2960000000003</v>
          </cell>
          <cell r="D51">
            <v>0</v>
          </cell>
          <cell r="E51">
            <v>0</v>
          </cell>
          <cell r="F51">
            <v>0</v>
          </cell>
          <cell r="G51">
            <v>0</v>
          </cell>
        </row>
        <row r="52">
          <cell r="A52">
            <v>346273.25</v>
          </cell>
          <cell r="B52">
            <v>51</v>
          </cell>
          <cell r="C52">
            <v>6989.8140000000003</v>
          </cell>
          <cell r="D52">
            <v>0</v>
          </cell>
          <cell r="E52">
            <v>0</v>
          </cell>
          <cell r="F52">
            <v>0</v>
          </cell>
          <cell r="G52">
            <v>0</v>
          </cell>
        </row>
        <row r="53">
          <cell r="A53">
            <v>353262.88</v>
          </cell>
          <cell r="B53">
            <v>52</v>
          </cell>
          <cell r="C53">
            <v>6989.634</v>
          </cell>
          <cell r="D53">
            <v>656.73689999999999</v>
          </cell>
          <cell r="E53">
            <v>47.979819999999997</v>
          </cell>
          <cell r="F53">
            <v>0</v>
          </cell>
          <cell r="G53">
            <v>0</v>
          </cell>
        </row>
        <row r="54">
          <cell r="A54">
            <v>360232.91</v>
          </cell>
          <cell r="B54">
            <v>53</v>
          </cell>
          <cell r="C54">
            <v>6970.02</v>
          </cell>
          <cell r="D54">
            <v>3302.3009999999999</v>
          </cell>
          <cell r="E54">
            <v>178.464</v>
          </cell>
          <cell r="F54">
            <v>0</v>
          </cell>
          <cell r="G54">
            <v>0</v>
          </cell>
        </row>
        <row r="55">
          <cell r="A55">
            <v>367187.75</v>
          </cell>
          <cell r="B55">
            <v>54</v>
          </cell>
          <cell r="C55">
            <v>6954.8559999999998</v>
          </cell>
          <cell r="D55">
            <v>2438.54</v>
          </cell>
          <cell r="E55">
            <v>88.093010000000007</v>
          </cell>
          <cell r="F55">
            <v>0</v>
          </cell>
          <cell r="G55">
            <v>0</v>
          </cell>
        </row>
        <row r="56">
          <cell r="A56">
            <v>374185.03</v>
          </cell>
          <cell r="B56">
            <v>55</v>
          </cell>
          <cell r="C56">
            <v>6997.2960000000003</v>
          </cell>
          <cell r="D56">
            <v>0</v>
          </cell>
          <cell r="E56">
            <v>0</v>
          </cell>
          <cell r="F56">
            <v>0</v>
          </cell>
          <cell r="G56">
            <v>0</v>
          </cell>
        </row>
        <row r="57">
          <cell r="A57">
            <v>381122.44</v>
          </cell>
          <cell r="B57">
            <v>56</v>
          </cell>
          <cell r="C57">
            <v>6937.4009999999998</v>
          </cell>
          <cell r="D57">
            <v>0</v>
          </cell>
          <cell r="E57">
            <v>0</v>
          </cell>
          <cell r="F57">
            <v>0</v>
          </cell>
          <cell r="G57">
            <v>0</v>
          </cell>
        </row>
        <row r="58">
          <cell r="A58">
            <v>388116.09</v>
          </cell>
          <cell r="B58">
            <v>57</v>
          </cell>
          <cell r="C58">
            <v>6993.6589999999997</v>
          </cell>
          <cell r="D58">
            <v>0</v>
          </cell>
          <cell r="E58">
            <v>0</v>
          </cell>
          <cell r="F58">
            <v>0</v>
          </cell>
          <cell r="G58">
            <v>0</v>
          </cell>
        </row>
        <row r="59">
          <cell r="A59">
            <v>394960.28</v>
          </cell>
          <cell r="B59">
            <v>58</v>
          </cell>
          <cell r="C59">
            <v>6844.1840000000002</v>
          </cell>
          <cell r="D59">
            <v>0</v>
          </cell>
          <cell r="E59">
            <v>0</v>
          </cell>
          <cell r="F59">
            <v>0</v>
          </cell>
          <cell r="G59">
            <v>0</v>
          </cell>
        </row>
        <row r="60">
          <cell r="A60">
            <v>401815.91</v>
          </cell>
          <cell r="B60">
            <v>59</v>
          </cell>
          <cell r="C60">
            <v>6855.6180000000004</v>
          </cell>
          <cell r="D60">
            <v>63.907119999999999</v>
          </cell>
          <cell r="E60">
            <v>2.818762</v>
          </cell>
          <cell r="F60">
            <v>7.8561000000000006E-2</v>
          </cell>
          <cell r="G60">
            <v>6.4700000000000001E-3</v>
          </cell>
        </row>
        <row r="61">
          <cell r="A61">
            <v>408781.19</v>
          </cell>
          <cell r="B61">
            <v>60</v>
          </cell>
          <cell r="C61">
            <v>6965.2780000000002</v>
          </cell>
          <cell r="D61">
            <v>0.29994399999999999</v>
          </cell>
          <cell r="E61">
            <v>1.3611E-2</v>
          </cell>
          <cell r="F61">
            <v>0</v>
          </cell>
          <cell r="G61">
            <v>0</v>
          </cell>
        </row>
        <row r="62">
          <cell r="A62">
            <v>415773.97</v>
          </cell>
          <cell r="B62">
            <v>61</v>
          </cell>
          <cell r="C62">
            <v>6992.79</v>
          </cell>
          <cell r="D62">
            <v>3212.41</v>
          </cell>
          <cell r="E62">
            <v>169.679</v>
          </cell>
          <cell r="F62">
            <v>91.323430000000002</v>
          </cell>
          <cell r="G62">
            <v>4.8948179999999999</v>
          </cell>
        </row>
        <row r="63">
          <cell r="A63">
            <v>422746.59</v>
          </cell>
          <cell r="B63">
            <v>62</v>
          </cell>
          <cell r="C63">
            <v>6972.6139999999996</v>
          </cell>
          <cell r="D63">
            <v>388.322</v>
          </cell>
          <cell r="E63">
            <v>18.91527</v>
          </cell>
          <cell r="F63">
            <v>0</v>
          </cell>
          <cell r="G63">
            <v>0</v>
          </cell>
        </row>
        <row r="64">
          <cell r="A64">
            <v>429742.47</v>
          </cell>
          <cell r="B64">
            <v>63</v>
          </cell>
          <cell r="C64">
            <v>6995.884</v>
          </cell>
          <cell r="D64">
            <v>0</v>
          </cell>
          <cell r="E64">
            <v>0</v>
          </cell>
          <cell r="F64">
            <v>0</v>
          </cell>
          <cell r="G64">
            <v>0</v>
          </cell>
        </row>
        <row r="65">
          <cell r="A65">
            <v>435265.84</v>
          </cell>
          <cell r="B65">
            <v>64</v>
          </cell>
          <cell r="C65">
            <v>5523.3689999999997</v>
          </cell>
          <cell r="D65">
            <v>0</v>
          </cell>
          <cell r="E65">
            <v>0</v>
          </cell>
          <cell r="F65">
            <v>0</v>
          </cell>
          <cell r="G65">
            <v>0</v>
          </cell>
        </row>
        <row r="66">
          <cell r="A66">
            <v>442247.28</v>
          </cell>
          <cell r="B66">
            <v>65</v>
          </cell>
          <cell r="C66">
            <v>6981.424</v>
          </cell>
          <cell r="D66">
            <v>0</v>
          </cell>
          <cell r="E66">
            <v>0</v>
          </cell>
          <cell r="F66">
            <v>0</v>
          </cell>
          <cell r="G66">
            <v>0</v>
          </cell>
        </row>
        <row r="67">
          <cell r="A67">
            <v>449242.97</v>
          </cell>
          <cell r="B67">
            <v>66</v>
          </cell>
          <cell r="C67">
            <v>6995.6819999999998</v>
          </cell>
          <cell r="D67">
            <v>0</v>
          </cell>
          <cell r="E67">
            <v>0</v>
          </cell>
          <cell r="F67">
            <v>0</v>
          </cell>
          <cell r="G67">
            <v>0</v>
          </cell>
        </row>
        <row r="68">
          <cell r="A68">
            <v>456229.34</v>
          </cell>
          <cell r="B68">
            <v>67</v>
          </cell>
          <cell r="C68">
            <v>6986.3829999999998</v>
          </cell>
          <cell r="D68">
            <v>0</v>
          </cell>
          <cell r="E68">
            <v>0</v>
          </cell>
          <cell r="F68">
            <v>0</v>
          </cell>
          <cell r="G68">
            <v>0</v>
          </cell>
        </row>
        <row r="69">
          <cell r="A69">
            <v>463217.69</v>
          </cell>
          <cell r="B69">
            <v>68</v>
          </cell>
          <cell r="C69">
            <v>6988.3289999999997</v>
          </cell>
          <cell r="D69">
            <v>0</v>
          </cell>
          <cell r="E69">
            <v>0</v>
          </cell>
          <cell r="F69">
            <v>0</v>
          </cell>
          <cell r="G69">
            <v>0</v>
          </cell>
        </row>
        <row r="70">
          <cell r="A70">
            <v>470210.56</v>
          </cell>
          <cell r="B70">
            <v>69</v>
          </cell>
          <cell r="C70">
            <v>6992.8720000000003</v>
          </cell>
          <cell r="D70">
            <v>0</v>
          </cell>
          <cell r="E70">
            <v>0</v>
          </cell>
          <cell r="F70">
            <v>0</v>
          </cell>
          <cell r="G70">
            <v>0</v>
          </cell>
        </row>
        <row r="71">
          <cell r="A71">
            <v>477137.31</v>
          </cell>
          <cell r="B71">
            <v>70</v>
          </cell>
          <cell r="C71">
            <v>6926.7539999999999</v>
          </cell>
          <cell r="D71">
            <v>0</v>
          </cell>
          <cell r="E71">
            <v>0</v>
          </cell>
          <cell r="F71">
            <v>0</v>
          </cell>
          <cell r="G71">
            <v>0</v>
          </cell>
        </row>
        <row r="72">
          <cell r="A72">
            <v>484113.06</v>
          </cell>
          <cell r="B72">
            <v>71</v>
          </cell>
          <cell r="C72">
            <v>6975.7439999999997</v>
          </cell>
          <cell r="D72">
            <v>0</v>
          </cell>
          <cell r="E72">
            <v>0</v>
          </cell>
          <cell r="F72">
            <v>0</v>
          </cell>
          <cell r="G72">
            <v>0</v>
          </cell>
        </row>
        <row r="73">
          <cell r="A73">
            <v>491098.06</v>
          </cell>
          <cell r="B73">
            <v>72</v>
          </cell>
          <cell r="C73">
            <v>6984.9889999999996</v>
          </cell>
          <cell r="D73">
            <v>0</v>
          </cell>
          <cell r="E73">
            <v>0</v>
          </cell>
          <cell r="F73">
            <v>0</v>
          </cell>
          <cell r="G73">
            <v>0</v>
          </cell>
        </row>
        <row r="74">
          <cell r="A74">
            <v>498049.28000000003</v>
          </cell>
          <cell r="B74">
            <v>73</v>
          </cell>
          <cell r="C74">
            <v>6951.2290000000003</v>
          </cell>
          <cell r="D74">
            <v>0</v>
          </cell>
          <cell r="E74">
            <v>0</v>
          </cell>
          <cell r="F74">
            <v>0</v>
          </cell>
          <cell r="G74">
            <v>0</v>
          </cell>
        </row>
        <row r="75">
          <cell r="A75">
            <v>505047</v>
          </cell>
          <cell r="B75">
            <v>74</v>
          </cell>
          <cell r="C75">
            <v>6997.7030000000004</v>
          </cell>
          <cell r="D75">
            <v>0</v>
          </cell>
          <cell r="E75">
            <v>0</v>
          </cell>
          <cell r="F75">
            <v>0</v>
          </cell>
          <cell r="G75">
            <v>0</v>
          </cell>
        </row>
        <row r="76">
          <cell r="A76">
            <v>512028.63</v>
          </cell>
          <cell r="B76">
            <v>75</v>
          </cell>
          <cell r="C76">
            <v>6981.6390000000001</v>
          </cell>
          <cell r="D76">
            <v>0</v>
          </cell>
          <cell r="E76">
            <v>0</v>
          </cell>
          <cell r="F76">
            <v>0</v>
          </cell>
          <cell r="G76">
            <v>0</v>
          </cell>
        </row>
        <row r="77">
          <cell r="A77">
            <v>519006.41</v>
          </cell>
          <cell r="B77">
            <v>76</v>
          </cell>
          <cell r="C77">
            <v>6977.7669999999998</v>
          </cell>
          <cell r="D77">
            <v>0</v>
          </cell>
          <cell r="E77">
            <v>0</v>
          </cell>
          <cell r="F77">
            <v>0</v>
          </cell>
          <cell r="G77">
            <v>0</v>
          </cell>
        </row>
        <row r="78">
          <cell r="A78">
            <v>525992.68999999994</v>
          </cell>
          <cell r="B78">
            <v>77</v>
          </cell>
          <cell r="C78">
            <v>6986.2960000000003</v>
          </cell>
          <cell r="D78">
            <v>0</v>
          </cell>
          <cell r="E78">
            <v>0</v>
          </cell>
          <cell r="F78">
            <v>0</v>
          </cell>
          <cell r="G78">
            <v>0</v>
          </cell>
        </row>
        <row r="79">
          <cell r="A79">
            <v>532976.06000000006</v>
          </cell>
          <cell r="B79">
            <v>78</v>
          </cell>
          <cell r="C79">
            <v>6983.3729999999996</v>
          </cell>
          <cell r="D79">
            <v>0</v>
          </cell>
          <cell r="E79">
            <v>0</v>
          </cell>
          <cell r="F79">
            <v>0</v>
          </cell>
          <cell r="G79">
            <v>0</v>
          </cell>
        </row>
        <row r="80">
          <cell r="A80">
            <v>539902.43999999994</v>
          </cell>
          <cell r="B80">
            <v>79</v>
          </cell>
          <cell r="C80">
            <v>6926.3490000000002</v>
          </cell>
          <cell r="D80">
            <v>0</v>
          </cell>
          <cell r="E80">
            <v>0</v>
          </cell>
          <cell r="F80">
            <v>2.1997070000000001</v>
          </cell>
          <cell r="G80">
            <v>0.18828400000000001</v>
          </cell>
        </row>
        <row r="81">
          <cell r="A81">
            <v>546896.68999999994</v>
          </cell>
          <cell r="B81">
            <v>80</v>
          </cell>
          <cell r="C81">
            <v>6994.2610000000004</v>
          </cell>
          <cell r="D81">
            <v>0</v>
          </cell>
          <cell r="E81">
            <v>0</v>
          </cell>
          <cell r="F81">
            <v>0</v>
          </cell>
          <cell r="G81">
            <v>0</v>
          </cell>
        </row>
        <row r="82">
          <cell r="A82">
            <v>553132.63</v>
          </cell>
          <cell r="B82">
            <v>81</v>
          </cell>
          <cell r="C82">
            <v>6235.9480000000003</v>
          </cell>
          <cell r="D82">
            <v>0</v>
          </cell>
          <cell r="E82">
            <v>0</v>
          </cell>
          <cell r="F82">
            <v>5.4200530000000002</v>
          </cell>
          <cell r="G82">
            <v>0.52557200000000004</v>
          </cell>
        </row>
        <row r="83">
          <cell r="A83">
            <v>560129.81000000006</v>
          </cell>
          <cell r="B83">
            <v>82</v>
          </cell>
          <cell r="C83">
            <v>6997.21</v>
          </cell>
          <cell r="D83">
            <v>0</v>
          </cell>
          <cell r="E83">
            <v>0</v>
          </cell>
          <cell r="F83">
            <v>0</v>
          </cell>
          <cell r="G83">
            <v>0</v>
          </cell>
        </row>
        <row r="84">
          <cell r="A84">
            <v>567128.88</v>
          </cell>
          <cell r="B84">
            <v>83</v>
          </cell>
          <cell r="C84">
            <v>6999.067</v>
          </cell>
          <cell r="D84">
            <v>0</v>
          </cell>
          <cell r="E84">
            <v>0</v>
          </cell>
          <cell r="F84">
            <v>0</v>
          </cell>
          <cell r="G84">
            <v>0</v>
          </cell>
        </row>
        <row r="85">
          <cell r="A85">
            <v>568184.81000000006</v>
          </cell>
          <cell r="B85">
            <v>84</v>
          </cell>
          <cell r="C85">
            <v>1055.962</v>
          </cell>
          <cell r="D85">
            <v>0</v>
          </cell>
          <cell r="E85">
            <v>0</v>
          </cell>
          <cell r="F85">
            <v>0</v>
          </cell>
          <cell r="G85">
            <v>0</v>
          </cell>
        </row>
        <row r="86">
          <cell r="A86">
            <v>575179.63</v>
          </cell>
          <cell r="B86">
            <v>85</v>
          </cell>
          <cell r="C86">
            <v>6994.84</v>
          </cell>
          <cell r="D86">
            <v>0</v>
          </cell>
          <cell r="E86">
            <v>0</v>
          </cell>
          <cell r="F86">
            <v>0</v>
          </cell>
          <cell r="G86">
            <v>0</v>
          </cell>
        </row>
        <row r="87">
          <cell r="A87">
            <v>581926.25</v>
          </cell>
          <cell r="B87">
            <v>86</v>
          </cell>
          <cell r="C87">
            <v>6746.625</v>
          </cell>
          <cell r="D87">
            <v>0</v>
          </cell>
          <cell r="E87">
            <v>0</v>
          </cell>
          <cell r="F87">
            <v>647.96450000000004</v>
          </cell>
          <cell r="G87">
            <v>75.084400000000002</v>
          </cell>
        </row>
        <row r="88">
          <cell r="A88">
            <v>588913.43999999994</v>
          </cell>
          <cell r="B88">
            <v>87</v>
          </cell>
          <cell r="C88">
            <v>6987.1840000000002</v>
          </cell>
          <cell r="D88">
            <v>0</v>
          </cell>
          <cell r="E88">
            <v>0</v>
          </cell>
          <cell r="F88">
            <v>197.1078</v>
          </cell>
          <cell r="G88">
            <v>22.819330000000001</v>
          </cell>
        </row>
        <row r="89">
          <cell r="A89">
            <v>595858.31000000006</v>
          </cell>
          <cell r="B89">
            <v>88</v>
          </cell>
          <cell r="C89">
            <v>6944.8950000000004</v>
          </cell>
          <cell r="D89">
            <v>0</v>
          </cell>
          <cell r="E89">
            <v>0</v>
          </cell>
          <cell r="F89">
            <v>3516.297</v>
          </cell>
          <cell r="G89">
            <v>360.07679999999999</v>
          </cell>
        </row>
        <row r="90">
          <cell r="A90">
            <v>602847</v>
          </cell>
          <cell r="B90">
            <v>89</v>
          </cell>
          <cell r="C90">
            <v>6988.6559999999999</v>
          </cell>
          <cell r="D90">
            <v>0</v>
          </cell>
          <cell r="E90">
            <v>0</v>
          </cell>
          <cell r="F90">
            <v>2690.3150000000001</v>
          </cell>
          <cell r="G90">
            <v>275.41820000000001</v>
          </cell>
        </row>
        <row r="91">
          <cell r="A91">
            <v>609839.75</v>
          </cell>
          <cell r="B91">
            <v>90</v>
          </cell>
          <cell r="C91">
            <v>6992.7340000000004</v>
          </cell>
          <cell r="D91">
            <v>0</v>
          </cell>
          <cell r="E91">
            <v>0</v>
          </cell>
          <cell r="F91">
            <v>0</v>
          </cell>
          <cell r="G91">
            <v>0</v>
          </cell>
        </row>
        <row r="92">
          <cell r="A92">
            <v>616814.06000000006</v>
          </cell>
          <cell r="B92">
            <v>91</v>
          </cell>
          <cell r="C92">
            <v>6974.3</v>
          </cell>
          <cell r="D92">
            <v>0</v>
          </cell>
          <cell r="E92">
            <v>0</v>
          </cell>
          <cell r="F92">
            <v>0</v>
          </cell>
          <cell r="G92">
            <v>0</v>
          </cell>
        </row>
        <row r="93">
          <cell r="A93">
            <v>623621.56000000006</v>
          </cell>
          <cell r="B93">
            <v>92</v>
          </cell>
          <cell r="C93">
            <v>6807.5079999999998</v>
          </cell>
          <cell r="D93">
            <v>0</v>
          </cell>
          <cell r="E93">
            <v>0</v>
          </cell>
          <cell r="F93">
            <v>2.1990690000000002</v>
          </cell>
          <cell r="G93">
            <v>0.11856700000000001</v>
          </cell>
        </row>
        <row r="94">
          <cell r="A94">
            <v>627710.68999999994</v>
          </cell>
          <cell r="B94">
            <v>93</v>
          </cell>
          <cell r="C94">
            <v>4089.1350000000002</v>
          </cell>
          <cell r="D94">
            <v>0</v>
          </cell>
          <cell r="E94">
            <v>0</v>
          </cell>
          <cell r="F94">
            <v>165.40940000000001</v>
          </cell>
          <cell r="G94">
            <v>24.13869</v>
          </cell>
        </row>
        <row r="95">
          <cell r="A95">
            <v>634709.75</v>
          </cell>
          <cell r="B95">
            <v>94</v>
          </cell>
          <cell r="C95">
            <v>6999.0940000000001</v>
          </cell>
          <cell r="D95">
            <v>0</v>
          </cell>
          <cell r="E95">
            <v>0</v>
          </cell>
          <cell r="F95">
            <v>5879.4560000000001</v>
          </cell>
          <cell r="G95">
            <v>1146.1679999999999</v>
          </cell>
        </row>
        <row r="96">
          <cell r="A96">
            <v>641358.5</v>
          </cell>
          <cell r="B96">
            <v>95</v>
          </cell>
          <cell r="C96">
            <v>6648.7340000000004</v>
          </cell>
          <cell r="D96">
            <v>0</v>
          </cell>
          <cell r="E96">
            <v>0</v>
          </cell>
          <cell r="F96">
            <v>3503.578</v>
          </cell>
          <cell r="G96">
            <v>370.71350000000001</v>
          </cell>
        </row>
        <row r="97">
          <cell r="A97">
            <v>648355.68999999994</v>
          </cell>
          <cell r="B97">
            <v>96</v>
          </cell>
          <cell r="C97">
            <v>6997.1670000000004</v>
          </cell>
          <cell r="D97">
            <v>0</v>
          </cell>
          <cell r="E97">
            <v>0</v>
          </cell>
          <cell r="F97">
            <v>1918.0419999999999</v>
          </cell>
          <cell r="G97">
            <v>204.34710000000001</v>
          </cell>
        </row>
        <row r="98">
          <cell r="A98">
            <v>649067.13</v>
          </cell>
          <cell r="B98">
            <v>97</v>
          </cell>
          <cell r="C98">
            <v>711.46370000000002</v>
          </cell>
          <cell r="D98">
            <v>0</v>
          </cell>
          <cell r="E98">
            <v>0</v>
          </cell>
          <cell r="F98">
            <v>0</v>
          </cell>
          <cell r="G98">
            <v>0</v>
          </cell>
        </row>
      </sheetData>
      <sheetData sheetId="11" refreshError="1">
        <row r="2">
          <cell r="A2">
            <v>4996.7619999999997</v>
          </cell>
          <cell r="B2">
            <v>1</v>
          </cell>
          <cell r="C2">
            <v>4996.7619999999997</v>
          </cell>
          <cell r="D2">
            <v>104.5759</v>
          </cell>
          <cell r="E2">
            <v>5.0506669999999998</v>
          </cell>
          <cell r="F2">
            <v>0</v>
          </cell>
          <cell r="G2">
            <v>0</v>
          </cell>
        </row>
        <row r="3">
          <cell r="A3">
            <v>9875.277</v>
          </cell>
          <cell r="B3">
            <v>2</v>
          </cell>
          <cell r="C3">
            <v>4878.5159999999996</v>
          </cell>
          <cell r="D3">
            <v>110.2679</v>
          </cell>
          <cell r="E3">
            <v>5.3255699999999999</v>
          </cell>
          <cell r="F3">
            <v>0</v>
          </cell>
          <cell r="G3">
            <v>0</v>
          </cell>
        </row>
        <row r="4">
          <cell r="A4">
            <v>14721.26</v>
          </cell>
          <cell r="B4">
            <v>3</v>
          </cell>
          <cell r="C4">
            <v>4845.9830000000002</v>
          </cell>
          <cell r="D4">
            <v>0</v>
          </cell>
          <cell r="E4">
            <v>0</v>
          </cell>
          <cell r="F4">
            <v>0</v>
          </cell>
          <cell r="G4">
            <v>0</v>
          </cell>
        </row>
        <row r="5">
          <cell r="A5">
            <v>19696.43</v>
          </cell>
          <cell r="B5">
            <v>4</v>
          </cell>
          <cell r="C5">
            <v>4975.1679999999997</v>
          </cell>
          <cell r="D5">
            <v>0</v>
          </cell>
          <cell r="E5">
            <v>0</v>
          </cell>
          <cell r="F5">
            <v>0</v>
          </cell>
          <cell r="G5">
            <v>0</v>
          </cell>
        </row>
        <row r="6">
          <cell r="A6">
            <v>24676.9</v>
          </cell>
          <cell r="B6">
            <v>5</v>
          </cell>
          <cell r="C6">
            <v>4980.47</v>
          </cell>
          <cell r="D6">
            <v>0</v>
          </cell>
          <cell r="E6">
            <v>0</v>
          </cell>
          <cell r="F6">
            <v>0</v>
          </cell>
          <cell r="G6">
            <v>0</v>
          </cell>
        </row>
        <row r="7">
          <cell r="A7">
            <v>29630.3</v>
          </cell>
          <cell r="B7">
            <v>6</v>
          </cell>
          <cell r="C7">
            <v>4953.4040000000005</v>
          </cell>
          <cell r="D7">
            <v>0</v>
          </cell>
          <cell r="E7">
            <v>0</v>
          </cell>
          <cell r="F7">
            <v>0</v>
          </cell>
          <cell r="G7">
            <v>0</v>
          </cell>
        </row>
        <row r="8">
          <cell r="A8">
            <v>34626.39</v>
          </cell>
          <cell r="B8">
            <v>7</v>
          </cell>
          <cell r="C8">
            <v>4996.0919999999996</v>
          </cell>
          <cell r="D8">
            <v>0</v>
          </cell>
          <cell r="E8">
            <v>0</v>
          </cell>
          <cell r="F8">
            <v>0</v>
          </cell>
          <cell r="G8">
            <v>0</v>
          </cell>
        </row>
        <row r="9">
          <cell r="A9">
            <v>36401.51</v>
          </cell>
          <cell r="B9">
            <v>8</v>
          </cell>
          <cell r="C9">
            <v>1775.1130000000001</v>
          </cell>
          <cell r="D9">
            <v>0</v>
          </cell>
          <cell r="E9">
            <v>0</v>
          </cell>
          <cell r="F9">
            <v>0</v>
          </cell>
          <cell r="G9">
            <v>0</v>
          </cell>
        </row>
        <row r="10">
          <cell r="A10">
            <v>39972.94</v>
          </cell>
          <cell r="B10">
            <v>9</v>
          </cell>
          <cell r="C10">
            <v>3571.4290000000001</v>
          </cell>
          <cell r="D10">
            <v>0</v>
          </cell>
          <cell r="E10">
            <v>0</v>
          </cell>
          <cell r="F10">
            <v>0</v>
          </cell>
          <cell r="G10">
            <v>0</v>
          </cell>
        </row>
        <row r="11">
          <cell r="A11">
            <v>44472.94</v>
          </cell>
          <cell r="B11">
            <v>10</v>
          </cell>
          <cell r="C11">
            <v>4500</v>
          </cell>
          <cell r="D11">
            <v>0</v>
          </cell>
          <cell r="E11">
            <v>0</v>
          </cell>
          <cell r="F11">
            <v>0</v>
          </cell>
          <cell r="G11">
            <v>0</v>
          </cell>
        </row>
        <row r="12">
          <cell r="A12">
            <v>49437.22</v>
          </cell>
          <cell r="B12">
            <v>11</v>
          </cell>
          <cell r="C12">
            <v>4964.2860000000001</v>
          </cell>
          <cell r="D12">
            <v>0</v>
          </cell>
          <cell r="E12">
            <v>0</v>
          </cell>
          <cell r="F12">
            <v>0</v>
          </cell>
          <cell r="G12">
            <v>0</v>
          </cell>
        </row>
        <row r="13">
          <cell r="A13">
            <v>53877.51</v>
          </cell>
          <cell r="B13">
            <v>12</v>
          </cell>
          <cell r="C13">
            <v>4440.2889999999998</v>
          </cell>
          <cell r="D13">
            <v>1300.7809999999999</v>
          </cell>
          <cell r="E13">
            <v>59.385269999999998</v>
          </cell>
          <cell r="F13">
            <v>62.5</v>
          </cell>
          <cell r="G13">
            <v>3.0847229999999999</v>
          </cell>
        </row>
        <row r="14">
          <cell r="A14">
            <v>56868.58</v>
          </cell>
          <cell r="B14">
            <v>13</v>
          </cell>
          <cell r="C14">
            <v>2991.0720000000001</v>
          </cell>
          <cell r="D14">
            <v>0</v>
          </cell>
          <cell r="E14">
            <v>0</v>
          </cell>
          <cell r="F14">
            <v>0</v>
          </cell>
          <cell r="G14">
            <v>0</v>
          </cell>
        </row>
        <row r="15">
          <cell r="A15">
            <v>61600.73</v>
          </cell>
          <cell r="B15">
            <v>14</v>
          </cell>
          <cell r="C15">
            <v>4732.143</v>
          </cell>
          <cell r="D15">
            <v>0</v>
          </cell>
          <cell r="E15">
            <v>0</v>
          </cell>
          <cell r="F15">
            <v>0</v>
          </cell>
          <cell r="G15">
            <v>0</v>
          </cell>
        </row>
        <row r="16">
          <cell r="A16">
            <v>66589.84</v>
          </cell>
          <cell r="B16">
            <v>15</v>
          </cell>
          <cell r="C16">
            <v>4989.1180000000004</v>
          </cell>
          <cell r="D16">
            <v>195.3125</v>
          </cell>
          <cell r="E16">
            <v>5.8819650000000001</v>
          </cell>
          <cell r="F16">
            <v>0</v>
          </cell>
          <cell r="G16">
            <v>0</v>
          </cell>
        </row>
        <row r="17">
          <cell r="A17">
            <v>70758.09</v>
          </cell>
          <cell r="B17">
            <v>16</v>
          </cell>
          <cell r="C17">
            <v>4168.2489999999998</v>
          </cell>
          <cell r="D17">
            <v>0</v>
          </cell>
          <cell r="E17">
            <v>0</v>
          </cell>
          <cell r="F17">
            <v>0</v>
          </cell>
          <cell r="G17">
            <v>0</v>
          </cell>
        </row>
        <row r="18">
          <cell r="A18">
            <v>73106.3</v>
          </cell>
          <cell r="B18">
            <v>17</v>
          </cell>
          <cell r="C18">
            <v>2348.2150000000001</v>
          </cell>
          <cell r="D18">
            <v>0</v>
          </cell>
          <cell r="E18">
            <v>0</v>
          </cell>
          <cell r="F18">
            <v>0</v>
          </cell>
          <cell r="G18">
            <v>0</v>
          </cell>
        </row>
        <row r="19">
          <cell r="A19">
            <v>77909.88</v>
          </cell>
          <cell r="B19">
            <v>18</v>
          </cell>
          <cell r="C19">
            <v>4803.5709999999999</v>
          </cell>
          <cell r="D19">
            <v>0</v>
          </cell>
          <cell r="E19">
            <v>0</v>
          </cell>
          <cell r="F19">
            <v>0</v>
          </cell>
          <cell r="G19">
            <v>0</v>
          </cell>
        </row>
        <row r="20">
          <cell r="A20">
            <v>82056.92</v>
          </cell>
          <cell r="B20">
            <v>19</v>
          </cell>
          <cell r="C20">
            <v>4147.0439999999999</v>
          </cell>
          <cell r="D20">
            <v>626.67409999999995</v>
          </cell>
          <cell r="E20">
            <v>33.798569999999998</v>
          </cell>
          <cell r="F20">
            <v>397.60039999999998</v>
          </cell>
          <cell r="G20">
            <v>22.23847</v>
          </cell>
        </row>
        <row r="21">
          <cell r="A21">
            <v>85668.53</v>
          </cell>
          <cell r="B21">
            <v>20</v>
          </cell>
          <cell r="C21">
            <v>3611.607</v>
          </cell>
          <cell r="D21">
            <v>142.8571</v>
          </cell>
          <cell r="E21">
            <v>6.33413</v>
          </cell>
          <cell r="F21">
            <v>0</v>
          </cell>
          <cell r="G21">
            <v>0</v>
          </cell>
        </row>
        <row r="22">
          <cell r="A22">
            <v>90656.53</v>
          </cell>
          <cell r="B22">
            <v>21</v>
          </cell>
          <cell r="C22">
            <v>4988.0029999999997</v>
          </cell>
          <cell r="D22">
            <v>0</v>
          </cell>
          <cell r="E22">
            <v>0</v>
          </cell>
          <cell r="F22">
            <v>0</v>
          </cell>
          <cell r="G22">
            <v>0</v>
          </cell>
        </row>
        <row r="23">
          <cell r="A23">
            <v>95639.79</v>
          </cell>
          <cell r="B23">
            <v>22</v>
          </cell>
          <cell r="C23">
            <v>4983.259</v>
          </cell>
          <cell r="D23">
            <v>285.71429999999998</v>
          </cell>
          <cell r="E23">
            <v>9.5195919999999994</v>
          </cell>
          <cell r="F23">
            <v>0</v>
          </cell>
          <cell r="G23">
            <v>0</v>
          </cell>
        </row>
        <row r="24">
          <cell r="A24">
            <v>100616.91</v>
          </cell>
          <cell r="B24">
            <v>23</v>
          </cell>
          <cell r="C24">
            <v>4977.1220000000003</v>
          </cell>
          <cell r="D24">
            <v>84.821430000000007</v>
          </cell>
          <cell r="E24">
            <v>2.7970459999999999</v>
          </cell>
          <cell r="F24">
            <v>616.35029999999995</v>
          </cell>
          <cell r="G24">
            <v>30.943169999999999</v>
          </cell>
        </row>
        <row r="25">
          <cell r="A25">
            <v>105597.09</v>
          </cell>
          <cell r="B25">
            <v>24</v>
          </cell>
          <cell r="C25">
            <v>4980.183</v>
          </cell>
          <cell r="D25">
            <v>129.46430000000001</v>
          </cell>
          <cell r="E25">
            <v>4.9127609999999997</v>
          </cell>
          <cell r="F25">
            <v>27.901789999999998</v>
          </cell>
          <cell r="G25">
            <v>1.5576920000000001</v>
          </cell>
        </row>
        <row r="26">
          <cell r="A26">
            <v>110588.72</v>
          </cell>
          <cell r="B26">
            <v>25</v>
          </cell>
          <cell r="C26">
            <v>4991.6289999999999</v>
          </cell>
          <cell r="D26">
            <v>0</v>
          </cell>
          <cell r="E26">
            <v>0</v>
          </cell>
          <cell r="F26">
            <v>0</v>
          </cell>
          <cell r="G26">
            <v>0</v>
          </cell>
        </row>
        <row r="27">
          <cell r="A27">
            <v>115520.92</v>
          </cell>
          <cell r="B27">
            <v>26</v>
          </cell>
          <cell r="C27">
            <v>4932.201</v>
          </cell>
          <cell r="D27">
            <v>0</v>
          </cell>
          <cell r="E27">
            <v>0</v>
          </cell>
          <cell r="F27">
            <v>0</v>
          </cell>
          <cell r="G27">
            <v>0</v>
          </cell>
        </row>
        <row r="28">
          <cell r="A28">
            <v>120364.67</v>
          </cell>
          <cell r="B28">
            <v>27</v>
          </cell>
          <cell r="C28">
            <v>4843.75</v>
          </cell>
          <cell r="D28">
            <v>0</v>
          </cell>
          <cell r="E28">
            <v>0</v>
          </cell>
          <cell r="F28">
            <v>107.1429</v>
          </cell>
          <cell r="G28">
            <v>5.8905469999999998</v>
          </cell>
        </row>
        <row r="29">
          <cell r="A29">
            <v>125324.49</v>
          </cell>
          <cell r="B29">
            <v>28</v>
          </cell>
          <cell r="C29">
            <v>4959.8220000000001</v>
          </cell>
          <cell r="D29">
            <v>0</v>
          </cell>
          <cell r="E29">
            <v>0</v>
          </cell>
          <cell r="F29">
            <v>0</v>
          </cell>
          <cell r="G29">
            <v>0</v>
          </cell>
        </row>
        <row r="30">
          <cell r="A30">
            <v>129699.49</v>
          </cell>
          <cell r="B30">
            <v>29</v>
          </cell>
          <cell r="C30">
            <v>4375</v>
          </cell>
          <cell r="D30">
            <v>0</v>
          </cell>
          <cell r="E30">
            <v>0</v>
          </cell>
          <cell r="F30">
            <v>0</v>
          </cell>
          <cell r="G30">
            <v>0</v>
          </cell>
        </row>
        <row r="31">
          <cell r="A31">
            <v>134696.14000000001</v>
          </cell>
          <cell r="B31">
            <v>30</v>
          </cell>
          <cell r="C31">
            <v>4996.643</v>
          </cell>
          <cell r="D31">
            <v>0</v>
          </cell>
          <cell r="E31">
            <v>0</v>
          </cell>
          <cell r="F31">
            <v>1218.75</v>
          </cell>
          <cell r="G31">
            <v>94.729669999999999</v>
          </cell>
        </row>
        <row r="32">
          <cell r="A32">
            <v>139624.44</v>
          </cell>
          <cell r="B32">
            <v>31</v>
          </cell>
          <cell r="C32">
            <v>4928.2929999999997</v>
          </cell>
          <cell r="D32">
            <v>4.4642860000000004</v>
          </cell>
          <cell r="E32">
            <v>0.34381299999999998</v>
          </cell>
          <cell r="F32">
            <v>3580.357</v>
          </cell>
          <cell r="G32">
            <v>288.8331</v>
          </cell>
        </row>
        <row r="33">
          <cell r="A33">
            <v>144602.10999999999</v>
          </cell>
          <cell r="B33">
            <v>32</v>
          </cell>
          <cell r="C33">
            <v>4977.6790000000001</v>
          </cell>
          <cell r="D33">
            <v>290.17860000000002</v>
          </cell>
          <cell r="E33">
            <v>36.487000000000002</v>
          </cell>
          <cell r="F33">
            <v>1276.7860000000001</v>
          </cell>
          <cell r="G33">
            <v>148.04560000000001</v>
          </cell>
        </row>
        <row r="34">
          <cell r="A34">
            <v>149316.39000000001</v>
          </cell>
          <cell r="B34">
            <v>33</v>
          </cell>
          <cell r="C34">
            <v>4714.2860000000001</v>
          </cell>
          <cell r="D34">
            <v>504.46429999999998</v>
          </cell>
          <cell r="E34">
            <v>44.996400000000001</v>
          </cell>
          <cell r="F34">
            <v>799.10720000000003</v>
          </cell>
          <cell r="G34">
            <v>92.117379999999997</v>
          </cell>
        </row>
        <row r="35">
          <cell r="A35">
            <v>154303.54999999999</v>
          </cell>
          <cell r="B35">
            <v>34</v>
          </cell>
          <cell r="C35">
            <v>4987.1610000000001</v>
          </cell>
          <cell r="D35">
            <v>0</v>
          </cell>
          <cell r="E35">
            <v>0</v>
          </cell>
          <cell r="F35">
            <v>0</v>
          </cell>
          <cell r="G35">
            <v>0</v>
          </cell>
        </row>
        <row r="36">
          <cell r="A36">
            <v>157930.76999999999</v>
          </cell>
          <cell r="B36">
            <v>35</v>
          </cell>
          <cell r="C36">
            <v>3627.2249999999999</v>
          </cell>
          <cell r="D36">
            <v>0</v>
          </cell>
          <cell r="E36">
            <v>0</v>
          </cell>
          <cell r="F36">
            <v>2271.7620000000002</v>
          </cell>
          <cell r="G36">
            <v>149.02619999999999</v>
          </cell>
        </row>
        <row r="37">
          <cell r="A37">
            <v>161502.19</v>
          </cell>
          <cell r="B37">
            <v>36</v>
          </cell>
          <cell r="C37">
            <v>3571.4290000000001</v>
          </cell>
          <cell r="D37">
            <v>0</v>
          </cell>
          <cell r="E37">
            <v>0</v>
          </cell>
          <cell r="F37">
            <v>2964.2860000000001</v>
          </cell>
          <cell r="G37">
            <v>267.78289999999998</v>
          </cell>
        </row>
        <row r="38">
          <cell r="A38">
            <v>166435.22</v>
          </cell>
          <cell r="B38">
            <v>37</v>
          </cell>
          <cell r="C38">
            <v>4933.0349999999999</v>
          </cell>
          <cell r="D38">
            <v>620.53579999999999</v>
          </cell>
          <cell r="E38">
            <v>52.224229999999999</v>
          </cell>
          <cell r="F38">
            <v>3633.9290000000001</v>
          </cell>
          <cell r="G38">
            <v>269.8741</v>
          </cell>
        </row>
        <row r="39">
          <cell r="A39">
            <v>169037.89</v>
          </cell>
          <cell r="B39">
            <v>38</v>
          </cell>
          <cell r="C39">
            <v>2602.6790000000001</v>
          </cell>
          <cell r="D39">
            <v>473.21429999999998</v>
          </cell>
          <cell r="E39">
            <v>41.101370000000003</v>
          </cell>
          <cell r="F39">
            <v>558.03579999999999</v>
          </cell>
          <cell r="G39">
            <v>47.400350000000003</v>
          </cell>
        </row>
        <row r="40">
          <cell r="A40">
            <v>174037.89</v>
          </cell>
          <cell r="B40">
            <v>39</v>
          </cell>
          <cell r="C40">
            <v>5000</v>
          </cell>
          <cell r="D40">
            <v>35.714289999999998</v>
          </cell>
          <cell r="E40">
            <v>2.595402</v>
          </cell>
          <cell r="F40">
            <v>0</v>
          </cell>
          <cell r="G40">
            <v>0</v>
          </cell>
        </row>
        <row r="41">
          <cell r="A41">
            <v>179013.06</v>
          </cell>
          <cell r="B41">
            <v>40</v>
          </cell>
          <cell r="C41">
            <v>4975.165</v>
          </cell>
          <cell r="D41">
            <v>0</v>
          </cell>
          <cell r="E41">
            <v>0</v>
          </cell>
          <cell r="F41">
            <v>0</v>
          </cell>
          <cell r="G41">
            <v>0</v>
          </cell>
        </row>
        <row r="42">
          <cell r="A42">
            <v>183950.56</v>
          </cell>
          <cell r="B42">
            <v>41</v>
          </cell>
          <cell r="C42">
            <v>4937.5</v>
          </cell>
          <cell r="D42">
            <v>0</v>
          </cell>
          <cell r="E42">
            <v>0</v>
          </cell>
          <cell r="F42">
            <v>0</v>
          </cell>
          <cell r="G42">
            <v>0</v>
          </cell>
        </row>
        <row r="43">
          <cell r="A43">
            <v>188852.34</v>
          </cell>
          <cell r="B43">
            <v>42</v>
          </cell>
          <cell r="C43">
            <v>4901.7849999999999</v>
          </cell>
          <cell r="D43">
            <v>1383.9280000000001</v>
          </cell>
          <cell r="E43">
            <v>78.120059999999995</v>
          </cell>
          <cell r="F43">
            <v>44.642859999999999</v>
          </cell>
          <cell r="G43">
            <v>2.5200019999999999</v>
          </cell>
        </row>
        <row r="44">
          <cell r="A44">
            <v>193847.33</v>
          </cell>
          <cell r="B44">
            <v>43</v>
          </cell>
          <cell r="C44">
            <v>4994.9780000000001</v>
          </cell>
          <cell r="D44">
            <v>1099.33</v>
          </cell>
          <cell r="E44">
            <v>128.27010000000001</v>
          </cell>
          <cell r="F44">
            <v>0</v>
          </cell>
          <cell r="G44">
            <v>0</v>
          </cell>
        </row>
        <row r="45">
          <cell r="A45">
            <v>198839.52</v>
          </cell>
          <cell r="B45">
            <v>44</v>
          </cell>
          <cell r="C45">
            <v>4992.1840000000002</v>
          </cell>
          <cell r="D45">
            <v>97.098209999999995</v>
          </cell>
          <cell r="E45">
            <v>10.274190000000001</v>
          </cell>
          <cell r="F45">
            <v>0</v>
          </cell>
          <cell r="G45">
            <v>0</v>
          </cell>
        </row>
        <row r="46">
          <cell r="A46">
            <v>203783.98</v>
          </cell>
          <cell r="B46">
            <v>45</v>
          </cell>
          <cell r="C46">
            <v>4944.4750000000004</v>
          </cell>
          <cell r="D46">
            <v>0</v>
          </cell>
          <cell r="E46">
            <v>0</v>
          </cell>
          <cell r="F46">
            <v>0</v>
          </cell>
          <cell r="G46">
            <v>0</v>
          </cell>
        </row>
        <row r="47">
          <cell r="A47">
            <v>208780.36</v>
          </cell>
          <cell r="B47">
            <v>46</v>
          </cell>
          <cell r="C47">
            <v>4996.3729999999996</v>
          </cell>
          <cell r="D47">
            <v>847.93550000000005</v>
          </cell>
          <cell r="E47">
            <v>29.15427</v>
          </cell>
          <cell r="F47">
            <v>0</v>
          </cell>
          <cell r="G47">
            <v>0</v>
          </cell>
        </row>
        <row r="48">
          <cell r="A48">
            <v>213776.17</v>
          </cell>
          <cell r="B48">
            <v>47</v>
          </cell>
          <cell r="C48">
            <v>4995.8159999999998</v>
          </cell>
          <cell r="D48">
            <v>1046.596</v>
          </cell>
          <cell r="E48">
            <v>45.914090000000002</v>
          </cell>
          <cell r="F48">
            <v>0</v>
          </cell>
          <cell r="G48">
            <v>0</v>
          </cell>
        </row>
        <row r="49">
          <cell r="A49">
            <v>218771.7</v>
          </cell>
          <cell r="B49">
            <v>48</v>
          </cell>
          <cell r="C49">
            <v>4995.527</v>
          </cell>
          <cell r="D49">
            <v>416.29480000000001</v>
          </cell>
          <cell r="E49">
            <v>14.308730000000001</v>
          </cell>
          <cell r="F49">
            <v>0</v>
          </cell>
          <cell r="G49">
            <v>0</v>
          </cell>
        </row>
        <row r="50">
          <cell r="A50">
            <v>223767.53</v>
          </cell>
          <cell r="B50">
            <v>49</v>
          </cell>
          <cell r="C50">
            <v>4995.82</v>
          </cell>
          <cell r="D50">
            <v>0</v>
          </cell>
          <cell r="E50">
            <v>0</v>
          </cell>
          <cell r="F50">
            <v>1392.857</v>
          </cell>
          <cell r="G50">
            <v>84.098939999999999</v>
          </cell>
        </row>
        <row r="51">
          <cell r="A51">
            <v>228767.53</v>
          </cell>
          <cell r="B51">
            <v>50</v>
          </cell>
          <cell r="C51">
            <v>5000.0029999999997</v>
          </cell>
          <cell r="D51">
            <v>0</v>
          </cell>
          <cell r="E51">
            <v>0</v>
          </cell>
          <cell r="F51">
            <v>0</v>
          </cell>
          <cell r="G51">
            <v>0</v>
          </cell>
        </row>
        <row r="52">
          <cell r="A52">
            <v>233614.36</v>
          </cell>
          <cell r="B52">
            <v>51</v>
          </cell>
          <cell r="C52">
            <v>4846.8230000000003</v>
          </cell>
          <cell r="D52">
            <v>0</v>
          </cell>
          <cell r="E52">
            <v>0</v>
          </cell>
          <cell r="F52">
            <v>3357.143</v>
          </cell>
          <cell r="G52">
            <v>276.08949999999999</v>
          </cell>
        </row>
        <row r="53">
          <cell r="A53">
            <v>238578.64</v>
          </cell>
          <cell r="B53">
            <v>52</v>
          </cell>
          <cell r="C53">
            <v>4964.2860000000001</v>
          </cell>
          <cell r="D53">
            <v>0</v>
          </cell>
          <cell r="E53">
            <v>0</v>
          </cell>
          <cell r="F53">
            <v>4178.5720000000001</v>
          </cell>
          <cell r="G53">
            <v>289.81130000000002</v>
          </cell>
        </row>
        <row r="54">
          <cell r="A54">
            <v>241507.22</v>
          </cell>
          <cell r="B54">
            <v>53</v>
          </cell>
          <cell r="C54">
            <v>2928.5720000000001</v>
          </cell>
          <cell r="D54">
            <v>0</v>
          </cell>
          <cell r="E54">
            <v>0</v>
          </cell>
          <cell r="F54">
            <v>785.71429999999998</v>
          </cell>
          <cell r="G54">
            <v>43.70664</v>
          </cell>
        </row>
        <row r="55">
          <cell r="A55">
            <v>245266.14</v>
          </cell>
          <cell r="B55">
            <v>54</v>
          </cell>
          <cell r="C55">
            <v>3758.9290000000001</v>
          </cell>
          <cell r="D55">
            <v>0</v>
          </cell>
          <cell r="E55">
            <v>0</v>
          </cell>
          <cell r="F55">
            <v>0</v>
          </cell>
          <cell r="G55">
            <v>0</v>
          </cell>
        </row>
        <row r="56">
          <cell r="A56">
            <v>250265.31</v>
          </cell>
          <cell r="B56">
            <v>55</v>
          </cell>
          <cell r="C56">
            <v>4999.165</v>
          </cell>
          <cell r="D56">
            <v>173.82810000000001</v>
          </cell>
          <cell r="E56">
            <v>7.7849630000000003</v>
          </cell>
          <cell r="F56">
            <v>0</v>
          </cell>
          <cell r="G56">
            <v>0</v>
          </cell>
        </row>
        <row r="57">
          <cell r="A57">
            <v>255192.2</v>
          </cell>
          <cell r="B57">
            <v>56</v>
          </cell>
          <cell r="C57">
            <v>4926.8969999999999</v>
          </cell>
          <cell r="D57">
            <v>0</v>
          </cell>
          <cell r="E57">
            <v>0</v>
          </cell>
          <cell r="F57">
            <v>2053.5709999999999</v>
          </cell>
          <cell r="G57">
            <v>117.4067</v>
          </cell>
        </row>
        <row r="58">
          <cell r="A58">
            <v>260156.48</v>
          </cell>
          <cell r="B58">
            <v>57</v>
          </cell>
          <cell r="C58">
            <v>4964.2860000000001</v>
          </cell>
          <cell r="D58">
            <v>0</v>
          </cell>
          <cell r="E58">
            <v>0</v>
          </cell>
          <cell r="F58">
            <v>1964.2860000000001</v>
          </cell>
          <cell r="G58">
            <v>227.6925</v>
          </cell>
        </row>
        <row r="59">
          <cell r="A59">
            <v>264893.09000000003</v>
          </cell>
          <cell r="B59">
            <v>58</v>
          </cell>
          <cell r="C59">
            <v>4736.607</v>
          </cell>
          <cell r="D59">
            <v>750.00009999999997</v>
          </cell>
          <cell r="E59">
            <v>56.772860000000001</v>
          </cell>
          <cell r="F59">
            <v>2361.607</v>
          </cell>
          <cell r="G59">
            <v>288.99630000000002</v>
          </cell>
        </row>
        <row r="60">
          <cell r="A60">
            <v>269858.78000000003</v>
          </cell>
          <cell r="B60">
            <v>59</v>
          </cell>
          <cell r="C60">
            <v>4965.6850000000004</v>
          </cell>
          <cell r="D60">
            <v>349.3304</v>
          </cell>
          <cell r="E60">
            <v>22.324310000000001</v>
          </cell>
          <cell r="F60">
            <v>744.41970000000003</v>
          </cell>
          <cell r="G60">
            <v>51.059440000000002</v>
          </cell>
        </row>
        <row r="61">
          <cell r="A61">
            <v>274406.21999999997</v>
          </cell>
          <cell r="B61">
            <v>60</v>
          </cell>
          <cell r="C61">
            <v>4547.4340000000002</v>
          </cell>
          <cell r="D61">
            <v>0</v>
          </cell>
          <cell r="E61">
            <v>0</v>
          </cell>
          <cell r="F61">
            <v>0</v>
          </cell>
          <cell r="G61">
            <v>0</v>
          </cell>
        </row>
        <row r="62">
          <cell r="A62">
            <v>278343.71999999997</v>
          </cell>
          <cell r="B62">
            <v>61</v>
          </cell>
          <cell r="C62">
            <v>3937.5</v>
          </cell>
          <cell r="D62">
            <v>111.6071</v>
          </cell>
          <cell r="E62">
            <v>15.808770000000001</v>
          </cell>
          <cell r="F62">
            <v>1718.75</v>
          </cell>
          <cell r="G62">
            <v>243.45509999999999</v>
          </cell>
        </row>
        <row r="63">
          <cell r="A63">
            <v>283299.06</v>
          </cell>
          <cell r="B63">
            <v>62</v>
          </cell>
          <cell r="C63">
            <v>4955.357</v>
          </cell>
          <cell r="D63">
            <v>758.92859999999996</v>
          </cell>
          <cell r="E63">
            <v>81.183869999999999</v>
          </cell>
          <cell r="F63">
            <v>2482.143</v>
          </cell>
          <cell r="G63">
            <v>266.44779999999997</v>
          </cell>
        </row>
        <row r="64">
          <cell r="A64">
            <v>288287.90999999997</v>
          </cell>
          <cell r="B64">
            <v>63</v>
          </cell>
          <cell r="C64">
            <v>4988.8410000000003</v>
          </cell>
          <cell r="D64">
            <v>875.00009999999997</v>
          </cell>
          <cell r="E64">
            <v>65.015479999999997</v>
          </cell>
          <cell r="F64">
            <v>1125</v>
          </cell>
          <cell r="G64">
            <v>76.420230000000004</v>
          </cell>
        </row>
        <row r="65">
          <cell r="A65">
            <v>293281.21999999997</v>
          </cell>
          <cell r="B65">
            <v>64</v>
          </cell>
          <cell r="C65">
            <v>4993.3059999999996</v>
          </cell>
          <cell r="D65">
            <v>0</v>
          </cell>
          <cell r="E65">
            <v>0</v>
          </cell>
          <cell r="F65">
            <v>0</v>
          </cell>
          <cell r="G65">
            <v>0</v>
          </cell>
        </row>
        <row r="66">
          <cell r="A66">
            <v>298257.5</v>
          </cell>
          <cell r="B66">
            <v>65</v>
          </cell>
          <cell r="C66">
            <v>4976.2839999999997</v>
          </cell>
          <cell r="D66">
            <v>633.92859999999996</v>
          </cell>
          <cell r="E66">
            <v>164.88050000000001</v>
          </cell>
          <cell r="F66">
            <v>1437.5</v>
          </cell>
          <cell r="G66">
            <v>377.61099999999999</v>
          </cell>
        </row>
        <row r="67">
          <cell r="A67">
            <v>303250.81</v>
          </cell>
          <cell r="B67">
            <v>66</v>
          </cell>
          <cell r="C67">
            <v>4993.3010000000004</v>
          </cell>
          <cell r="D67">
            <v>1423.549</v>
          </cell>
          <cell r="E67">
            <v>288.4973</v>
          </cell>
          <cell r="F67">
            <v>2196.4290000000001</v>
          </cell>
          <cell r="G67">
            <v>526.42970000000003</v>
          </cell>
        </row>
        <row r="68">
          <cell r="A68">
            <v>308251.09000000003</v>
          </cell>
          <cell r="B68">
            <v>67</v>
          </cell>
          <cell r="C68">
            <v>5000.2740000000003</v>
          </cell>
          <cell r="D68">
            <v>494.4196</v>
          </cell>
          <cell r="E68">
            <v>21.67745</v>
          </cell>
          <cell r="F68">
            <v>244.6987</v>
          </cell>
          <cell r="G68">
            <v>12.545500000000001</v>
          </cell>
        </row>
        <row r="69">
          <cell r="A69">
            <v>313249.40999999997</v>
          </cell>
          <cell r="B69">
            <v>68</v>
          </cell>
          <cell r="C69">
            <v>4998.326</v>
          </cell>
          <cell r="D69">
            <v>528.73879999999997</v>
          </cell>
          <cell r="E69">
            <v>19.011469999999999</v>
          </cell>
          <cell r="F69">
            <v>325.33479999999997</v>
          </cell>
          <cell r="G69">
            <v>16.679649999999999</v>
          </cell>
        </row>
        <row r="70">
          <cell r="A70">
            <v>318247.19</v>
          </cell>
          <cell r="B70">
            <v>69</v>
          </cell>
          <cell r="C70">
            <v>4997.7719999999999</v>
          </cell>
          <cell r="D70">
            <v>0</v>
          </cell>
          <cell r="E70">
            <v>0</v>
          </cell>
          <cell r="F70">
            <v>364.95530000000002</v>
          </cell>
          <cell r="G70">
            <v>37.55809</v>
          </cell>
        </row>
        <row r="71">
          <cell r="A71">
            <v>323186.09000000003</v>
          </cell>
          <cell r="B71">
            <v>70</v>
          </cell>
          <cell r="C71">
            <v>4938.8950000000004</v>
          </cell>
          <cell r="D71">
            <v>0</v>
          </cell>
          <cell r="E71">
            <v>0</v>
          </cell>
          <cell r="F71">
            <v>687.49980000000005</v>
          </cell>
          <cell r="G71">
            <v>66.173839999999998</v>
          </cell>
        </row>
        <row r="72">
          <cell r="A72">
            <v>327953.94</v>
          </cell>
          <cell r="B72">
            <v>71</v>
          </cell>
          <cell r="C72">
            <v>4767.857</v>
          </cell>
          <cell r="D72">
            <v>0</v>
          </cell>
          <cell r="E72">
            <v>0</v>
          </cell>
          <cell r="F72">
            <v>1196.4290000000001</v>
          </cell>
          <cell r="G72">
            <v>142.94800000000001</v>
          </cell>
        </row>
        <row r="73">
          <cell r="A73">
            <v>332900.38</v>
          </cell>
          <cell r="B73">
            <v>72</v>
          </cell>
          <cell r="C73">
            <v>4946.4290000000001</v>
          </cell>
          <cell r="D73">
            <v>0</v>
          </cell>
          <cell r="E73">
            <v>0</v>
          </cell>
          <cell r="F73">
            <v>2160.7139999999999</v>
          </cell>
          <cell r="G73">
            <v>231.45240000000001</v>
          </cell>
        </row>
        <row r="74">
          <cell r="A74">
            <v>337876.38</v>
          </cell>
          <cell r="B74">
            <v>73</v>
          </cell>
          <cell r="C74">
            <v>4976.0060000000003</v>
          </cell>
          <cell r="D74">
            <v>0</v>
          </cell>
          <cell r="E74">
            <v>0</v>
          </cell>
          <cell r="F74">
            <v>321.42860000000002</v>
          </cell>
          <cell r="G74">
            <v>33.736620000000002</v>
          </cell>
        </row>
        <row r="75">
          <cell r="A75">
            <v>342766.16</v>
          </cell>
          <cell r="B75">
            <v>74</v>
          </cell>
          <cell r="C75">
            <v>4889.7879999999996</v>
          </cell>
          <cell r="D75">
            <v>0</v>
          </cell>
          <cell r="E75">
            <v>0</v>
          </cell>
          <cell r="F75">
            <v>1250</v>
          </cell>
          <cell r="G75">
            <v>142.834</v>
          </cell>
        </row>
        <row r="76">
          <cell r="A76">
            <v>346337.59</v>
          </cell>
          <cell r="B76">
            <v>75</v>
          </cell>
          <cell r="C76">
            <v>3571.4290000000001</v>
          </cell>
          <cell r="D76">
            <v>0</v>
          </cell>
          <cell r="E76">
            <v>0</v>
          </cell>
          <cell r="F76">
            <v>2857.143</v>
          </cell>
          <cell r="G76">
            <v>730.17309999999998</v>
          </cell>
        </row>
        <row r="77">
          <cell r="A77">
            <v>350194.75</v>
          </cell>
          <cell r="B77">
            <v>76</v>
          </cell>
          <cell r="C77">
            <v>3857.143</v>
          </cell>
          <cell r="D77">
            <v>0</v>
          </cell>
          <cell r="E77">
            <v>0</v>
          </cell>
          <cell r="F77">
            <v>3678.5720000000001</v>
          </cell>
          <cell r="G77">
            <v>341.58069999999998</v>
          </cell>
        </row>
        <row r="78">
          <cell r="A78">
            <v>355191.69</v>
          </cell>
          <cell r="B78">
            <v>77</v>
          </cell>
          <cell r="C78">
            <v>4996.933</v>
          </cell>
          <cell r="D78">
            <v>0</v>
          </cell>
          <cell r="E78">
            <v>0</v>
          </cell>
          <cell r="F78">
            <v>159.59819999999999</v>
          </cell>
          <cell r="G78">
            <v>14.492889999999999</v>
          </cell>
        </row>
        <row r="79">
          <cell r="A79">
            <v>360077.84</v>
          </cell>
          <cell r="B79">
            <v>78</v>
          </cell>
          <cell r="C79">
            <v>4886.1610000000001</v>
          </cell>
          <cell r="D79">
            <v>0</v>
          </cell>
          <cell r="E79">
            <v>0</v>
          </cell>
          <cell r="F79">
            <v>2036.83</v>
          </cell>
          <cell r="G79">
            <v>147.4024</v>
          </cell>
        </row>
        <row r="80">
          <cell r="A80">
            <v>365069.75</v>
          </cell>
          <cell r="B80">
            <v>79</v>
          </cell>
          <cell r="C80">
            <v>4991.9080000000004</v>
          </cell>
          <cell r="D80">
            <v>0</v>
          </cell>
          <cell r="E80">
            <v>0</v>
          </cell>
          <cell r="F80">
            <v>3083.7060000000001</v>
          </cell>
          <cell r="G80">
            <v>218.90989999999999</v>
          </cell>
        </row>
        <row r="81">
          <cell r="A81">
            <v>370066.97</v>
          </cell>
          <cell r="B81">
            <v>80</v>
          </cell>
          <cell r="C81">
            <v>4997.2060000000001</v>
          </cell>
          <cell r="D81">
            <v>0</v>
          </cell>
          <cell r="E81">
            <v>0</v>
          </cell>
          <cell r="F81">
            <v>95.982140000000001</v>
          </cell>
          <cell r="G81">
            <v>9.3394499999999994</v>
          </cell>
        </row>
        <row r="82">
          <cell r="A82">
            <v>375055.53</v>
          </cell>
          <cell r="B82">
            <v>81</v>
          </cell>
          <cell r="C82">
            <v>4988.5519999999997</v>
          </cell>
          <cell r="D82">
            <v>0</v>
          </cell>
          <cell r="E82">
            <v>0</v>
          </cell>
          <cell r="F82">
            <v>68.080349999999996</v>
          </cell>
          <cell r="G82">
            <v>4.8879789999999996</v>
          </cell>
        </row>
        <row r="83">
          <cell r="A83">
            <v>378892.03</v>
          </cell>
          <cell r="B83">
            <v>82</v>
          </cell>
          <cell r="C83">
            <v>3836.491</v>
          </cell>
          <cell r="D83">
            <v>0</v>
          </cell>
          <cell r="E83">
            <v>0</v>
          </cell>
          <cell r="F83">
            <v>0</v>
          </cell>
          <cell r="G83">
            <v>0</v>
          </cell>
        </row>
        <row r="84">
          <cell r="A84">
            <v>383374.19</v>
          </cell>
          <cell r="B84">
            <v>83</v>
          </cell>
          <cell r="C84">
            <v>4482.143</v>
          </cell>
          <cell r="D84">
            <v>0</v>
          </cell>
          <cell r="E84">
            <v>0</v>
          </cell>
          <cell r="F84">
            <v>2696.4290000000001</v>
          </cell>
          <cell r="G84">
            <v>258.8066</v>
          </cell>
        </row>
        <row r="85">
          <cell r="A85">
            <v>387942.56</v>
          </cell>
          <cell r="B85">
            <v>84</v>
          </cell>
          <cell r="C85">
            <v>4568.3599999999997</v>
          </cell>
          <cell r="D85">
            <v>0</v>
          </cell>
          <cell r="E85">
            <v>0</v>
          </cell>
          <cell r="F85">
            <v>321.42860000000002</v>
          </cell>
          <cell r="G85">
            <v>16.704560000000001</v>
          </cell>
        </row>
        <row r="86">
          <cell r="A86">
            <v>391371.13</v>
          </cell>
          <cell r="B86">
            <v>85</v>
          </cell>
          <cell r="C86">
            <v>3428.5720000000001</v>
          </cell>
          <cell r="D86">
            <v>0</v>
          </cell>
          <cell r="E86">
            <v>0</v>
          </cell>
          <cell r="F86">
            <v>0</v>
          </cell>
          <cell r="G86">
            <v>0</v>
          </cell>
        </row>
        <row r="87">
          <cell r="A87">
            <v>396335.41</v>
          </cell>
          <cell r="B87">
            <v>86</v>
          </cell>
          <cell r="C87">
            <v>4964.2860000000001</v>
          </cell>
          <cell r="D87">
            <v>0</v>
          </cell>
          <cell r="E87">
            <v>0</v>
          </cell>
          <cell r="F87">
            <v>1392.857</v>
          </cell>
          <cell r="G87">
            <v>125.46129999999999</v>
          </cell>
        </row>
        <row r="88">
          <cell r="A88">
            <v>401333.44</v>
          </cell>
          <cell r="B88">
            <v>87</v>
          </cell>
          <cell r="C88">
            <v>4998.0460000000003</v>
          </cell>
          <cell r="D88">
            <v>0</v>
          </cell>
          <cell r="E88">
            <v>0</v>
          </cell>
          <cell r="F88">
            <v>1071.4290000000001</v>
          </cell>
          <cell r="G88">
            <v>96.508709999999994</v>
          </cell>
        </row>
        <row r="89">
          <cell r="A89">
            <v>406305.53</v>
          </cell>
          <cell r="B89">
            <v>88</v>
          </cell>
          <cell r="C89">
            <v>4972.0969999999998</v>
          </cell>
          <cell r="D89">
            <v>0</v>
          </cell>
          <cell r="E89">
            <v>0</v>
          </cell>
          <cell r="F89">
            <v>0</v>
          </cell>
          <cell r="G89">
            <v>0</v>
          </cell>
        </row>
        <row r="90">
          <cell r="A90">
            <v>411299.94</v>
          </cell>
          <cell r="B90">
            <v>89</v>
          </cell>
          <cell r="C90">
            <v>4994.42</v>
          </cell>
          <cell r="D90">
            <v>0</v>
          </cell>
          <cell r="E90">
            <v>0</v>
          </cell>
          <cell r="F90">
            <v>0</v>
          </cell>
          <cell r="G90">
            <v>0</v>
          </cell>
        </row>
        <row r="91">
          <cell r="A91">
            <v>416291.28</v>
          </cell>
          <cell r="B91">
            <v>90</v>
          </cell>
          <cell r="C91">
            <v>4991.348</v>
          </cell>
          <cell r="D91">
            <v>0</v>
          </cell>
          <cell r="E91">
            <v>0</v>
          </cell>
          <cell r="F91">
            <v>295.75900000000001</v>
          </cell>
          <cell r="G91">
            <v>35.034950000000002</v>
          </cell>
        </row>
        <row r="92">
          <cell r="A92">
            <v>421285.69</v>
          </cell>
          <cell r="B92">
            <v>91</v>
          </cell>
          <cell r="C92">
            <v>4994.4189999999999</v>
          </cell>
          <cell r="D92">
            <v>0</v>
          </cell>
          <cell r="E92">
            <v>0</v>
          </cell>
          <cell r="F92">
            <v>1489.9559999999999</v>
          </cell>
          <cell r="G92">
            <v>157.88069999999999</v>
          </cell>
        </row>
        <row r="93">
          <cell r="A93">
            <v>426191.09</v>
          </cell>
          <cell r="B93">
            <v>92</v>
          </cell>
          <cell r="C93">
            <v>4905.4189999999999</v>
          </cell>
          <cell r="D93">
            <v>0</v>
          </cell>
          <cell r="E93">
            <v>0</v>
          </cell>
          <cell r="F93">
            <v>1517.857</v>
          </cell>
          <cell r="G93">
            <v>90.464939999999999</v>
          </cell>
        </row>
        <row r="94">
          <cell r="A94">
            <v>431155.38</v>
          </cell>
          <cell r="B94">
            <v>93</v>
          </cell>
          <cell r="C94">
            <v>4964.2860000000001</v>
          </cell>
          <cell r="D94">
            <v>0</v>
          </cell>
          <cell r="E94">
            <v>0</v>
          </cell>
          <cell r="F94">
            <v>1750</v>
          </cell>
          <cell r="G94">
            <v>108.59310000000001</v>
          </cell>
        </row>
        <row r="95">
          <cell r="A95">
            <v>436143.94</v>
          </cell>
          <cell r="B95">
            <v>94</v>
          </cell>
          <cell r="C95">
            <v>4988.5590000000002</v>
          </cell>
          <cell r="D95">
            <v>0</v>
          </cell>
          <cell r="E95">
            <v>0</v>
          </cell>
          <cell r="F95">
            <v>571.42859999999996</v>
          </cell>
          <cell r="G95">
            <v>37.233339999999998</v>
          </cell>
        </row>
        <row r="96">
          <cell r="A96">
            <v>441134.44</v>
          </cell>
          <cell r="B96">
            <v>95</v>
          </cell>
          <cell r="C96">
            <v>4990.51</v>
          </cell>
          <cell r="D96">
            <v>0</v>
          </cell>
          <cell r="E96">
            <v>0</v>
          </cell>
          <cell r="F96">
            <v>0</v>
          </cell>
          <cell r="G96">
            <v>0</v>
          </cell>
        </row>
        <row r="97">
          <cell r="A97">
            <v>446047.94</v>
          </cell>
          <cell r="B97">
            <v>96</v>
          </cell>
          <cell r="C97">
            <v>4913.5060000000003</v>
          </cell>
          <cell r="D97">
            <v>0</v>
          </cell>
          <cell r="E97">
            <v>0</v>
          </cell>
          <cell r="F97">
            <v>0</v>
          </cell>
          <cell r="G97">
            <v>0</v>
          </cell>
        </row>
        <row r="98">
          <cell r="A98">
            <v>451001.91</v>
          </cell>
          <cell r="B98">
            <v>97</v>
          </cell>
          <cell r="C98">
            <v>4953.96</v>
          </cell>
          <cell r="D98">
            <v>0</v>
          </cell>
          <cell r="E98">
            <v>0</v>
          </cell>
          <cell r="F98">
            <v>0</v>
          </cell>
          <cell r="G98">
            <v>0</v>
          </cell>
        </row>
        <row r="99">
          <cell r="A99">
            <v>455986</v>
          </cell>
          <cell r="B99">
            <v>98</v>
          </cell>
          <cell r="C99">
            <v>4984.0959999999995</v>
          </cell>
          <cell r="D99">
            <v>0</v>
          </cell>
          <cell r="E99">
            <v>0</v>
          </cell>
          <cell r="F99">
            <v>0</v>
          </cell>
          <cell r="G99">
            <v>0</v>
          </cell>
        </row>
        <row r="100">
          <cell r="A100">
            <v>460952.78</v>
          </cell>
          <cell r="B100">
            <v>99</v>
          </cell>
          <cell r="C100">
            <v>4966.7960000000003</v>
          </cell>
          <cell r="D100">
            <v>0</v>
          </cell>
          <cell r="E100">
            <v>0</v>
          </cell>
          <cell r="F100">
            <v>0</v>
          </cell>
          <cell r="G100">
            <v>0</v>
          </cell>
        </row>
        <row r="101">
          <cell r="A101">
            <v>465936.88</v>
          </cell>
          <cell r="B101">
            <v>100</v>
          </cell>
          <cell r="C101">
            <v>4984.0959999999995</v>
          </cell>
          <cell r="D101">
            <v>54.07367</v>
          </cell>
          <cell r="E101">
            <v>6.6544790000000003</v>
          </cell>
          <cell r="F101">
            <v>0</v>
          </cell>
          <cell r="G101">
            <v>0</v>
          </cell>
        </row>
        <row r="102">
          <cell r="A102">
            <v>470933.53</v>
          </cell>
          <cell r="B102">
            <v>101</v>
          </cell>
          <cell r="C102">
            <v>4996.6480000000001</v>
          </cell>
          <cell r="D102">
            <v>53.069189999999999</v>
          </cell>
          <cell r="E102">
            <v>6.5308659999999996</v>
          </cell>
          <cell r="F102">
            <v>0</v>
          </cell>
          <cell r="G102">
            <v>0</v>
          </cell>
        </row>
        <row r="103">
          <cell r="A103">
            <v>475907.03</v>
          </cell>
          <cell r="B103">
            <v>102</v>
          </cell>
          <cell r="C103">
            <v>4973.4949999999999</v>
          </cell>
          <cell r="D103">
            <v>0</v>
          </cell>
          <cell r="E103">
            <v>0</v>
          </cell>
          <cell r="F103">
            <v>0</v>
          </cell>
          <cell r="G103">
            <v>0</v>
          </cell>
        </row>
        <row r="104">
          <cell r="A104">
            <v>480903.97</v>
          </cell>
          <cell r="B104">
            <v>103</v>
          </cell>
          <cell r="C104">
            <v>4996.9290000000001</v>
          </cell>
          <cell r="D104">
            <v>785.71439999999996</v>
          </cell>
          <cell r="E104">
            <v>99.521389999999997</v>
          </cell>
          <cell r="F104">
            <v>0</v>
          </cell>
          <cell r="G104">
            <v>0</v>
          </cell>
        </row>
        <row r="105">
          <cell r="A105">
            <v>485605.41</v>
          </cell>
          <cell r="B105">
            <v>104</v>
          </cell>
          <cell r="C105">
            <v>4701.451</v>
          </cell>
          <cell r="D105">
            <v>0</v>
          </cell>
          <cell r="E105">
            <v>0</v>
          </cell>
          <cell r="F105">
            <v>0</v>
          </cell>
          <cell r="G105">
            <v>0</v>
          </cell>
        </row>
        <row r="106">
          <cell r="A106">
            <v>490435.75</v>
          </cell>
          <cell r="B106">
            <v>105</v>
          </cell>
          <cell r="C106">
            <v>4830.357</v>
          </cell>
          <cell r="D106">
            <v>0</v>
          </cell>
          <cell r="E106">
            <v>0</v>
          </cell>
          <cell r="F106">
            <v>0</v>
          </cell>
          <cell r="G106">
            <v>0</v>
          </cell>
        </row>
        <row r="107">
          <cell r="A107">
            <v>495105.41</v>
          </cell>
          <cell r="B107">
            <v>106</v>
          </cell>
          <cell r="C107">
            <v>4669.643</v>
          </cell>
          <cell r="D107">
            <v>0</v>
          </cell>
          <cell r="E107">
            <v>0</v>
          </cell>
          <cell r="F107">
            <v>0</v>
          </cell>
          <cell r="G107">
            <v>0</v>
          </cell>
        </row>
        <row r="108">
          <cell r="A108">
            <v>500101.5</v>
          </cell>
          <cell r="B108">
            <v>107</v>
          </cell>
          <cell r="C108">
            <v>4996.0870000000004</v>
          </cell>
          <cell r="D108">
            <v>678.57140000000004</v>
          </cell>
          <cell r="E108">
            <v>62.798079999999999</v>
          </cell>
          <cell r="F108">
            <v>0</v>
          </cell>
          <cell r="G108">
            <v>0</v>
          </cell>
        </row>
        <row r="109">
          <cell r="A109">
            <v>504694.97</v>
          </cell>
          <cell r="B109">
            <v>108</v>
          </cell>
          <cell r="C109">
            <v>4593.4719999999998</v>
          </cell>
          <cell r="D109">
            <v>0</v>
          </cell>
          <cell r="E109">
            <v>0</v>
          </cell>
          <cell r="F109">
            <v>0</v>
          </cell>
          <cell r="G109">
            <v>0</v>
          </cell>
        </row>
        <row r="110">
          <cell r="A110">
            <v>509569.97</v>
          </cell>
          <cell r="B110">
            <v>109</v>
          </cell>
          <cell r="C110">
            <v>4875</v>
          </cell>
          <cell r="D110">
            <v>0</v>
          </cell>
          <cell r="E110">
            <v>0</v>
          </cell>
          <cell r="F110">
            <v>0</v>
          </cell>
          <cell r="G110">
            <v>0</v>
          </cell>
        </row>
        <row r="111">
          <cell r="A111">
            <v>514557.81</v>
          </cell>
          <cell r="B111">
            <v>110</v>
          </cell>
          <cell r="C111">
            <v>4987.835</v>
          </cell>
          <cell r="D111">
            <v>72.767849999999996</v>
          </cell>
          <cell r="E111">
            <v>5.9873459999999996</v>
          </cell>
          <cell r="F111">
            <v>0</v>
          </cell>
          <cell r="G111">
            <v>0</v>
          </cell>
        </row>
        <row r="112">
          <cell r="A112">
            <v>519523.38</v>
          </cell>
          <cell r="B112">
            <v>111</v>
          </cell>
          <cell r="C112">
            <v>4965.5659999999998</v>
          </cell>
          <cell r="D112">
            <v>1796.4839999999999</v>
          </cell>
          <cell r="E112">
            <v>108.6438</v>
          </cell>
          <cell r="F112">
            <v>0</v>
          </cell>
          <cell r="G112">
            <v>0</v>
          </cell>
        </row>
        <row r="113">
          <cell r="A113">
            <v>524510.81000000006</v>
          </cell>
          <cell r="B113">
            <v>112</v>
          </cell>
          <cell r="C113">
            <v>4987.4399999999996</v>
          </cell>
          <cell r="D113">
            <v>2133.9870000000001</v>
          </cell>
          <cell r="E113">
            <v>111.3481</v>
          </cell>
          <cell r="F113">
            <v>0</v>
          </cell>
          <cell r="G113">
            <v>0</v>
          </cell>
        </row>
        <row r="114">
          <cell r="A114">
            <v>529497.13</v>
          </cell>
          <cell r="B114">
            <v>113</v>
          </cell>
          <cell r="C114">
            <v>4986.3280000000004</v>
          </cell>
          <cell r="D114">
            <v>0</v>
          </cell>
          <cell r="E114">
            <v>0</v>
          </cell>
          <cell r="F114">
            <v>0</v>
          </cell>
          <cell r="G114">
            <v>0</v>
          </cell>
        </row>
        <row r="115">
          <cell r="A115">
            <v>534490.13</v>
          </cell>
          <cell r="B115">
            <v>114</v>
          </cell>
          <cell r="C115">
            <v>4993.0249999999996</v>
          </cell>
          <cell r="D115">
            <v>0</v>
          </cell>
          <cell r="E115">
            <v>0</v>
          </cell>
          <cell r="F115">
            <v>0</v>
          </cell>
          <cell r="G115">
            <v>0</v>
          </cell>
        </row>
        <row r="116">
          <cell r="A116">
            <v>539372.93999999994</v>
          </cell>
          <cell r="B116">
            <v>115</v>
          </cell>
          <cell r="C116">
            <v>4882.8130000000001</v>
          </cell>
          <cell r="D116">
            <v>0</v>
          </cell>
          <cell r="E116">
            <v>0</v>
          </cell>
          <cell r="F116">
            <v>0</v>
          </cell>
          <cell r="G116">
            <v>0</v>
          </cell>
        </row>
        <row r="117">
          <cell r="A117">
            <v>544370.06000000006</v>
          </cell>
          <cell r="B117">
            <v>116</v>
          </cell>
          <cell r="C117">
            <v>4997.098</v>
          </cell>
          <cell r="D117">
            <v>243.91739999999999</v>
          </cell>
          <cell r="E117">
            <v>19.42991</v>
          </cell>
          <cell r="F117">
            <v>0</v>
          </cell>
          <cell r="G117">
            <v>0</v>
          </cell>
        </row>
        <row r="118">
          <cell r="A118">
            <v>549357.63</v>
          </cell>
          <cell r="B118">
            <v>117</v>
          </cell>
          <cell r="C118">
            <v>4987.5559999999996</v>
          </cell>
          <cell r="D118">
            <v>72.377229999999997</v>
          </cell>
          <cell r="E118">
            <v>5.6410030000000004</v>
          </cell>
          <cell r="F118">
            <v>0</v>
          </cell>
          <cell r="G118">
            <v>0</v>
          </cell>
        </row>
        <row r="119">
          <cell r="A119">
            <v>554324.13</v>
          </cell>
          <cell r="B119">
            <v>118</v>
          </cell>
          <cell r="C119">
            <v>4966.5150000000003</v>
          </cell>
          <cell r="D119">
            <v>0</v>
          </cell>
          <cell r="E119">
            <v>0</v>
          </cell>
          <cell r="F119">
            <v>0</v>
          </cell>
          <cell r="G119">
            <v>0</v>
          </cell>
        </row>
        <row r="120">
          <cell r="A120">
            <v>559319.38</v>
          </cell>
          <cell r="B120">
            <v>119</v>
          </cell>
          <cell r="C120">
            <v>4995.2529999999997</v>
          </cell>
          <cell r="D120">
            <v>555.52459999999996</v>
          </cell>
          <cell r="E120">
            <v>41.152979999999999</v>
          </cell>
          <cell r="F120">
            <v>90.680800000000005</v>
          </cell>
          <cell r="G120">
            <v>6.7175880000000001</v>
          </cell>
        </row>
        <row r="121">
          <cell r="A121">
            <v>562446.06000000006</v>
          </cell>
          <cell r="B121">
            <v>120</v>
          </cell>
          <cell r="C121">
            <v>3126.6759999999999</v>
          </cell>
          <cell r="D121">
            <v>427.67860000000002</v>
          </cell>
          <cell r="E121">
            <v>30.200199999999999</v>
          </cell>
          <cell r="F121">
            <v>0</v>
          </cell>
          <cell r="G121">
            <v>0</v>
          </cell>
        </row>
        <row r="122">
          <cell r="A122">
            <v>566017.5</v>
          </cell>
          <cell r="B122">
            <v>121</v>
          </cell>
          <cell r="C122">
            <v>3571.4290000000001</v>
          </cell>
          <cell r="D122">
            <v>0</v>
          </cell>
          <cell r="E122">
            <v>0</v>
          </cell>
          <cell r="F122">
            <v>0</v>
          </cell>
          <cell r="G122">
            <v>0</v>
          </cell>
        </row>
        <row r="123">
          <cell r="A123">
            <v>569588.93999999994</v>
          </cell>
          <cell r="B123">
            <v>122</v>
          </cell>
          <cell r="C123">
            <v>3571.4290000000001</v>
          </cell>
          <cell r="D123">
            <v>0</v>
          </cell>
          <cell r="E123">
            <v>0</v>
          </cell>
          <cell r="F123">
            <v>0</v>
          </cell>
          <cell r="G123">
            <v>0</v>
          </cell>
        </row>
        <row r="124">
          <cell r="A124">
            <v>573272</v>
          </cell>
          <cell r="B124">
            <v>123</v>
          </cell>
          <cell r="C124">
            <v>3683.0360000000001</v>
          </cell>
          <cell r="D124">
            <v>0</v>
          </cell>
          <cell r="E124">
            <v>0</v>
          </cell>
          <cell r="F124">
            <v>0</v>
          </cell>
          <cell r="G124">
            <v>0</v>
          </cell>
        </row>
        <row r="125">
          <cell r="A125">
            <v>578263.06000000006</v>
          </cell>
          <cell r="B125">
            <v>124</v>
          </cell>
          <cell r="C125">
            <v>4991.0739999999996</v>
          </cell>
          <cell r="D125">
            <v>223.21420000000001</v>
          </cell>
          <cell r="E125">
            <v>15.329050000000001</v>
          </cell>
          <cell r="F125">
            <v>45.200899999999997</v>
          </cell>
          <cell r="G125">
            <v>3.104133</v>
          </cell>
        </row>
        <row r="126">
          <cell r="A126">
            <v>583259.13</v>
          </cell>
          <cell r="B126">
            <v>125</v>
          </cell>
          <cell r="C126">
            <v>4996.0919999999996</v>
          </cell>
          <cell r="D126">
            <v>723.21389999999997</v>
          </cell>
          <cell r="E126">
            <v>55.0745</v>
          </cell>
          <cell r="F126">
            <v>8.3705370000000006</v>
          </cell>
          <cell r="G126">
            <v>0.57483899999999999</v>
          </cell>
        </row>
        <row r="127">
          <cell r="A127">
            <v>588030.31000000006</v>
          </cell>
          <cell r="B127">
            <v>126</v>
          </cell>
          <cell r="C127">
            <v>4771.2060000000001</v>
          </cell>
          <cell r="D127">
            <v>0</v>
          </cell>
          <cell r="E127">
            <v>0</v>
          </cell>
          <cell r="F127">
            <v>0</v>
          </cell>
          <cell r="G127">
            <v>0</v>
          </cell>
        </row>
        <row r="128">
          <cell r="A128">
            <v>592699.93999999994</v>
          </cell>
          <cell r="B128">
            <v>127</v>
          </cell>
          <cell r="C128">
            <v>4669.6440000000002</v>
          </cell>
          <cell r="D128">
            <v>0</v>
          </cell>
          <cell r="E128">
            <v>0</v>
          </cell>
          <cell r="F128">
            <v>0</v>
          </cell>
          <cell r="G128">
            <v>0</v>
          </cell>
        </row>
        <row r="129">
          <cell r="A129">
            <v>596048.13</v>
          </cell>
          <cell r="B129">
            <v>128</v>
          </cell>
          <cell r="C129">
            <v>3348.2150000000001</v>
          </cell>
          <cell r="D129">
            <v>0</v>
          </cell>
          <cell r="E129">
            <v>0</v>
          </cell>
          <cell r="F129">
            <v>0</v>
          </cell>
          <cell r="G129">
            <v>0</v>
          </cell>
        </row>
        <row r="130">
          <cell r="A130">
            <v>601042.56000000006</v>
          </cell>
          <cell r="B130">
            <v>129</v>
          </cell>
          <cell r="C130">
            <v>4994.4120000000003</v>
          </cell>
          <cell r="D130">
            <v>0</v>
          </cell>
          <cell r="E130">
            <v>0</v>
          </cell>
          <cell r="F130">
            <v>0</v>
          </cell>
          <cell r="G130">
            <v>0</v>
          </cell>
        </row>
        <row r="131">
          <cell r="A131">
            <v>606037.56000000006</v>
          </cell>
          <cell r="B131">
            <v>130</v>
          </cell>
          <cell r="C131">
            <v>4994.9750000000004</v>
          </cell>
          <cell r="D131">
            <v>1366.0719999999999</v>
          </cell>
          <cell r="E131">
            <v>108.0762</v>
          </cell>
          <cell r="F131">
            <v>0</v>
          </cell>
          <cell r="G131">
            <v>0</v>
          </cell>
        </row>
        <row r="132">
          <cell r="A132">
            <v>611021.93999999994</v>
          </cell>
          <cell r="B132">
            <v>131</v>
          </cell>
          <cell r="C132">
            <v>4984.3739999999998</v>
          </cell>
          <cell r="D132">
            <v>469.6429</v>
          </cell>
          <cell r="E132">
            <v>34.187980000000003</v>
          </cell>
          <cell r="F132">
            <v>0</v>
          </cell>
          <cell r="G132">
            <v>0</v>
          </cell>
        </row>
        <row r="133">
          <cell r="A133">
            <v>615997.38</v>
          </cell>
          <cell r="B133">
            <v>132</v>
          </cell>
          <cell r="C133">
            <v>4975.4470000000001</v>
          </cell>
          <cell r="D133">
            <v>1735.7139999999999</v>
          </cell>
          <cell r="E133">
            <v>88.812799999999996</v>
          </cell>
          <cell r="F133">
            <v>0</v>
          </cell>
          <cell r="G133">
            <v>0</v>
          </cell>
        </row>
        <row r="134">
          <cell r="A134">
            <v>620978.93999999994</v>
          </cell>
          <cell r="B134">
            <v>133</v>
          </cell>
          <cell r="C134">
            <v>4981.5839999999998</v>
          </cell>
          <cell r="D134">
            <v>706.19420000000002</v>
          </cell>
          <cell r="E134">
            <v>46.358370000000001</v>
          </cell>
          <cell r="F134">
            <v>0</v>
          </cell>
          <cell r="G134">
            <v>0</v>
          </cell>
        </row>
        <row r="135">
          <cell r="A135">
            <v>624676.5</v>
          </cell>
          <cell r="B135">
            <v>134</v>
          </cell>
          <cell r="C135">
            <v>3697.5459999999998</v>
          </cell>
          <cell r="D135">
            <v>2023.4380000000001</v>
          </cell>
          <cell r="E135">
            <v>147.65610000000001</v>
          </cell>
          <cell r="F135">
            <v>0</v>
          </cell>
          <cell r="G135">
            <v>0</v>
          </cell>
        </row>
        <row r="136">
          <cell r="A136">
            <v>629671.75</v>
          </cell>
          <cell r="B136">
            <v>135</v>
          </cell>
          <cell r="C136">
            <v>4995.2569999999996</v>
          </cell>
          <cell r="D136">
            <v>2479.6329999999998</v>
          </cell>
          <cell r="E136">
            <v>228.38229999999999</v>
          </cell>
          <cell r="F136">
            <v>0</v>
          </cell>
          <cell r="G136">
            <v>0</v>
          </cell>
        </row>
        <row r="137">
          <cell r="A137">
            <v>634659.5</v>
          </cell>
          <cell r="B137">
            <v>136</v>
          </cell>
          <cell r="C137">
            <v>4987.7190000000001</v>
          </cell>
          <cell r="D137">
            <v>1095.703</v>
          </cell>
          <cell r="E137">
            <v>54.159030000000001</v>
          </cell>
          <cell r="F137">
            <v>0</v>
          </cell>
          <cell r="G137">
            <v>0</v>
          </cell>
        </row>
        <row r="138">
          <cell r="A138">
            <v>639657.81000000006</v>
          </cell>
          <cell r="B138">
            <v>137</v>
          </cell>
          <cell r="C138">
            <v>4998.3209999999999</v>
          </cell>
          <cell r="D138">
            <v>242.1875</v>
          </cell>
          <cell r="E138">
            <v>17.987729999999999</v>
          </cell>
          <cell r="F138">
            <v>1719.866</v>
          </cell>
          <cell r="G138">
            <v>127.634</v>
          </cell>
        </row>
        <row r="139">
          <cell r="A139">
            <v>644651.13</v>
          </cell>
          <cell r="B139">
            <v>138</v>
          </cell>
          <cell r="C139">
            <v>4993.299</v>
          </cell>
          <cell r="D139">
            <v>891.74109999999996</v>
          </cell>
          <cell r="E139">
            <v>66.23133</v>
          </cell>
          <cell r="F139">
            <v>579.24099999999999</v>
          </cell>
          <cell r="G139">
            <v>43.021340000000002</v>
          </cell>
        </row>
        <row r="140">
          <cell r="A140">
            <v>649627.13</v>
          </cell>
          <cell r="B140">
            <v>139</v>
          </cell>
          <cell r="C140">
            <v>4976.0050000000001</v>
          </cell>
          <cell r="D140">
            <v>0</v>
          </cell>
          <cell r="E140">
            <v>0</v>
          </cell>
          <cell r="F140">
            <v>3754.4650000000001</v>
          </cell>
          <cell r="G140">
            <v>272.56029999999998</v>
          </cell>
        </row>
        <row r="141">
          <cell r="A141">
            <v>654618.75</v>
          </cell>
          <cell r="B141">
            <v>140</v>
          </cell>
          <cell r="C141">
            <v>4991.6279999999997</v>
          </cell>
          <cell r="D141">
            <v>1938.393</v>
          </cell>
          <cell r="E141">
            <v>142.965</v>
          </cell>
          <cell r="F141">
            <v>848.21429999999998</v>
          </cell>
          <cell r="G141">
            <v>62.398200000000003</v>
          </cell>
        </row>
        <row r="142">
          <cell r="A142">
            <v>659593.63</v>
          </cell>
          <cell r="B142">
            <v>141</v>
          </cell>
          <cell r="C142">
            <v>4974.8919999999998</v>
          </cell>
          <cell r="D142">
            <v>852.67840000000001</v>
          </cell>
          <cell r="E142">
            <v>63.396059999999999</v>
          </cell>
          <cell r="F142">
            <v>1806.6410000000001</v>
          </cell>
          <cell r="G142">
            <v>132.31899999999999</v>
          </cell>
        </row>
        <row r="143">
          <cell r="A143">
            <v>664590</v>
          </cell>
          <cell r="B143">
            <v>142</v>
          </cell>
          <cell r="C143">
            <v>4996.3649999999998</v>
          </cell>
          <cell r="D143">
            <v>500</v>
          </cell>
          <cell r="E143">
            <v>37.41113</v>
          </cell>
          <cell r="F143">
            <v>1.395089</v>
          </cell>
          <cell r="G143">
            <v>0.103724</v>
          </cell>
        </row>
        <row r="144">
          <cell r="A144">
            <v>669577.75</v>
          </cell>
          <cell r="B144">
            <v>143</v>
          </cell>
          <cell r="C144">
            <v>4987.7219999999998</v>
          </cell>
          <cell r="D144">
            <v>0</v>
          </cell>
          <cell r="E144">
            <v>0</v>
          </cell>
          <cell r="F144">
            <v>2154.8539999999998</v>
          </cell>
          <cell r="G144">
            <v>114.8845</v>
          </cell>
        </row>
        <row r="145">
          <cell r="A145">
            <v>674574.13</v>
          </cell>
          <cell r="B145">
            <v>144</v>
          </cell>
          <cell r="C145">
            <v>4996.3739999999998</v>
          </cell>
          <cell r="D145">
            <v>0</v>
          </cell>
          <cell r="E145">
            <v>0</v>
          </cell>
          <cell r="F145">
            <v>1077.009</v>
          </cell>
          <cell r="G145">
            <v>61.179369999999999</v>
          </cell>
        </row>
        <row r="146">
          <cell r="A146">
            <v>679564.94</v>
          </cell>
          <cell r="B146">
            <v>145</v>
          </cell>
          <cell r="C146">
            <v>4990.7939999999999</v>
          </cell>
          <cell r="D146">
            <v>0</v>
          </cell>
          <cell r="E146">
            <v>0</v>
          </cell>
          <cell r="F146">
            <v>1029.576</v>
          </cell>
          <cell r="G146">
            <v>65.138720000000006</v>
          </cell>
        </row>
        <row r="147">
          <cell r="A147">
            <v>683900.88</v>
          </cell>
          <cell r="B147">
            <v>146</v>
          </cell>
          <cell r="C147">
            <v>4335.9380000000001</v>
          </cell>
          <cell r="D147">
            <v>0</v>
          </cell>
          <cell r="E147">
            <v>0</v>
          </cell>
          <cell r="F147">
            <v>4090.402</v>
          </cell>
          <cell r="G147">
            <v>289.3852</v>
          </cell>
        </row>
        <row r="148">
          <cell r="A148">
            <v>688008</v>
          </cell>
          <cell r="B148">
            <v>147</v>
          </cell>
          <cell r="C148">
            <v>4107.143</v>
          </cell>
          <cell r="D148">
            <v>0</v>
          </cell>
          <cell r="E148">
            <v>0</v>
          </cell>
          <cell r="F148">
            <v>2571.4290000000001</v>
          </cell>
          <cell r="G148">
            <v>189.6301</v>
          </cell>
        </row>
        <row r="149">
          <cell r="A149">
            <v>691043.69</v>
          </cell>
          <cell r="B149">
            <v>148</v>
          </cell>
          <cell r="C149">
            <v>3035.7139999999999</v>
          </cell>
          <cell r="D149">
            <v>0</v>
          </cell>
          <cell r="E149">
            <v>0</v>
          </cell>
          <cell r="F149">
            <v>0</v>
          </cell>
          <cell r="G149">
            <v>0</v>
          </cell>
        </row>
        <row r="150">
          <cell r="A150">
            <v>696010.19</v>
          </cell>
          <cell r="B150">
            <v>149</v>
          </cell>
          <cell r="C150">
            <v>4966.5200000000004</v>
          </cell>
          <cell r="D150">
            <v>0</v>
          </cell>
          <cell r="E150">
            <v>0</v>
          </cell>
          <cell r="F150">
            <v>0</v>
          </cell>
          <cell r="G150">
            <v>0</v>
          </cell>
        </row>
        <row r="151">
          <cell r="A151">
            <v>700973.94</v>
          </cell>
          <cell r="B151">
            <v>150</v>
          </cell>
          <cell r="C151">
            <v>4963.723</v>
          </cell>
          <cell r="D151">
            <v>0</v>
          </cell>
          <cell r="E151">
            <v>0</v>
          </cell>
          <cell r="F151">
            <v>2467.913</v>
          </cell>
          <cell r="G151">
            <v>137.7885</v>
          </cell>
        </row>
        <row r="152">
          <cell r="A152">
            <v>705972</v>
          </cell>
          <cell r="B152">
            <v>151</v>
          </cell>
          <cell r="C152">
            <v>4998.0460000000003</v>
          </cell>
          <cell r="D152">
            <v>1593.75</v>
          </cell>
          <cell r="E152">
            <v>85.108320000000006</v>
          </cell>
          <cell r="F152">
            <v>1573.6610000000001</v>
          </cell>
          <cell r="G152">
            <v>87.465360000000004</v>
          </cell>
        </row>
        <row r="153">
          <cell r="A153">
            <v>710961.69</v>
          </cell>
          <cell r="B153">
            <v>152</v>
          </cell>
          <cell r="C153">
            <v>4989.6729999999998</v>
          </cell>
          <cell r="D153">
            <v>35.714289999999998</v>
          </cell>
          <cell r="E153">
            <v>1.7172750000000001</v>
          </cell>
          <cell r="F153">
            <v>290.17860000000002</v>
          </cell>
          <cell r="G153">
            <v>13.952859999999999</v>
          </cell>
        </row>
        <row r="154">
          <cell r="A154">
            <v>715938.5</v>
          </cell>
          <cell r="B154">
            <v>153</v>
          </cell>
          <cell r="C154">
            <v>4976.8379999999997</v>
          </cell>
          <cell r="D154">
            <v>946.42859999999996</v>
          </cell>
          <cell r="E154">
            <v>82.717939999999999</v>
          </cell>
          <cell r="F154">
            <v>0</v>
          </cell>
          <cell r="G154">
            <v>0</v>
          </cell>
        </row>
        <row r="155">
          <cell r="A155">
            <v>720928.44</v>
          </cell>
          <cell r="B155">
            <v>154</v>
          </cell>
          <cell r="C155">
            <v>4989.9549999999999</v>
          </cell>
          <cell r="D155">
            <v>2486.607</v>
          </cell>
          <cell r="E155">
            <v>159.95160000000001</v>
          </cell>
          <cell r="F155">
            <v>401.78579999999999</v>
          </cell>
          <cell r="G155">
            <v>25.64274</v>
          </cell>
        </row>
        <row r="156">
          <cell r="A156">
            <v>725928.13</v>
          </cell>
          <cell r="B156">
            <v>155</v>
          </cell>
          <cell r="C156">
            <v>4999.7110000000002</v>
          </cell>
          <cell r="D156">
            <v>1912.3889999999999</v>
          </cell>
          <cell r="E156">
            <v>168.2586</v>
          </cell>
          <cell r="F156">
            <v>272.32139999999998</v>
          </cell>
          <cell r="G156">
            <v>30.08717</v>
          </cell>
        </row>
        <row r="157">
          <cell r="A157">
            <v>730899.69</v>
          </cell>
          <cell r="B157">
            <v>156</v>
          </cell>
          <cell r="C157">
            <v>4971.5379999999996</v>
          </cell>
          <cell r="D157">
            <v>35.714289999999998</v>
          </cell>
          <cell r="E157">
            <v>2.7564899999999999</v>
          </cell>
          <cell r="F157">
            <v>1539.0630000000001</v>
          </cell>
          <cell r="G157">
            <v>98.661789999999996</v>
          </cell>
        </row>
        <row r="158">
          <cell r="A158">
            <v>735881.81</v>
          </cell>
          <cell r="B158">
            <v>157</v>
          </cell>
          <cell r="C158">
            <v>4982.1459999999997</v>
          </cell>
          <cell r="D158">
            <v>0</v>
          </cell>
          <cell r="E158">
            <v>0</v>
          </cell>
          <cell r="F158">
            <v>2666.0149999999999</v>
          </cell>
          <cell r="G158">
            <v>155.93809999999999</v>
          </cell>
        </row>
        <row r="159">
          <cell r="A159">
            <v>739781.06</v>
          </cell>
          <cell r="B159">
            <v>158</v>
          </cell>
          <cell r="C159">
            <v>3899.2750000000001</v>
          </cell>
          <cell r="D159">
            <v>0</v>
          </cell>
          <cell r="E159">
            <v>0</v>
          </cell>
          <cell r="F159">
            <v>3577.846</v>
          </cell>
          <cell r="G159">
            <v>195.4126</v>
          </cell>
        </row>
        <row r="160">
          <cell r="A160">
            <v>743352.5</v>
          </cell>
          <cell r="B160">
            <v>159</v>
          </cell>
          <cell r="C160">
            <v>3571.4290000000001</v>
          </cell>
          <cell r="D160">
            <v>0</v>
          </cell>
          <cell r="E160">
            <v>0</v>
          </cell>
          <cell r="F160">
            <v>3500</v>
          </cell>
          <cell r="G160">
            <v>263.4554</v>
          </cell>
        </row>
        <row r="161">
          <cell r="A161">
            <v>748341.31</v>
          </cell>
          <cell r="B161">
            <v>160</v>
          </cell>
          <cell r="C161">
            <v>4988.8370000000004</v>
          </cell>
          <cell r="D161">
            <v>0</v>
          </cell>
          <cell r="E161">
            <v>0</v>
          </cell>
          <cell r="F161">
            <v>2740.7919999999999</v>
          </cell>
          <cell r="G161">
            <v>194.17400000000001</v>
          </cell>
        </row>
        <row r="162">
          <cell r="A162">
            <v>753336.31</v>
          </cell>
          <cell r="B162">
            <v>161</v>
          </cell>
          <cell r="C162">
            <v>4994.9780000000001</v>
          </cell>
          <cell r="D162">
            <v>0</v>
          </cell>
          <cell r="E162">
            <v>0</v>
          </cell>
          <cell r="F162">
            <v>2587.61</v>
          </cell>
          <cell r="G162">
            <v>176.1292</v>
          </cell>
        </row>
        <row r="163">
          <cell r="A163">
            <v>758333.5</v>
          </cell>
          <cell r="B163">
            <v>162</v>
          </cell>
          <cell r="C163">
            <v>4997.21</v>
          </cell>
          <cell r="D163">
            <v>0</v>
          </cell>
          <cell r="E163">
            <v>0</v>
          </cell>
          <cell r="F163">
            <v>2253.348</v>
          </cell>
          <cell r="G163">
            <v>153.1379</v>
          </cell>
        </row>
        <row r="164">
          <cell r="A164">
            <v>763309.19</v>
          </cell>
          <cell r="B164">
            <v>163</v>
          </cell>
          <cell r="C164">
            <v>4975.7179999999998</v>
          </cell>
          <cell r="D164">
            <v>0</v>
          </cell>
          <cell r="E164">
            <v>0</v>
          </cell>
          <cell r="F164">
            <v>680.80359999999996</v>
          </cell>
          <cell r="G164">
            <v>51.655859999999997</v>
          </cell>
        </row>
        <row r="165">
          <cell r="A165">
            <v>763553.31</v>
          </cell>
          <cell r="B165">
            <v>164</v>
          </cell>
          <cell r="C165">
            <v>244.14070000000001</v>
          </cell>
          <cell r="D165">
            <v>0</v>
          </cell>
          <cell r="E165">
            <v>0</v>
          </cell>
          <cell r="F165">
            <v>0</v>
          </cell>
          <cell r="G165">
            <v>0</v>
          </cell>
        </row>
      </sheetData>
      <sheetData sheetId="12" refreshError="1">
        <row r="2">
          <cell r="A2">
            <v>4996.7619999999997</v>
          </cell>
          <cell r="B2">
            <v>1</v>
          </cell>
          <cell r="C2">
            <v>4996.7619999999997</v>
          </cell>
          <cell r="D2">
            <v>104.5759</v>
          </cell>
          <cell r="E2">
            <v>5.0506669999999998</v>
          </cell>
          <cell r="F2">
            <v>0</v>
          </cell>
          <cell r="G2">
            <v>0</v>
          </cell>
        </row>
        <row r="3">
          <cell r="A3">
            <v>9875.277</v>
          </cell>
          <cell r="B3">
            <v>2</v>
          </cell>
          <cell r="C3">
            <v>4878.5159999999996</v>
          </cell>
          <cell r="D3">
            <v>110.2679</v>
          </cell>
          <cell r="E3">
            <v>5.3255699999999999</v>
          </cell>
          <cell r="F3">
            <v>0</v>
          </cell>
          <cell r="G3">
            <v>0</v>
          </cell>
        </row>
        <row r="4">
          <cell r="A4">
            <v>14721.26</v>
          </cell>
          <cell r="B4">
            <v>3</v>
          </cell>
          <cell r="C4">
            <v>4845.9830000000002</v>
          </cell>
          <cell r="D4">
            <v>0</v>
          </cell>
          <cell r="E4">
            <v>0</v>
          </cell>
          <cell r="F4">
            <v>0</v>
          </cell>
          <cell r="G4">
            <v>0</v>
          </cell>
        </row>
        <row r="5">
          <cell r="A5">
            <v>19696.43</v>
          </cell>
          <cell r="B5">
            <v>4</v>
          </cell>
          <cell r="C5">
            <v>4975.1679999999997</v>
          </cell>
          <cell r="D5">
            <v>0</v>
          </cell>
          <cell r="E5">
            <v>0</v>
          </cell>
          <cell r="F5">
            <v>0</v>
          </cell>
          <cell r="G5">
            <v>0</v>
          </cell>
        </row>
        <row r="6">
          <cell r="A6">
            <v>24676.9</v>
          </cell>
          <cell r="B6">
            <v>5</v>
          </cell>
          <cell r="C6">
            <v>4980.47</v>
          </cell>
          <cell r="D6">
            <v>0</v>
          </cell>
          <cell r="E6">
            <v>0</v>
          </cell>
          <cell r="F6">
            <v>0</v>
          </cell>
          <cell r="G6">
            <v>0</v>
          </cell>
        </row>
        <row r="7">
          <cell r="A7">
            <v>29630.3</v>
          </cell>
          <cell r="B7">
            <v>6</v>
          </cell>
          <cell r="C7">
            <v>4953.4040000000005</v>
          </cell>
          <cell r="D7">
            <v>0</v>
          </cell>
          <cell r="E7">
            <v>0</v>
          </cell>
          <cell r="F7">
            <v>0</v>
          </cell>
          <cell r="G7">
            <v>0</v>
          </cell>
        </row>
        <row r="8">
          <cell r="A8">
            <v>34626.39</v>
          </cell>
          <cell r="B8">
            <v>7</v>
          </cell>
          <cell r="C8">
            <v>4996.0919999999996</v>
          </cell>
          <cell r="D8">
            <v>0</v>
          </cell>
          <cell r="E8">
            <v>0</v>
          </cell>
          <cell r="F8">
            <v>0</v>
          </cell>
          <cell r="G8">
            <v>0</v>
          </cell>
        </row>
        <row r="9">
          <cell r="A9">
            <v>36401.51</v>
          </cell>
          <cell r="B9">
            <v>8</v>
          </cell>
          <cell r="C9">
            <v>1775.1130000000001</v>
          </cell>
          <cell r="D9">
            <v>0</v>
          </cell>
          <cell r="E9">
            <v>0</v>
          </cell>
          <cell r="F9">
            <v>0</v>
          </cell>
          <cell r="G9">
            <v>0</v>
          </cell>
        </row>
        <row r="10">
          <cell r="A10">
            <v>39972.94</v>
          </cell>
          <cell r="B10">
            <v>9</v>
          </cell>
          <cell r="C10">
            <v>3571.4290000000001</v>
          </cell>
          <cell r="D10">
            <v>0</v>
          </cell>
          <cell r="E10">
            <v>0</v>
          </cell>
          <cell r="F10">
            <v>0</v>
          </cell>
          <cell r="G10">
            <v>0</v>
          </cell>
        </row>
        <row r="11">
          <cell r="A11">
            <v>44472.94</v>
          </cell>
          <cell r="B11">
            <v>10</v>
          </cell>
          <cell r="C11">
            <v>4500</v>
          </cell>
          <cell r="D11">
            <v>0</v>
          </cell>
          <cell r="E11">
            <v>0</v>
          </cell>
          <cell r="F11">
            <v>0</v>
          </cell>
          <cell r="G11">
            <v>0</v>
          </cell>
        </row>
        <row r="12">
          <cell r="A12">
            <v>49437.22</v>
          </cell>
          <cell r="B12">
            <v>11</v>
          </cell>
          <cell r="C12">
            <v>4964.2860000000001</v>
          </cell>
          <cell r="D12">
            <v>0</v>
          </cell>
          <cell r="E12">
            <v>0</v>
          </cell>
          <cell r="F12">
            <v>0</v>
          </cell>
          <cell r="G12">
            <v>0</v>
          </cell>
        </row>
        <row r="13">
          <cell r="A13">
            <v>53877.51</v>
          </cell>
          <cell r="B13">
            <v>12</v>
          </cell>
          <cell r="C13">
            <v>4440.2889999999998</v>
          </cell>
          <cell r="D13">
            <v>1300.7809999999999</v>
          </cell>
          <cell r="E13">
            <v>59.385269999999998</v>
          </cell>
          <cell r="F13">
            <v>62.5</v>
          </cell>
          <cell r="G13">
            <v>3.0847229999999999</v>
          </cell>
        </row>
        <row r="14">
          <cell r="A14">
            <v>56868.58</v>
          </cell>
          <cell r="B14">
            <v>13</v>
          </cell>
          <cell r="C14">
            <v>2991.0720000000001</v>
          </cell>
          <cell r="D14">
            <v>0</v>
          </cell>
          <cell r="E14">
            <v>0</v>
          </cell>
          <cell r="F14">
            <v>0</v>
          </cell>
          <cell r="G14">
            <v>0</v>
          </cell>
        </row>
        <row r="15">
          <cell r="A15">
            <v>61600.73</v>
          </cell>
          <cell r="B15">
            <v>14</v>
          </cell>
          <cell r="C15">
            <v>4732.143</v>
          </cell>
          <cell r="D15">
            <v>0</v>
          </cell>
          <cell r="E15">
            <v>0</v>
          </cell>
          <cell r="F15">
            <v>0</v>
          </cell>
          <cell r="G15">
            <v>0</v>
          </cell>
        </row>
        <row r="16">
          <cell r="A16">
            <v>66589.84</v>
          </cell>
          <cell r="B16">
            <v>15</v>
          </cell>
          <cell r="C16">
            <v>4989.1180000000004</v>
          </cell>
          <cell r="D16">
            <v>195.3125</v>
          </cell>
          <cell r="E16">
            <v>5.8819650000000001</v>
          </cell>
          <cell r="F16">
            <v>0</v>
          </cell>
          <cell r="G16">
            <v>0</v>
          </cell>
        </row>
        <row r="17">
          <cell r="A17">
            <v>70758.09</v>
          </cell>
          <cell r="B17">
            <v>16</v>
          </cell>
          <cell r="C17">
            <v>4168.2489999999998</v>
          </cell>
          <cell r="D17">
            <v>0</v>
          </cell>
          <cell r="E17">
            <v>0</v>
          </cell>
          <cell r="F17">
            <v>0</v>
          </cell>
          <cell r="G17">
            <v>0</v>
          </cell>
        </row>
        <row r="18">
          <cell r="A18">
            <v>73106.3</v>
          </cell>
          <cell r="B18">
            <v>17</v>
          </cell>
          <cell r="C18">
            <v>2348.2150000000001</v>
          </cell>
          <cell r="D18">
            <v>0</v>
          </cell>
          <cell r="E18">
            <v>0</v>
          </cell>
          <cell r="F18">
            <v>0</v>
          </cell>
          <cell r="G18">
            <v>0</v>
          </cell>
        </row>
        <row r="19">
          <cell r="A19">
            <v>77909.88</v>
          </cell>
          <cell r="B19">
            <v>18</v>
          </cell>
          <cell r="C19">
            <v>4803.5709999999999</v>
          </cell>
          <cell r="D19">
            <v>0</v>
          </cell>
          <cell r="E19">
            <v>0</v>
          </cell>
          <cell r="F19">
            <v>0</v>
          </cell>
          <cell r="G19">
            <v>0</v>
          </cell>
        </row>
        <row r="20">
          <cell r="A20">
            <v>82056.92</v>
          </cell>
          <cell r="B20">
            <v>19</v>
          </cell>
          <cell r="C20">
            <v>4147.0439999999999</v>
          </cell>
          <cell r="D20">
            <v>626.67409999999995</v>
          </cell>
          <cell r="E20">
            <v>33.798569999999998</v>
          </cell>
          <cell r="F20">
            <v>397.60039999999998</v>
          </cell>
          <cell r="G20">
            <v>22.23847</v>
          </cell>
        </row>
        <row r="21">
          <cell r="A21">
            <v>85668.53</v>
          </cell>
          <cell r="B21">
            <v>20</v>
          </cell>
          <cell r="C21">
            <v>3611.607</v>
          </cell>
          <cell r="D21">
            <v>142.8571</v>
          </cell>
          <cell r="E21">
            <v>6.33413</v>
          </cell>
          <cell r="F21">
            <v>0</v>
          </cell>
          <cell r="G21">
            <v>0</v>
          </cell>
        </row>
        <row r="22">
          <cell r="A22">
            <v>90656.53</v>
          </cell>
          <cell r="B22">
            <v>21</v>
          </cell>
          <cell r="C22">
            <v>4988.0029999999997</v>
          </cell>
          <cell r="D22">
            <v>0</v>
          </cell>
          <cell r="E22">
            <v>0</v>
          </cell>
          <cell r="F22">
            <v>0</v>
          </cell>
          <cell r="G22">
            <v>0</v>
          </cell>
        </row>
        <row r="23">
          <cell r="A23">
            <v>95639.79</v>
          </cell>
          <cell r="B23">
            <v>22</v>
          </cell>
          <cell r="C23">
            <v>4983.259</v>
          </cell>
          <cell r="D23">
            <v>285.71429999999998</v>
          </cell>
          <cell r="E23">
            <v>9.5195919999999994</v>
          </cell>
          <cell r="F23">
            <v>0</v>
          </cell>
          <cell r="G23">
            <v>0</v>
          </cell>
        </row>
        <row r="24">
          <cell r="A24">
            <v>100616.91</v>
          </cell>
          <cell r="B24">
            <v>23</v>
          </cell>
          <cell r="C24">
            <v>4977.1220000000003</v>
          </cell>
          <cell r="D24">
            <v>84.821430000000007</v>
          </cell>
          <cell r="E24">
            <v>2.7970459999999999</v>
          </cell>
          <cell r="F24">
            <v>616.35029999999995</v>
          </cell>
          <cell r="G24">
            <v>30.943169999999999</v>
          </cell>
        </row>
        <row r="25">
          <cell r="A25">
            <v>105597.09</v>
          </cell>
          <cell r="B25">
            <v>24</v>
          </cell>
          <cell r="C25">
            <v>4980.183</v>
          </cell>
          <cell r="D25">
            <v>129.46430000000001</v>
          </cell>
          <cell r="E25">
            <v>4.9127609999999997</v>
          </cell>
          <cell r="F25">
            <v>27.901789999999998</v>
          </cell>
          <cell r="G25">
            <v>1.5576920000000001</v>
          </cell>
        </row>
        <row r="26">
          <cell r="A26">
            <v>110588.72</v>
          </cell>
          <cell r="B26">
            <v>25</v>
          </cell>
          <cell r="C26">
            <v>4991.6289999999999</v>
          </cell>
          <cell r="D26">
            <v>0</v>
          </cell>
          <cell r="E26">
            <v>0</v>
          </cell>
          <cell r="F26">
            <v>0</v>
          </cell>
          <cell r="G26">
            <v>0</v>
          </cell>
        </row>
        <row r="27">
          <cell r="A27">
            <v>115520.92</v>
          </cell>
          <cell r="B27">
            <v>26</v>
          </cell>
          <cell r="C27">
            <v>4932.201</v>
          </cell>
          <cell r="D27">
            <v>0</v>
          </cell>
          <cell r="E27">
            <v>0</v>
          </cell>
          <cell r="F27">
            <v>0</v>
          </cell>
          <cell r="G27">
            <v>0</v>
          </cell>
        </row>
        <row r="28">
          <cell r="A28">
            <v>120364.67</v>
          </cell>
          <cell r="B28">
            <v>27</v>
          </cell>
          <cell r="C28">
            <v>4843.75</v>
          </cell>
          <cell r="D28">
            <v>0</v>
          </cell>
          <cell r="E28">
            <v>0</v>
          </cell>
          <cell r="F28">
            <v>107.1429</v>
          </cell>
          <cell r="G28">
            <v>5.8905469999999998</v>
          </cell>
        </row>
        <row r="29">
          <cell r="A29">
            <v>125324.49</v>
          </cell>
          <cell r="B29">
            <v>28</v>
          </cell>
          <cell r="C29">
            <v>4959.8220000000001</v>
          </cell>
          <cell r="D29">
            <v>0</v>
          </cell>
          <cell r="E29">
            <v>0</v>
          </cell>
          <cell r="F29">
            <v>0</v>
          </cell>
          <cell r="G29">
            <v>0</v>
          </cell>
        </row>
        <row r="30">
          <cell r="A30">
            <v>129699.49</v>
          </cell>
          <cell r="B30">
            <v>29</v>
          </cell>
          <cell r="C30">
            <v>4375</v>
          </cell>
          <cell r="D30">
            <v>0</v>
          </cell>
          <cell r="E30">
            <v>0</v>
          </cell>
          <cell r="F30">
            <v>0</v>
          </cell>
          <cell r="G30">
            <v>0</v>
          </cell>
        </row>
        <row r="31">
          <cell r="A31">
            <v>134696.14000000001</v>
          </cell>
          <cell r="B31">
            <v>30</v>
          </cell>
          <cell r="C31">
            <v>4996.643</v>
          </cell>
          <cell r="D31">
            <v>0</v>
          </cell>
          <cell r="E31">
            <v>0</v>
          </cell>
          <cell r="F31">
            <v>1218.75</v>
          </cell>
          <cell r="G31">
            <v>94.729669999999999</v>
          </cell>
        </row>
        <row r="32">
          <cell r="A32">
            <v>139624.44</v>
          </cell>
          <cell r="B32">
            <v>31</v>
          </cell>
          <cell r="C32">
            <v>4928.2929999999997</v>
          </cell>
          <cell r="D32">
            <v>4.4642860000000004</v>
          </cell>
          <cell r="E32">
            <v>0.34381299999999998</v>
          </cell>
          <cell r="F32">
            <v>3580.357</v>
          </cell>
          <cell r="G32">
            <v>288.8331</v>
          </cell>
        </row>
        <row r="33">
          <cell r="A33">
            <v>144602.10999999999</v>
          </cell>
          <cell r="B33">
            <v>32</v>
          </cell>
          <cell r="C33">
            <v>4977.6790000000001</v>
          </cell>
          <cell r="D33">
            <v>290.17860000000002</v>
          </cell>
          <cell r="E33">
            <v>36.487000000000002</v>
          </cell>
          <cell r="F33">
            <v>1276.7860000000001</v>
          </cell>
          <cell r="G33">
            <v>148.04560000000001</v>
          </cell>
        </row>
        <row r="34">
          <cell r="A34">
            <v>149316.39000000001</v>
          </cell>
          <cell r="B34">
            <v>33</v>
          </cell>
          <cell r="C34">
            <v>4714.2860000000001</v>
          </cell>
          <cell r="D34">
            <v>504.46429999999998</v>
          </cell>
          <cell r="E34">
            <v>44.996400000000001</v>
          </cell>
          <cell r="F34">
            <v>799.10720000000003</v>
          </cell>
          <cell r="G34">
            <v>92.117379999999997</v>
          </cell>
        </row>
        <row r="35">
          <cell r="A35">
            <v>154303.54999999999</v>
          </cell>
          <cell r="B35">
            <v>34</v>
          </cell>
          <cell r="C35">
            <v>4987.1610000000001</v>
          </cell>
          <cell r="D35">
            <v>0</v>
          </cell>
          <cell r="E35">
            <v>0</v>
          </cell>
          <cell r="F35">
            <v>0</v>
          </cell>
          <cell r="G35">
            <v>0</v>
          </cell>
        </row>
        <row r="36">
          <cell r="A36">
            <v>157930.76999999999</v>
          </cell>
          <cell r="B36">
            <v>35</v>
          </cell>
          <cell r="C36">
            <v>3627.2249999999999</v>
          </cell>
          <cell r="D36">
            <v>0</v>
          </cell>
          <cell r="E36">
            <v>0</v>
          </cell>
          <cell r="F36">
            <v>2271.7620000000002</v>
          </cell>
          <cell r="G36">
            <v>149.02619999999999</v>
          </cell>
        </row>
        <row r="37">
          <cell r="A37">
            <v>161502.19</v>
          </cell>
          <cell r="B37">
            <v>36</v>
          </cell>
          <cell r="C37">
            <v>3571.4290000000001</v>
          </cell>
          <cell r="D37">
            <v>0</v>
          </cell>
          <cell r="E37">
            <v>0</v>
          </cell>
          <cell r="F37">
            <v>2964.2860000000001</v>
          </cell>
          <cell r="G37">
            <v>267.78289999999998</v>
          </cell>
        </row>
        <row r="38">
          <cell r="A38">
            <v>166435.22</v>
          </cell>
          <cell r="B38">
            <v>37</v>
          </cell>
          <cell r="C38">
            <v>4933.0349999999999</v>
          </cell>
          <cell r="D38">
            <v>620.53579999999999</v>
          </cell>
          <cell r="E38">
            <v>52.224229999999999</v>
          </cell>
          <cell r="F38">
            <v>3633.9290000000001</v>
          </cell>
          <cell r="G38">
            <v>269.8741</v>
          </cell>
        </row>
        <row r="39">
          <cell r="A39">
            <v>169037.89</v>
          </cell>
          <cell r="B39">
            <v>38</v>
          </cell>
          <cell r="C39">
            <v>2602.6790000000001</v>
          </cell>
          <cell r="D39">
            <v>473.21429999999998</v>
          </cell>
          <cell r="E39">
            <v>41.101370000000003</v>
          </cell>
          <cell r="F39">
            <v>558.03579999999999</v>
          </cell>
          <cell r="G39">
            <v>47.400350000000003</v>
          </cell>
        </row>
        <row r="40">
          <cell r="A40">
            <v>174037.89</v>
          </cell>
          <cell r="B40">
            <v>39</v>
          </cell>
          <cell r="C40">
            <v>5000</v>
          </cell>
          <cell r="D40">
            <v>35.714289999999998</v>
          </cell>
          <cell r="E40">
            <v>2.595402</v>
          </cell>
          <cell r="F40">
            <v>0</v>
          </cell>
          <cell r="G40">
            <v>0</v>
          </cell>
        </row>
        <row r="41">
          <cell r="A41">
            <v>179013.06</v>
          </cell>
          <cell r="B41">
            <v>40</v>
          </cell>
          <cell r="C41">
            <v>4975.165</v>
          </cell>
          <cell r="D41">
            <v>0</v>
          </cell>
          <cell r="E41">
            <v>0</v>
          </cell>
          <cell r="F41">
            <v>0</v>
          </cell>
          <cell r="G41">
            <v>0</v>
          </cell>
        </row>
        <row r="42">
          <cell r="A42">
            <v>183950.56</v>
          </cell>
          <cell r="B42">
            <v>41</v>
          </cell>
          <cell r="C42">
            <v>4937.5</v>
          </cell>
          <cell r="D42">
            <v>0</v>
          </cell>
          <cell r="E42">
            <v>0</v>
          </cell>
          <cell r="F42">
            <v>0</v>
          </cell>
          <cell r="G42">
            <v>0</v>
          </cell>
        </row>
        <row r="43">
          <cell r="A43">
            <v>188852.34</v>
          </cell>
          <cell r="B43">
            <v>42</v>
          </cell>
          <cell r="C43">
            <v>4901.7849999999999</v>
          </cell>
          <cell r="D43">
            <v>1383.9280000000001</v>
          </cell>
          <cell r="E43">
            <v>78.120059999999995</v>
          </cell>
          <cell r="F43">
            <v>44.642859999999999</v>
          </cell>
          <cell r="G43">
            <v>2.5200019999999999</v>
          </cell>
        </row>
        <row r="44">
          <cell r="A44">
            <v>193847.33</v>
          </cell>
          <cell r="B44">
            <v>43</v>
          </cell>
          <cell r="C44">
            <v>4994.9780000000001</v>
          </cell>
          <cell r="D44">
            <v>1099.33</v>
          </cell>
          <cell r="E44">
            <v>128.27010000000001</v>
          </cell>
          <cell r="F44">
            <v>0</v>
          </cell>
          <cell r="G44">
            <v>0</v>
          </cell>
        </row>
        <row r="45">
          <cell r="A45">
            <v>198839.52</v>
          </cell>
          <cell r="B45">
            <v>44</v>
          </cell>
          <cell r="C45">
            <v>4992.1840000000002</v>
          </cell>
          <cell r="D45">
            <v>97.098209999999995</v>
          </cell>
          <cell r="E45">
            <v>10.274190000000001</v>
          </cell>
          <cell r="F45">
            <v>0</v>
          </cell>
          <cell r="G45">
            <v>0</v>
          </cell>
        </row>
        <row r="46">
          <cell r="A46">
            <v>203783.98</v>
          </cell>
          <cell r="B46">
            <v>45</v>
          </cell>
          <cell r="C46">
            <v>4944.4750000000004</v>
          </cell>
          <cell r="D46">
            <v>0</v>
          </cell>
          <cell r="E46">
            <v>0</v>
          </cell>
          <cell r="F46">
            <v>0</v>
          </cell>
          <cell r="G46">
            <v>0</v>
          </cell>
        </row>
        <row r="47">
          <cell r="A47">
            <v>208780.36</v>
          </cell>
          <cell r="B47">
            <v>46</v>
          </cell>
          <cell r="C47">
            <v>4996.3729999999996</v>
          </cell>
          <cell r="D47">
            <v>847.93550000000005</v>
          </cell>
          <cell r="E47">
            <v>29.15427</v>
          </cell>
          <cell r="F47">
            <v>0</v>
          </cell>
          <cell r="G47">
            <v>0</v>
          </cell>
        </row>
        <row r="48">
          <cell r="A48">
            <v>213776.17</v>
          </cell>
          <cell r="B48">
            <v>47</v>
          </cell>
          <cell r="C48">
            <v>4995.8159999999998</v>
          </cell>
          <cell r="D48">
            <v>1046.596</v>
          </cell>
          <cell r="E48">
            <v>45.914090000000002</v>
          </cell>
          <cell r="F48">
            <v>0</v>
          </cell>
          <cell r="G48">
            <v>0</v>
          </cell>
        </row>
        <row r="49">
          <cell r="A49">
            <v>218771.7</v>
          </cell>
          <cell r="B49">
            <v>48</v>
          </cell>
          <cell r="C49">
            <v>4995.527</v>
          </cell>
          <cell r="D49">
            <v>416.29480000000001</v>
          </cell>
          <cell r="E49">
            <v>14.308730000000001</v>
          </cell>
          <cell r="F49">
            <v>0</v>
          </cell>
          <cell r="G49">
            <v>0</v>
          </cell>
        </row>
        <row r="50">
          <cell r="A50">
            <v>223767.53</v>
          </cell>
          <cell r="B50">
            <v>49</v>
          </cell>
          <cell r="C50">
            <v>4995.82</v>
          </cell>
          <cell r="D50">
            <v>0</v>
          </cell>
          <cell r="E50">
            <v>0</v>
          </cell>
          <cell r="F50">
            <v>1392.857</v>
          </cell>
          <cell r="G50">
            <v>84.098939999999999</v>
          </cell>
        </row>
        <row r="51">
          <cell r="A51">
            <v>228767.53</v>
          </cell>
          <cell r="B51">
            <v>50</v>
          </cell>
          <cell r="C51">
            <v>5000.0029999999997</v>
          </cell>
          <cell r="D51">
            <v>0</v>
          </cell>
          <cell r="E51">
            <v>0</v>
          </cell>
          <cell r="F51">
            <v>0</v>
          </cell>
          <cell r="G51">
            <v>0</v>
          </cell>
        </row>
        <row r="52">
          <cell r="A52">
            <v>233614.36</v>
          </cell>
          <cell r="B52">
            <v>51</v>
          </cell>
          <cell r="C52">
            <v>4846.8230000000003</v>
          </cell>
          <cell r="D52">
            <v>0</v>
          </cell>
          <cell r="E52">
            <v>0</v>
          </cell>
          <cell r="F52">
            <v>3357.143</v>
          </cell>
          <cell r="G52">
            <v>276.08949999999999</v>
          </cell>
        </row>
        <row r="53">
          <cell r="A53">
            <v>238578.64</v>
          </cell>
          <cell r="B53">
            <v>52</v>
          </cell>
          <cell r="C53">
            <v>4964.2860000000001</v>
          </cell>
          <cell r="D53">
            <v>0</v>
          </cell>
          <cell r="E53">
            <v>0</v>
          </cell>
          <cell r="F53">
            <v>4178.5720000000001</v>
          </cell>
          <cell r="G53">
            <v>289.81130000000002</v>
          </cell>
        </row>
        <row r="54">
          <cell r="A54">
            <v>241507.22</v>
          </cell>
          <cell r="B54">
            <v>53</v>
          </cell>
          <cell r="C54">
            <v>2928.5720000000001</v>
          </cell>
          <cell r="D54">
            <v>0</v>
          </cell>
          <cell r="E54">
            <v>0</v>
          </cell>
          <cell r="F54">
            <v>785.71429999999998</v>
          </cell>
          <cell r="G54">
            <v>43.70664</v>
          </cell>
        </row>
        <row r="55">
          <cell r="A55">
            <v>245266.14</v>
          </cell>
          <cell r="B55">
            <v>54</v>
          </cell>
          <cell r="C55">
            <v>3758.9290000000001</v>
          </cell>
          <cell r="D55">
            <v>0</v>
          </cell>
          <cell r="E55">
            <v>0</v>
          </cell>
          <cell r="F55">
            <v>0</v>
          </cell>
          <cell r="G55">
            <v>0</v>
          </cell>
        </row>
        <row r="56">
          <cell r="A56">
            <v>250265.31</v>
          </cell>
          <cell r="B56">
            <v>55</v>
          </cell>
          <cell r="C56">
            <v>4999.165</v>
          </cell>
          <cell r="D56">
            <v>173.82810000000001</v>
          </cell>
          <cell r="E56">
            <v>7.7849630000000003</v>
          </cell>
          <cell r="F56">
            <v>0</v>
          </cell>
          <cell r="G56">
            <v>0</v>
          </cell>
        </row>
        <row r="57">
          <cell r="A57">
            <v>255192.2</v>
          </cell>
          <cell r="B57">
            <v>56</v>
          </cell>
          <cell r="C57">
            <v>4926.8969999999999</v>
          </cell>
          <cell r="D57">
            <v>0</v>
          </cell>
          <cell r="E57">
            <v>0</v>
          </cell>
          <cell r="F57">
            <v>2053.5709999999999</v>
          </cell>
          <cell r="G57">
            <v>117.4067</v>
          </cell>
        </row>
        <row r="58">
          <cell r="A58">
            <v>260156.48</v>
          </cell>
          <cell r="B58">
            <v>57</v>
          </cell>
          <cell r="C58">
            <v>4964.2860000000001</v>
          </cell>
          <cell r="D58">
            <v>0</v>
          </cell>
          <cell r="E58">
            <v>0</v>
          </cell>
          <cell r="F58">
            <v>1964.2860000000001</v>
          </cell>
          <cell r="G58">
            <v>227.6925</v>
          </cell>
        </row>
        <row r="59">
          <cell r="A59">
            <v>264893.09000000003</v>
          </cell>
          <cell r="B59">
            <v>58</v>
          </cell>
          <cell r="C59">
            <v>4736.607</v>
          </cell>
          <cell r="D59">
            <v>750.00009999999997</v>
          </cell>
          <cell r="E59">
            <v>56.772860000000001</v>
          </cell>
          <cell r="F59">
            <v>2361.607</v>
          </cell>
          <cell r="G59">
            <v>288.99630000000002</v>
          </cell>
        </row>
        <row r="60">
          <cell r="A60">
            <v>269858.78000000003</v>
          </cell>
          <cell r="B60">
            <v>59</v>
          </cell>
          <cell r="C60">
            <v>4965.6850000000004</v>
          </cell>
          <cell r="D60">
            <v>349.3304</v>
          </cell>
          <cell r="E60">
            <v>22.324310000000001</v>
          </cell>
          <cell r="F60">
            <v>744.41970000000003</v>
          </cell>
          <cell r="G60">
            <v>51.059440000000002</v>
          </cell>
        </row>
        <row r="61">
          <cell r="A61">
            <v>274406.21999999997</v>
          </cell>
          <cell r="B61">
            <v>60</v>
          </cell>
          <cell r="C61">
            <v>4547.4340000000002</v>
          </cell>
          <cell r="D61">
            <v>0</v>
          </cell>
          <cell r="E61">
            <v>0</v>
          </cell>
          <cell r="F61">
            <v>0</v>
          </cell>
          <cell r="G61">
            <v>0</v>
          </cell>
        </row>
        <row r="62">
          <cell r="A62">
            <v>278343.71999999997</v>
          </cell>
          <cell r="B62">
            <v>61</v>
          </cell>
          <cell r="C62">
            <v>3937.5</v>
          </cell>
          <cell r="D62">
            <v>111.6071</v>
          </cell>
          <cell r="E62">
            <v>15.808770000000001</v>
          </cell>
          <cell r="F62">
            <v>1718.75</v>
          </cell>
          <cell r="G62">
            <v>243.45509999999999</v>
          </cell>
        </row>
        <row r="63">
          <cell r="A63">
            <v>283299.06</v>
          </cell>
          <cell r="B63">
            <v>62</v>
          </cell>
          <cell r="C63">
            <v>4955.357</v>
          </cell>
          <cell r="D63">
            <v>758.92859999999996</v>
          </cell>
          <cell r="E63">
            <v>81.183869999999999</v>
          </cell>
          <cell r="F63">
            <v>2482.143</v>
          </cell>
          <cell r="G63">
            <v>266.44779999999997</v>
          </cell>
        </row>
        <row r="64">
          <cell r="A64">
            <v>288287.90999999997</v>
          </cell>
          <cell r="B64">
            <v>63</v>
          </cell>
          <cell r="C64">
            <v>4988.8410000000003</v>
          </cell>
          <cell r="D64">
            <v>875.00009999999997</v>
          </cell>
          <cell r="E64">
            <v>65.015479999999997</v>
          </cell>
          <cell r="F64">
            <v>1125</v>
          </cell>
          <cell r="G64">
            <v>76.420230000000004</v>
          </cell>
        </row>
        <row r="65">
          <cell r="A65">
            <v>293281.21999999997</v>
          </cell>
          <cell r="B65">
            <v>64</v>
          </cell>
          <cell r="C65">
            <v>4993.3059999999996</v>
          </cell>
          <cell r="D65">
            <v>0</v>
          </cell>
          <cell r="E65">
            <v>0</v>
          </cell>
          <cell r="F65">
            <v>0</v>
          </cell>
          <cell r="G65">
            <v>0</v>
          </cell>
        </row>
        <row r="66">
          <cell r="A66">
            <v>298257.5</v>
          </cell>
          <cell r="B66">
            <v>65</v>
          </cell>
          <cell r="C66">
            <v>4976.2839999999997</v>
          </cell>
          <cell r="D66">
            <v>633.92859999999996</v>
          </cell>
          <cell r="E66">
            <v>164.88050000000001</v>
          </cell>
          <cell r="F66">
            <v>1437.5</v>
          </cell>
          <cell r="G66">
            <v>377.61099999999999</v>
          </cell>
        </row>
        <row r="67">
          <cell r="A67">
            <v>303250.81</v>
          </cell>
          <cell r="B67">
            <v>66</v>
          </cell>
          <cell r="C67">
            <v>4993.3010000000004</v>
          </cell>
          <cell r="D67">
            <v>1423.549</v>
          </cell>
          <cell r="E67">
            <v>288.4973</v>
          </cell>
          <cell r="F67">
            <v>2196.4290000000001</v>
          </cell>
          <cell r="G67">
            <v>526.42970000000003</v>
          </cell>
        </row>
        <row r="68">
          <cell r="A68">
            <v>308251.09000000003</v>
          </cell>
          <cell r="B68">
            <v>67</v>
          </cell>
          <cell r="C68">
            <v>5000.2740000000003</v>
          </cell>
          <cell r="D68">
            <v>494.4196</v>
          </cell>
          <cell r="E68">
            <v>21.67745</v>
          </cell>
          <cell r="F68">
            <v>244.6987</v>
          </cell>
          <cell r="G68">
            <v>12.545500000000001</v>
          </cell>
        </row>
        <row r="69">
          <cell r="A69">
            <v>313249.40999999997</v>
          </cell>
          <cell r="B69">
            <v>68</v>
          </cell>
          <cell r="C69">
            <v>4998.326</v>
          </cell>
          <cell r="D69">
            <v>528.73879999999997</v>
          </cell>
          <cell r="E69">
            <v>19.011469999999999</v>
          </cell>
          <cell r="F69">
            <v>325.33479999999997</v>
          </cell>
          <cell r="G69">
            <v>16.679649999999999</v>
          </cell>
        </row>
        <row r="70">
          <cell r="A70">
            <v>318247.19</v>
          </cell>
          <cell r="B70">
            <v>69</v>
          </cell>
          <cell r="C70">
            <v>4997.7719999999999</v>
          </cell>
          <cell r="D70">
            <v>0</v>
          </cell>
          <cell r="E70">
            <v>0</v>
          </cell>
          <cell r="F70">
            <v>364.95530000000002</v>
          </cell>
          <cell r="G70">
            <v>37.55809</v>
          </cell>
        </row>
        <row r="71">
          <cell r="A71">
            <v>323186.09000000003</v>
          </cell>
          <cell r="B71">
            <v>70</v>
          </cell>
          <cell r="C71">
            <v>4938.8950000000004</v>
          </cell>
          <cell r="D71">
            <v>0</v>
          </cell>
          <cell r="E71">
            <v>0</v>
          </cell>
          <cell r="F71">
            <v>687.49980000000005</v>
          </cell>
          <cell r="G71">
            <v>66.173839999999998</v>
          </cell>
        </row>
        <row r="72">
          <cell r="A72">
            <v>327953.94</v>
          </cell>
          <cell r="B72">
            <v>71</v>
          </cell>
          <cell r="C72">
            <v>4767.857</v>
          </cell>
          <cell r="D72">
            <v>0</v>
          </cell>
          <cell r="E72">
            <v>0</v>
          </cell>
          <cell r="F72">
            <v>1196.4290000000001</v>
          </cell>
          <cell r="G72">
            <v>142.94800000000001</v>
          </cell>
        </row>
        <row r="73">
          <cell r="A73">
            <v>332900.38</v>
          </cell>
          <cell r="B73">
            <v>72</v>
          </cell>
          <cell r="C73">
            <v>4946.4290000000001</v>
          </cell>
          <cell r="D73">
            <v>0</v>
          </cell>
          <cell r="E73">
            <v>0</v>
          </cell>
          <cell r="F73">
            <v>2160.7139999999999</v>
          </cell>
          <cell r="G73">
            <v>231.45240000000001</v>
          </cell>
        </row>
        <row r="74">
          <cell r="A74">
            <v>337876.38</v>
          </cell>
          <cell r="B74">
            <v>73</v>
          </cell>
          <cell r="C74">
            <v>4976.0060000000003</v>
          </cell>
          <cell r="D74">
            <v>0</v>
          </cell>
          <cell r="E74">
            <v>0</v>
          </cell>
          <cell r="F74">
            <v>321.42860000000002</v>
          </cell>
          <cell r="G74">
            <v>33.736620000000002</v>
          </cell>
        </row>
        <row r="75">
          <cell r="A75">
            <v>342766.16</v>
          </cell>
          <cell r="B75">
            <v>74</v>
          </cell>
          <cell r="C75">
            <v>4889.7879999999996</v>
          </cell>
          <cell r="D75">
            <v>0</v>
          </cell>
          <cell r="E75">
            <v>0</v>
          </cell>
          <cell r="F75">
            <v>1250</v>
          </cell>
          <cell r="G75">
            <v>142.834</v>
          </cell>
        </row>
        <row r="76">
          <cell r="A76">
            <v>346337.59</v>
          </cell>
          <cell r="B76">
            <v>75</v>
          </cell>
          <cell r="C76">
            <v>3571.4290000000001</v>
          </cell>
          <cell r="D76">
            <v>0</v>
          </cell>
          <cell r="E76">
            <v>0</v>
          </cell>
          <cell r="F76">
            <v>2857.143</v>
          </cell>
          <cell r="G76">
            <v>730.17309999999998</v>
          </cell>
        </row>
        <row r="77">
          <cell r="A77">
            <v>350194.75</v>
          </cell>
          <cell r="B77">
            <v>76</v>
          </cell>
          <cell r="C77">
            <v>3857.143</v>
          </cell>
          <cell r="D77">
            <v>0</v>
          </cell>
          <cell r="E77">
            <v>0</v>
          </cell>
          <cell r="F77">
            <v>3678.5720000000001</v>
          </cell>
          <cell r="G77">
            <v>341.58069999999998</v>
          </cell>
        </row>
        <row r="78">
          <cell r="A78">
            <v>355191.69</v>
          </cell>
          <cell r="B78">
            <v>77</v>
          </cell>
          <cell r="C78">
            <v>4996.933</v>
          </cell>
          <cell r="D78">
            <v>0</v>
          </cell>
          <cell r="E78">
            <v>0</v>
          </cell>
          <cell r="F78">
            <v>159.59819999999999</v>
          </cell>
          <cell r="G78">
            <v>14.492889999999999</v>
          </cell>
        </row>
        <row r="79">
          <cell r="A79">
            <v>360077.84</v>
          </cell>
          <cell r="B79">
            <v>78</v>
          </cell>
          <cell r="C79">
            <v>4886.1610000000001</v>
          </cell>
          <cell r="D79">
            <v>0</v>
          </cell>
          <cell r="E79">
            <v>0</v>
          </cell>
          <cell r="F79">
            <v>2036.83</v>
          </cell>
          <cell r="G79">
            <v>147.4024</v>
          </cell>
        </row>
        <row r="80">
          <cell r="A80">
            <v>365069.75</v>
          </cell>
          <cell r="B80">
            <v>79</v>
          </cell>
          <cell r="C80">
            <v>4991.9080000000004</v>
          </cell>
          <cell r="D80">
            <v>0</v>
          </cell>
          <cell r="E80">
            <v>0</v>
          </cell>
          <cell r="F80">
            <v>3083.7060000000001</v>
          </cell>
          <cell r="G80">
            <v>218.90989999999999</v>
          </cell>
        </row>
        <row r="81">
          <cell r="A81">
            <v>370066.97</v>
          </cell>
          <cell r="B81">
            <v>80</v>
          </cell>
          <cell r="C81">
            <v>4997.2060000000001</v>
          </cell>
          <cell r="D81">
            <v>0</v>
          </cell>
          <cell r="E81">
            <v>0</v>
          </cell>
          <cell r="F81">
            <v>95.982140000000001</v>
          </cell>
          <cell r="G81">
            <v>9.3394499999999994</v>
          </cell>
        </row>
        <row r="82">
          <cell r="A82">
            <v>375055.53</v>
          </cell>
          <cell r="B82">
            <v>81</v>
          </cell>
          <cell r="C82">
            <v>4988.5519999999997</v>
          </cell>
          <cell r="D82">
            <v>0</v>
          </cell>
          <cell r="E82">
            <v>0</v>
          </cell>
          <cell r="F82">
            <v>68.080349999999996</v>
          </cell>
          <cell r="G82">
            <v>4.8879789999999996</v>
          </cell>
        </row>
        <row r="83">
          <cell r="A83">
            <v>378892.03</v>
          </cell>
          <cell r="B83">
            <v>82</v>
          </cell>
          <cell r="C83">
            <v>3836.491</v>
          </cell>
          <cell r="D83">
            <v>0</v>
          </cell>
          <cell r="E83">
            <v>0</v>
          </cell>
          <cell r="F83">
            <v>0</v>
          </cell>
          <cell r="G83">
            <v>0</v>
          </cell>
        </row>
        <row r="84">
          <cell r="A84">
            <v>383374.19</v>
          </cell>
          <cell r="B84">
            <v>83</v>
          </cell>
          <cell r="C84">
            <v>4482.143</v>
          </cell>
          <cell r="D84">
            <v>0</v>
          </cell>
          <cell r="E84">
            <v>0</v>
          </cell>
          <cell r="F84">
            <v>2696.4290000000001</v>
          </cell>
          <cell r="G84">
            <v>258.8066</v>
          </cell>
        </row>
        <row r="85">
          <cell r="A85">
            <v>387942.56</v>
          </cell>
          <cell r="B85">
            <v>84</v>
          </cell>
          <cell r="C85">
            <v>4568.3599999999997</v>
          </cell>
          <cell r="D85">
            <v>0</v>
          </cell>
          <cell r="E85">
            <v>0</v>
          </cell>
          <cell r="F85">
            <v>321.42860000000002</v>
          </cell>
          <cell r="G85">
            <v>16.704560000000001</v>
          </cell>
        </row>
        <row r="86">
          <cell r="A86">
            <v>391371.13</v>
          </cell>
          <cell r="B86">
            <v>85</v>
          </cell>
          <cell r="C86">
            <v>3428.5720000000001</v>
          </cell>
          <cell r="D86">
            <v>0</v>
          </cell>
          <cell r="E86">
            <v>0</v>
          </cell>
          <cell r="F86">
            <v>0</v>
          </cell>
          <cell r="G86">
            <v>0</v>
          </cell>
        </row>
        <row r="87">
          <cell r="A87">
            <v>396335.41</v>
          </cell>
          <cell r="B87">
            <v>86</v>
          </cell>
          <cell r="C87">
            <v>4964.2860000000001</v>
          </cell>
          <cell r="D87">
            <v>0</v>
          </cell>
          <cell r="E87">
            <v>0</v>
          </cell>
          <cell r="F87">
            <v>1392.857</v>
          </cell>
          <cell r="G87">
            <v>125.46129999999999</v>
          </cell>
        </row>
        <row r="88">
          <cell r="A88">
            <v>401333.44</v>
          </cell>
          <cell r="B88">
            <v>87</v>
          </cell>
          <cell r="C88">
            <v>4998.0460000000003</v>
          </cell>
          <cell r="D88">
            <v>0</v>
          </cell>
          <cell r="E88">
            <v>0</v>
          </cell>
          <cell r="F88">
            <v>1071.4290000000001</v>
          </cell>
          <cell r="G88">
            <v>96.508709999999994</v>
          </cell>
        </row>
        <row r="89">
          <cell r="A89">
            <v>406305.53</v>
          </cell>
          <cell r="B89">
            <v>88</v>
          </cell>
          <cell r="C89">
            <v>4972.0969999999998</v>
          </cell>
          <cell r="D89">
            <v>0</v>
          </cell>
          <cell r="E89">
            <v>0</v>
          </cell>
          <cell r="F89">
            <v>0</v>
          </cell>
          <cell r="G89">
            <v>0</v>
          </cell>
        </row>
        <row r="90">
          <cell r="A90">
            <v>411299.94</v>
          </cell>
          <cell r="B90">
            <v>89</v>
          </cell>
          <cell r="C90">
            <v>4994.42</v>
          </cell>
          <cell r="D90">
            <v>0</v>
          </cell>
          <cell r="E90">
            <v>0</v>
          </cell>
          <cell r="F90">
            <v>0</v>
          </cell>
          <cell r="G90">
            <v>0</v>
          </cell>
        </row>
        <row r="91">
          <cell r="A91">
            <v>416291.28</v>
          </cell>
          <cell r="B91">
            <v>90</v>
          </cell>
          <cell r="C91">
            <v>4991.348</v>
          </cell>
          <cell r="D91">
            <v>0</v>
          </cell>
          <cell r="E91">
            <v>0</v>
          </cell>
          <cell r="F91">
            <v>295.75900000000001</v>
          </cell>
          <cell r="G91">
            <v>35.034950000000002</v>
          </cell>
        </row>
        <row r="92">
          <cell r="A92">
            <v>421285.69</v>
          </cell>
          <cell r="B92">
            <v>91</v>
          </cell>
          <cell r="C92">
            <v>4994.4189999999999</v>
          </cell>
          <cell r="D92">
            <v>0</v>
          </cell>
          <cell r="E92">
            <v>0</v>
          </cell>
          <cell r="F92">
            <v>1489.9559999999999</v>
          </cell>
          <cell r="G92">
            <v>157.88069999999999</v>
          </cell>
        </row>
        <row r="93">
          <cell r="A93">
            <v>426191.09</v>
          </cell>
          <cell r="B93">
            <v>92</v>
          </cell>
          <cell r="C93">
            <v>4905.4189999999999</v>
          </cell>
          <cell r="D93">
            <v>0</v>
          </cell>
          <cell r="E93">
            <v>0</v>
          </cell>
          <cell r="F93">
            <v>1517.857</v>
          </cell>
          <cell r="G93">
            <v>90.464939999999999</v>
          </cell>
        </row>
        <row r="94">
          <cell r="A94">
            <v>431155.38</v>
          </cell>
          <cell r="B94">
            <v>93</v>
          </cell>
          <cell r="C94">
            <v>4964.2860000000001</v>
          </cell>
          <cell r="D94">
            <v>0</v>
          </cell>
          <cell r="E94">
            <v>0</v>
          </cell>
          <cell r="F94">
            <v>1750</v>
          </cell>
          <cell r="G94">
            <v>108.59310000000001</v>
          </cell>
        </row>
        <row r="95">
          <cell r="A95">
            <v>434165.41</v>
          </cell>
          <cell r="B95">
            <v>94</v>
          </cell>
          <cell r="C95">
            <v>3010.0419999999999</v>
          </cell>
          <cell r="D95">
            <v>0</v>
          </cell>
          <cell r="E95">
            <v>0</v>
          </cell>
          <cell r="F95">
            <v>571.42859999999996</v>
          </cell>
          <cell r="G95">
            <v>37.233339999999998</v>
          </cell>
        </row>
      </sheetData>
      <sheetData sheetId="13" refreshError="1">
        <row r="2">
          <cell r="A2">
            <v>4983.5339999999997</v>
          </cell>
          <cell r="B2">
            <v>1</v>
          </cell>
          <cell r="C2">
            <v>4983.5339999999997</v>
          </cell>
          <cell r="D2">
            <v>0</v>
          </cell>
          <cell r="E2">
            <v>0</v>
          </cell>
          <cell r="F2">
            <v>0</v>
          </cell>
          <cell r="G2">
            <v>0</v>
          </cell>
        </row>
        <row r="3">
          <cell r="A3">
            <v>9971.8140000000003</v>
          </cell>
          <cell r="B3">
            <v>2</v>
          </cell>
          <cell r="C3">
            <v>4988.2809999999999</v>
          </cell>
          <cell r="D3">
            <v>0</v>
          </cell>
          <cell r="E3">
            <v>0</v>
          </cell>
          <cell r="F3">
            <v>0</v>
          </cell>
          <cell r="G3">
            <v>0</v>
          </cell>
        </row>
        <row r="4">
          <cell r="A4">
            <v>14967.91</v>
          </cell>
          <cell r="B4">
            <v>3</v>
          </cell>
          <cell r="C4">
            <v>4996.0929999999998</v>
          </cell>
          <cell r="D4">
            <v>0</v>
          </cell>
          <cell r="E4">
            <v>0</v>
          </cell>
          <cell r="F4">
            <v>0</v>
          </cell>
          <cell r="G4">
            <v>0</v>
          </cell>
        </row>
        <row r="5">
          <cell r="A5">
            <v>19965.12</v>
          </cell>
          <cell r="B5">
            <v>4</v>
          </cell>
          <cell r="C5">
            <v>4997.21</v>
          </cell>
          <cell r="D5">
            <v>0</v>
          </cell>
          <cell r="E5">
            <v>0</v>
          </cell>
          <cell r="F5">
            <v>0</v>
          </cell>
          <cell r="G5">
            <v>0</v>
          </cell>
        </row>
        <row r="6">
          <cell r="A6">
            <v>24940.84</v>
          </cell>
          <cell r="B6">
            <v>5</v>
          </cell>
          <cell r="C6">
            <v>4975.7259999999997</v>
          </cell>
          <cell r="D6">
            <v>0</v>
          </cell>
          <cell r="E6">
            <v>0</v>
          </cell>
          <cell r="F6">
            <v>0</v>
          </cell>
          <cell r="G6">
            <v>0</v>
          </cell>
        </row>
        <row r="7">
          <cell r="A7">
            <v>29487.16</v>
          </cell>
          <cell r="B7">
            <v>6</v>
          </cell>
          <cell r="C7">
            <v>4546.317</v>
          </cell>
          <cell r="D7">
            <v>0</v>
          </cell>
          <cell r="E7">
            <v>0</v>
          </cell>
          <cell r="F7">
            <v>0</v>
          </cell>
          <cell r="G7">
            <v>0</v>
          </cell>
        </row>
        <row r="8">
          <cell r="A8">
            <v>34487.160000000003</v>
          </cell>
          <cell r="B8">
            <v>7</v>
          </cell>
          <cell r="C8">
            <v>5000.0020000000004</v>
          </cell>
          <cell r="D8">
            <v>107.1429</v>
          </cell>
          <cell r="E8">
            <v>13.18535</v>
          </cell>
          <cell r="F8">
            <v>0</v>
          </cell>
          <cell r="G8">
            <v>0</v>
          </cell>
        </row>
        <row r="9">
          <cell r="A9">
            <v>39481.58</v>
          </cell>
          <cell r="B9">
            <v>8</v>
          </cell>
          <cell r="C9">
            <v>4994.4170000000004</v>
          </cell>
          <cell r="D9">
            <v>0</v>
          </cell>
          <cell r="E9">
            <v>0</v>
          </cell>
          <cell r="F9">
            <v>0</v>
          </cell>
          <cell r="G9">
            <v>0</v>
          </cell>
        </row>
        <row r="10">
          <cell r="A10">
            <v>44458.54</v>
          </cell>
          <cell r="B10">
            <v>9</v>
          </cell>
          <cell r="C10">
            <v>4976.9560000000001</v>
          </cell>
          <cell r="D10">
            <v>209.654</v>
          </cell>
          <cell r="E10">
            <v>26.764720000000001</v>
          </cell>
          <cell r="F10">
            <v>0</v>
          </cell>
          <cell r="G10">
            <v>0</v>
          </cell>
        </row>
        <row r="11">
          <cell r="A11">
            <v>48426.62</v>
          </cell>
          <cell r="B11">
            <v>10</v>
          </cell>
          <cell r="C11">
            <v>3968.0790000000002</v>
          </cell>
          <cell r="D11">
            <v>576.06010000000003</v>
          </cell>
          <cell r="E11">
            <v>72.75667</v>
          </cell>
          <cell r="F11">
            <v>0</v>
          </cell>
          <cell r="G11">
            <v>0</v>
          </cell>
        </row>
        <row r="12">
          <cell r="A12">
            <v>53337.33</v>
          </cell>
          <cell r="B12">
            <v>11</v>
          </cell>
          <cell r="C12">
            <v>4910.7139999999999</v>
          </cell>
          <cell r="D12">
            <v>0</v>
          </cell>
          <cell r="E12">
            <v>0</v>
          </cell>
          <cell r="F12">
            <v>0</v>
          </cell>
          <cell r="G12">
            <v>0</v>
          </cell>
        </row>
        <row r="13">
          <cell r="A13">
            <v>58274.83</v>
          </cell>
          <cell r="B13">
            <v>12</v>
          </cell>
          <cell r="C13">
            <v>4937.5</v>
          </cell>
          <cell r="D13">
            <v>0</v>
          </cell>
          <cell r="E13">
            <v>0</v>
          </cell>
          <cell r="F13">
            <v>0</v>
          </cell>
          <cell r="G13">
            <v>0</v>
          </cell>
        </row>
        <row r="14">
          <cell r="A14">
            <v>63263.34</v>
          </cell>
          <cell r="B14">
            <v>13</v>
          </cell>
          <cell r="C14">
            <v>4988.5039999999999</v>
          </cell>
          <cell r="D14">
            <v>375.89280000000002</v>
          </cell>
          <cell r="E14">
            <v>36.652430000000003</v>
          </cell>
          <cell r="F14">
            <v>0</v>
          </cell>
          <cell r="G14">
            <v>0</v>
          </cell>
        </row>
        <row r="15">
          <cell r="A15">
            <v>68243.86</v>
          </cell>
          <cell r="B15">
            <v>14</v>
          </cell>
          <cell r="C15">
            <v>4980.5230000000001</v>
          </cell>
          <cell r="D15">
            <v>302.67860000000002</v>
          </cell>
          <cell r="E15">
            <v>26.145630000000001</v>
          </cell>
          <cell r="F15">
            <v>0</v>
          </cell>
          <cell r="G15">
            <v>0</v>
          </cell>
        </row>
        <row r="16">
          <cell r="A16">
            <v>73243.86</v>
          </cell>
          <cell r="B16">
            <v>15</v>
          </cell>
          <cell r="C16">
            <v>5000</v>
          </cell>
          <cell r="D16">
            <v>0</v>
          </cell>
          <cell r="E16">
            <v>0</v>
          </cell>
          <cell r="F16">
            <v>0</v>
          </cell>
          <cell r="G16">
            <v>0</v>
          </cell>
        </row>
        <row r="17">
          <cell r="A17">
            <v>77868.86</v>
          </cell>
          <cell r="B17">
            <v>16</v>
          </cell>
          <cell r="C17">
            <v>4625</v>
          </cell>
          <cell r="D17">
            <v>0</v>
          </cell>
          <cell r="E17">
            <v>0</v>
          </cell>
          <cell r="F17">
            <v>0</v>
          </cell>
          <cell r="G17">
            <v>0</v>
          </cell>
        </row>
        <row r="18">
          <cell r="A18">
            <v>82819.59</v>
          </cell>
          <cell r="B18">
            <v>17</v>
          </cell>
          <cell r="C18">
            <v>4950.7250000000004</v>
          </cell>
          <cell r="D18">
            <v>1581.752</v>
          </cell>
          <cell r="E18">
            <v>99.182540000000003</v>
          </cell>
          <cell r="F18">
            <v>0</v>
          </cell>
          <cell r="G18">
            <v>0</v>
          </cell>
        </row>
        <row r="19">
          <cell r="A19">
            <v>87815.29</v>
          </cell>
          <cell r="B19">
            <v>18</v>
          </cell>
          <cell r="C19">
            <v>4995.701</v>
          </cell>
          <cell r="D19">
            <v>1252.623</v>
          </cell>
          <cell r="E19">
            <v>68.097560000000001</v>
          </cell>
          <cell r="F19">
            <v>0</v>
          </cell>
          <cell r="G19">
            <v>0</v>
          </cell>
        </row>
        <row r="20">
          <cell r="A20">
            <v>92791.02</v>
          </cell>
          <cell r="B20">
            <v>19</v>
          </cell>
          <cell r="C20">
            <v>4975.7250000000004</v>
          </cell>
          <cell r="D20">
            <v>1168.8610000000001</v>
          </cell>
          <cell r="E20">
            <v>58.699150000000003</v>
          </cell>
          <cell r="F20">
            <v>0</v>
          </cell>
          <cell r="G20">
            <v>0</v>
          </cell>
        </row>
        <row r="21">
          <cell r="A21">
            <v>97724.61</v>
          </cell>
          <cell r="B21">
            <v>20</v>
          </cell>
          <cell r="C21">
            <v>4933.5929999999998</v>
          </cell>
          <cell r="D21">
            <v>0</v>
          </cell>
          <cell r="E21">
            <v>0</v>
          </cell>
          <cell r="F21">
            <v>0</v>
          </cell>
          <cell r="G21">
            <v>0</v>
          </cell>
        </row>
        <row r="22">
          <cell r="A22">
            <v>101636.16</v>
          </cell>
          <cell r="B22">
            <v>21</v>
          </cell>
          <cell r="C22">
            <v>3911.5509999999999</v>
          </cell>
          <cell r="D22">
            <v>0</v>
          </cell>
          <cell r="E22">
            <v>0</v>
          </cell>
          <cell r="F22">
            <v>0</v>
          </cell>
          <cell r="G22">
            <v>0</v>
          </cell>
        </row>
        <row r="23">
          <cell r="A23">
            <v>106261.16</v>
          </cell>
          <cell r="B23">
            <v>22</v>
          </cell>
          <cell r="C23">
            <v>4625</v>
          </cell>
          <cell r="D23">
            <v>0</v>
          </cell>
          <cell r="E23">
            <v>0</v>
          </cell>
          <cell r="F23">
            <v>0</v>
          </cell>
          <cell r="G23">
            <v>0</v>
          </cell>
        </row>
        <row r="24">
          <cell r="A24">
            <v>111236.66</v>
          </cell>
          <cell r="B24">
            <v>23</v>
          </cell>
          <cell r="C24">
            <v>4975.5010000000002</v>
          </cell>
          <cell r="D24">
            <v>292.63389999999998</v>
          </cell>
          <cell r="E24">
            <v>23.310559999999999</v>
          </cell>
          <cell r="F24">
            <v>0</v>
          </cell>
          <cell r="G24">
            <v>0</v>
          </cell>
        </row>
        <row r="25">
          <cell r="A25">
            <v>116224.6</v>
          </cell>
          <cell r="B25">
            <v>24</v>
          </cell>
          <cell r="C25">
            <v>4987.9459999999999</v>
          </cell>
          <cell r="D25">
            <v>23.660720000000001</v>
          </cell>
          <cell r="E25">
            <v>1.7603569999999999</v>
          </cell>
          <cell r="F25">
            <v>0</v>
          </cell>
          <cell r="G25">
            <v>0</v>
          </cell>
        </row>
        <row r="26">
          <cell r="A26">
            <v>121205.06</v>
          </cell>
          <cell r="B26">
            <v>25</v>
          </cell>
          <cell r="C26">
            <v>4980.4620000000004</v>
          </cell>
          <cell r="D26">
            <v>0</v>
          </cell>
          <cell r="E26">
            <v>0</v>
          </cell>
          <cell r="F26">
            <v>0</v>
          </cell>
          <cell r="G26">
            <v>0</v>
          </cell>
        </row>
        <row r="27">
          <cell r="A27">
            <v>126202.94</v>
          </cell>
          <cell r="B27">
            <v>26</v>
          </cell>
          <cell r="C27">
            <v>4997.8739999999998</v>
          </cell>
          <cell r="D27">
            <v>819.30809999999997</v>
          </cell>
          <cell r="E27">
            <v>59.811140000000002</v>
          </cell>
          <cell r="F27">
            <v>90.680800000000005</v>
          </cell>
          <cell r="G27">
            <v>6.7175880000000001</v>
          </cell>
        </row>
        <row r="28">
          <cell r="A28">
            <v>128280.67</v>
          </cell>
          <cell r="B28">
            <v>27</v>
          </cell>
          <cell r="C28">
            <v>2077.7339999999999</v>
          </cell>
          <cell r="D28">
            <v>163.89510000000001</v>
          </cell>
          <cell r="E28">
            <v>11.54205</v>
          </cell>
          <cell r="F28">
            <v>0</v>
          </cell>
          <cell r="G28">
            <v>0</v>
          </cell>
        </row>
        <row r="29">
          <cell r="A29">
            <v>131852.09</v>
          </cell>
          <cell r="B29">
            <v>28</v>
          </cell>
          <cell r="C29">
            <v>3571.4290000000001</v>
          </cell>
          <cell r="D29">
            <v>0</v>
          </cell>
          <cell r="E29">
            <v>0</v>
          </cell>
          <cell r="F29">
            <v>0</v>
          </cell>
          <cell r="G29">
            <v>0</v>
          </cell>
        </row>
        <row r="30">
          <cell r="A30">
            <v>135423.51999999999</v>
          </cell>
          <cell r="B30">
            <v>29</v>
          </cell>
          <cell r="C30">
            <v>3571.4290000000001</v>
          </cell>
          <cell r="D30">
            <v>0</v>
          </cell>
          <cell r="E30">
            <v>0</v>
          </cell>
          <cell r="F30">
            <v>0</v>
          </cell>
          <cell r="G30">
            <v>0</v>
          </cell>
        </row>
        <row r="31">
          <cell r="A31">
            <v>139106.54999999999</v>
          </cell>
          <cell r="B31">
            <v>30</v>
          </cell>
          <cell r="C31">
            <v>3683.0360000000001</v>
          </cell>
          <cell r="D31">
            <v>0</v>
          </cell>
          <cell r="E31">
            <v>0</v>
          </cell>
          <cell r="F31">
            <v>0</v>
          </cell>
          <cell r="G31">
            <v>0</v>
          </cell>
        </row>
        <row r="32">
          <cell r="A32">
            <v>144104.59</v>
          </cell>
          <cell r="B32">
            <v>31</v>
          </cell>
          <cell r="C32">
            <v>4998.05</v>
          </cell>
          <cell r="D32">
            <v>223.21420000000001</v>
          </cell>
          <cell r="E32">
            <v>15.329050000000001</v>
          </cell>
          <cell r="F32">
            <v>45.200899999999997</v>
          </cell>
          <cell r="G32">
            <v>3.104133</v>
          </cell>
        </row>
        <row r="33">
          <cell r="A33">
            <v>149093.70000000001</v>
          </cell>
          <cell r="B33">
            <v>32</v>
          </cell>
          <cell r="C33">
            <v>4989.1170000000002</v>
          </cell>
          <cell r="D33">
            <v>723.21389999999997</v>
          </cell>
          <cell r="E33">
            <v>55.0745</v>
          </cell>
          <cell r="F33">
            <v>8.3705370000000006</v>
          </cell>
          <cell r="G33">
            <v>0.57483899999999999</v>
          </cell>
        </row>
        <row r="34">
          <cell r="A34">
            <v>153864.91</v>
          </cell>
          <cell r="B34">
            <v>33</v>
          </cell>
          <cell r="C34">
            <v>4771.2060000000001</v>
          </cell>
          <cell r="D34">
            <v>0</v>
          </cell>
          <cell r="E34">
            <v>0</v>
          </cell>
          <cell r="F34">
            <v>0</v>
          </cell>
          <cell r="G34">
            <v>0</v>
          </cell>
        </row>
        <row r="35">
          <cell r="A35">
            <v>158534.54999999999</v>
          </cell>
          <cell r="B35">
            <v>34</v>
          </cell>
          <cell r="C35">
            <v>4669.6440000000002</v>
          </cell>
          <cell r="D35">
            <v>0</v>
          </cell>
          <cell r="E35">
            <v>0</v>
          </cell>
          <cell r="F35">
            <v>0</v>
          </cell>
          <cell r="G35">
            <v>0</v>
          </cell>
        </row>
        <row r="36">
          <cell r="A36">
            <v>161882.76999999999</v>
          </cell>
          <cell r="B36">
            <v>35</v>
          </cell>
          <cell r="C36">
            <v>3348.2150000000001</v>
          </cell>
          <cell r="D36">
            <v>0</v>
          </cell>
          <cell r="E36">
            <v>0</v>
          </cell>
          <cell r="F36">
            <v>0</v>
          </cell>
          <cell r="G36">
            <v>0</v>
          </cell>
        </row>
        <row r="37">
          <cell r="A37">
            <v>166877.17000000001</v>
          </cell>
          <cell r="B37">
            <v>36</v>
          </cell>
          <cell r="C37">
            <v>4994.4120000000003</v>
          </cell>
          <cell r="D37">
            <v>0</v>
          </cell>
          <cell r="E37">
            <v>0</v>
          </cell>
          <cell r="F37">
            <v>0</v>
          </cell>
          <cell r="G37">
            <v>0</v>
          </cell>
        </row>
        <row r="38">
          <cell r="A38">
            <v>171872.14</v>
          </cell>
          <cell r="B38">
            <v>37</v>
          </cell>
          <cell r="C38">
            <v>4994.9750000000004</v>
          </cell>
          <cell r="D38">
            <v>1366.0719999999999</v>
          </cell>
          <cell r="E38">
            <v>108.0762</v>
          </cell>
          <cell r="F38">
            <v>0</v>
          </cell>
          <cell r="G38">
            <v>0</v>
          </cell>
        </row>
        <row r="39">
          <cell r="A39">
            <v>176870.8</v>
          </cell>
          <cell r="B39">
            <v>38</v>
          </cell>
          <cell r="C39">
            <v>4998.6589999999997</v>
          </cell>
          <cell r="D39">
            <v>469.6429</v>
          </cell>
          <cell r="E39">
            <v>34.187980000000003</v>
          </cell>
          <cell r="F39">
            <v>0</v>
          </cell>
          <cell r="G39">
            <v>0</v>
          </cell>
        </row>
        <row r="40">
          <cell r="A40">
            <v>181831.95</v>
          </cell>
          <cell r="B40">
            <v>39</v>
          </cell>
          <cell r="C40">
            <v>4961.1610000000001</v>
          </cell>
          <cell r="D40">
            <v>1735.7139999999999</v>
          </cell>
          <cell r="E40">
            <v>88.812799999999996</v>
          </cell>
          <cell r="F40">
            <v>0</v>
          </cell>
          <cell r="G40">
            <v>0</v>
          </cell>
        </row>
        <row r="41">
          <cell r="A41">
            <v>186813.53</v>
          </cell>
          <cell r="B41">
            <v>40</v>
          </cell>
          <cell r="C41">
            <v>4981.5839999999998</v>
          </cell>
          <cell r="D41">
            <v>706.19420000000002</v>
          </cell>
          <cell r="E41">
            <v>46.358370000000001</v>
          </cell>
          <cell r="F41">
            <v>0</v>
          </cell>
          <cell r="G41">
            <v>0</v>
          </cell>
        </row>
        <row r="42">
          <cell r="A42">
            <v>190511.08</v>
          </cell>
          <cell r="B42">
            <v>41</v>
          </cell>
          <cell r="C42">
            <v>3697.5459999999998</v>
          </cell>
          <cell r="D42">
            <v>2023.4380000000001</v>
          </cell>
          <cell r="E42">
            <v>147.65610000000001</v>
          </cell>
          <cell r="F42">
            <v>0</v>
          </cell>
          <cell r="G42">
            <v>0</v>
          </cell>
        </row>
        <row r="43">
          <cell r="A43">
            <v>195506.33</v>
          </cell>
          <cell r="B43">
            <v>42</v>
          </cell>
          <cell r="C43">
            <v>4995.2569999999996</v>
          </cell>
          <cell r="D43">
            <v>2479.6329999999998</v>
          </cell>
          <cell r="E43">
            <v>228.38229999999999</v>
          </cell>
          <cell r="F43">
            <v>0</v>
          </cell>
          <cell r="G43">
            <v>0</v>
          </cell>
        </row>
        <row r="44">
          <cell r="A44">
            <v>200494.05</v>
          </cell>
          <cell r="B44">
            <v>43</v>
          </cell>
          <cell r="C44">
            <v>4987.7190000000001</v>
          </cell>
          <cell r="D44">
            <v>1095.703</v>
          </cell>
          <cell r="E44">
            <v>54.159030000000001</v>
          </cell>
          <cell r="F44">
            <v>0</v>
          </cell>
          <cell r="G44">
            <v>0</v>
          </cell>
        </row>
        <row r="45">
          <cell r="A45">
            <v>205492.38</v>
          </cell>
          <cell r="B45">
            <v>44</v>
          </cell>
          <cell r="C45">
            <v>4998.3209999999999</v>
          </cell>
          <cell r="D45">
            <v>242.1875</v>
          </cell>
          <cell r="E45">
            <v>17.987729999999999</v>
          </cell>
          <cell r="F45">
            <v>1719.866</v>
          </cell>
          <cell r="G45">
            <v>127.634</v>
          </cell>
        </row>
        <row r="46">
          <cell r="A46">
            <v>210485.67</v>
          </cell>
          <cell r="B46">
            <v>45</v>
          </cell>
          <cell r="C46">
            <v>4993.299</v>
          </cell>
          <cell r="D46">
            <v>891.74109999999996</v>
          </cell>
          <cell r="E46">
            <v>66.23133</v>
          </cell>
          <cell r="F46">
            <v>579.24099999999999</v>
          </cell>
          <cell r="G46">
            <v>43.021340000000002</v>
          </cell>
        </row>
        <row r="47">
          <cell r="A47">
            <v>215461.67</v>
          </cell>
          <cell r="B47">
            <v>46</v>
          </cell>
          <cell r="C47">
            <v>4976.0050000000001</v>
          </cell>
          <cell r="D47">
            <v>0</v>
          </cell>
          <cell r="E47">
            <v>0</v>
          </cell>
          <cell r="F47">
            <v>3754.4650000000001</v>
          </cell>
          <cell r="G47">
            <v>272.56029999999998</v>
          </cell>
        </row>
        <row r="48">
          <cell r="A48">
            <v>220453.3</v>
          </cell>
          <cell r="B48">
            <v>47</v>
          </cell>
          <cell r="C48">
            <v>4991.6279999999997</v>
          </cell>
          <cell r="D48">
            <v>1938.393</v>
          </cell>
          <cell r="E48">
            <v>142.965</v>
          </cell>
          <cell r="F48">
            <v>848.21429999999998</v>
          </cell>
          <cell r="G48">
            <v>62.398200000000003</v>
          </cell>
        </row>
        <row r="49">
          <cell r="A49">
            <v>225428.19</v>
          </cell>
          <cell r="B49">
            <v>48</v>
          </cell>
          <cell r="C49">
            <v>4974.8919999999998</v>
          </cell>
          <cell r="D49">
            <v>852.67840000000001</v>
          </cell>
          <cell r="E49">
            <v>63.396059999999999</v>
          </cell>
          <cell r="F49">
            <v>1806.6410000000001</v>
          </cell>
          <cell r="G49">
            <v>132.31899999999999</v>
          </cell>
        </row>
        <row r="50">
          <cell r="A50">
            <v>230424.55</v>
          </cell>
          <cell r="B50">
            <v>49</v>
          </cell>
          <cell r="C50">
            <v>4996.3649999999998</v>
          </cell>
          <cell r="D50">
            <v>500</v>
          </cell>
          <cell r="E50">
            <v>37.41113</v>
          </cell>
          <cell r="F50">
            <v>1.395089</v>
          </cell>
          <cell r="G50">
            <v>0.103724</v>
          </cell>
        </row>
        <row r="51">
          <cell r="A51">
            <v>235412.27</v>
          </cell>
          <cell r="B51">
            <v>50</v>
          </cell>
          <cell r="C51">
            <v>4987.7219999999998</v>
          </cell>
          <cell r="D51">
            <v>0</v>
          </cell>
          <cell r="E51">
            <v>0</v>
          </cell>
          <cell r="F51">
            <v>2154.8539999999998</v>
          </cell>
          <cell r="G51">
            <v>114.8845</v>
          </cell>
        </row>
        <row r="52">
          <cell r="A52">
            <v>240408.64</v>
          </cell>
          <cell r="B52">
            <v>51</v>
          </cell>
          <cell r="C52">
            <v>4996.3739999999998</v>
          </cell>
          <cell r="D52">
            <v>0</v>
          </cell>
          <cell r="E52">
            <v>0</v>
          </cell>
          <cell r="F52">
            <v>1077.009</v>
          </cell>
          <cell r="G52">
            <v>61.179369999999999</v>
          </cell>
        </row>
        <row r="53">
          <cell r="A53">
            <v>245399.44</v>
          </cell>
          <cell r="B53">
            <v>52</v>
          </cell>
          <cell r="C53">
            <v>4990.7939999999999</v>
          </cell>
          <cell r="D53">
            <v>0</v>
          </cell>
          <cell r="E53">
            <v>0</v>
          </cell>
          <cell r="F53">
            <v>1029.576</v>
          </cell>
          <cell r="G53">
            <v>65.138720000000006</v>
          </cell>
        </row>
        <row r="54">
          <cell r="A54">
            <v>249735.38</v>
          </cell>
          <cell r="B54">
            <v>53</v>
          </cell>
          <cell r="C54">
            <v>4335.9380000000001</v>
          </cell>
          <cell r="D54">
            <v>0</v>
          </cell>
          <cell r="E54">
            <v>0</v>
          </cell>
          <cell r="F54">
            <v>4090.402</v>
          </cell>
          <cell r="G54">
            <v>289.3852</v>
          </cell>
        </row>
        <row r="55">
          <cell r="A55">
            <v>253842.52</v>
          </cell>
          <cell r="B55">
            <v>54</v>
          </cell>
          <cell r="C55">
            <v>4107.143</v>
          </cell>
          <cell r="D55">
            <v>0</v>
          </cell>
          <cell r="E55">
            <v>0</v>
          </cell>
          <cell r="F55">
            <v>2571.4290000000001</v>
          </cell>
          <cell r="G55">
            <v>189.6301</v>
          </cell>
        </row>
        <row r="56">
          <cell r="A56">
            <v>256878.23</v>
          </cell>
          <cell r="B56">
            <v>55</v>
          </cell>
          <cell r="C56">
            <v>3035.7139999999999</v>
          </cell>
          <cell r="D56">
            <v>0</v>
          </cell>
          <cell r="E56">
            <v>0</v>
          </cell>
          <cell r="F56">
            <v>0</v>
          </cell>
          <cell r="G56">
            <v>0</v>
          </cell>
        </row>
        <row r="57">
          <cell r="A57">
            <v>261844.75</v>
          </cell>
          <cell r="B57">
            <v>56</v>
          </cell>
          <cell r="C57">
            <v>4966.5200000000004</v>
          </cell>
          <cell r="D57">
            <v>0</v>
          </cell>
          <cell r="E57">
            <v>0</v>
          </cell>
          <cell r="F57">
            <v>0</v>
          </cell>
          <cell r="G57">
            <v>0</v>
          </cell>
        </row>
        <row r="58">
          <cell r="A58">
            <v>266808.46999999997</v>
          </cell>
          <cell r="B58">
            <v>57</v>
          </cell>
          <cell r="C58">
            <v>4963.723</v>
          </cell>
          <cell r="D58">
            <v>0</v>
          </cell>
          <cell r="E58">
            <v>0</v>
          </cell>
          <cell r="F58">
            <v>2467.913</v>
          </cell>
          <cell r="G58">
            <v>137.7885</v>
          </cell>
        </row>
        <row r="59">
          <cell r="A59">
            <v>271806.5</v>
          </cell>
          <cell r="B59">
            <v>58</v>
          </cell>
          <cell r="C59">
            <v>4998.0460000000003</v>
          </cell>
          <cell r="D59">
            <v>1593.75</v>
          </cell>
          <cell r="E59">
            <v>85.108320000000006</v>
          </cell>
          <cell r="F59">
            <v>1573.6610000000001</v>
          </cell>
          <cell r="G59">
            <v>87.465360000000004</v>
          </cell>
        </row>
        <row r="60">
          <cell r="A60">
            <v>276796.19</v>
          </cell>
          <cell r="B60">
            <v>59</v>
          </cell>
          <cell r="C60">
            <v>4989.6729999999998</v>
          </cell>
          <cell r="D60">
            <v>35.714289999999998</v>
          </cell>
          <cell r="E60">
            <v>1.7172750000000001</v>
          </cell>
          <cell r="F60">
            <v>290.17860000000002</v>
          </cell>
          <cell r="G60">
            <v>13.952859999999999</v>
          </cell>
        </row>
        <row r="61">
          <cell r="A61">
            <v>281773.03000000003</v>
          </cell>
          <cell r="B61">
            <v>60</v>
          </cell>
          <cell r="C61">
            <v>4976.8379999999997</v>
          </cell>
          <cell r="D61">
            <v>946.42859999999996</v>
          </cell>
          <cell r="E61">
            <v>82.717939999999999</v>
          </cell>
          <cell r="F61">
            <v>0</v>
          </cell>
          <cell r="G61">
            <v>0</v>
          </cell>
        </row>
        <row r="62">
          <cell r="A62">
            <v>286763</v>
          </cell>
          <cell r="B62">
            <v>61</v>
          </cell>
          <cell r="C62">
            <v>4989.9549999999999</v>
          </cell>
          <cell r="D62">
            <v>2486.607</v>
          </cell>
          <cell r="E62">
            <v>159.95160000000001</v>
          </cell>
          <cell r="F62">
            <v>401.78579999999999</v>
          </cell>
          <cell r="G62">
            <v>25.64274</v>
          </cell>
        </row>
        <row r="63">
          <cell r="A63">
            <v>291756.84000000003</v>
          </cell>
          <cell r="B63">
            <v>62</v>
          </cell>
          <cell r="C63">
            <v>4993.8519999999999</v>
          </cell>
          <cell r="D63">
            <v>1907.925</v>
          </cell>
          <cell r="E63">
            <v>167.91409999999999</v>
          </cell>
          <cell r="F63">
            <v>272.32139999999998</v>
          </cell>
          <cell r="G63">
            <v>30.08717</v>
          </cell>
        </row>
        <row r="64">
          <cell r="A64">
            <v>296734.25</v>
          </cell>
          <cell r="B64">
            <v>63</v>
          </cell>
          <cell r="C64">
            <v>4977.3969999999999</v>
          </cell>
          <cell r="D64">
            <v>40.178570000000001</v>
          </cell>
          <cell r="E64">
            <v>3.101051</v>
          </cell>
          <cell r="F64">
            <v>1539.0630000000001</v>
          </cell>
          <cell r="G64">
            <v>98.661789999999996</v>
          </cell>
        </row>
        <row r="65">
          <cell r="A65">
            <v>301716.40999999997</v>
          </cell>
          <cell r="B65">
            <v>64</v>
          </cell>
          <cell r="C65">
            <v>4982.1459999999997</v>
          </cell>
          <cell r="D65">
            <v>0</v>
          </cell>
          <cell r="E65">
            <v>0</v>
          </cell>
          <cell r="F65">
            <v>2666.0149999999999</v>
          </cell>
          <cell r="G65">
            <v>155.93809999999999</v>
          </cell>
        </row>
        <row r="66">
          <cell r="A66">
            <v>305615.69</v>
          </cell>
          <cell r="B66">
            <v>65</v>
          </cell>
          <cell r="C66">
            <v>3899.2750000000001</v>
          </cell>
          <cell r="D66">
            <v>0</v>
          </cell>
          <cell r="E66">
            <v>0</v>
          </cell>
          <cell r="F66">
            <v>3577.846</v>
          </cell>
          <cell r="G66">
            <v>195.4126</v>
          </cell>
        </row>
        <row r="67">
          <cell r="A67">
            <v>309187.13</v>
          </cell>
          <cell r="B67">
            <v>66</v>
          </cell>
          <cell r="C67">
            <v>3571.4290000000001</v>
          </cell>
          <cell r="D67">
            <v>0</v>
          </cell>
          <cell r="E67">
            <v>0</v>
          </cell>
          <cell r="F67">
            <v>3500</v>
          </cell>
          <cell r="G67">
            <v>263.4554</v>
          </cell>
        </row>
        <row r="68">
          <cell r="A68">
            <v>314175.96999999997</v>
          </cell>
          <cell r="B68">
            <v>67</v>
          </cell>
          <cell r="C68">
            <v>4988.8370000000004</v>
          </cell>
          <cell r="D68">
            <v>0</v>
          </cell>
          <cell r="E68">
            <v>0</v>
          </cell>
          <cell r="F68">
            <v>2740.7919999999999</v>
          </cell>
          <cell r="G68">
            <v>194.17400000000001</v>
          </cell>
        </row>
        <row r="69">
          <cell r="A69">
            <v>319170.94</v>
          </cell>
          <cell r="B69">
            <v>68</v>
          </cell>
          <cell r="C69">
            <v>4994.9780000000001</v>
          </cell>
          <cell r="D69">
            <v>0</v>
          </cell>
          <cell r="E69">
            <v>0</v>
          </cell>
          <cell r="F69">
            <v>2587.61</v>
          </cell>
          <cell r="G69">
            <v>176.1292</v>
          </cell>
        </row>
        <row r="70">
          <cell r="A70">
            <v>324168.15999999997</v>
          </cell>
          <cell r="B70">
            <v>69</v>
          </cell>
          <cell r="C70">
            <v>4997.21</v>
          </cell>
          <cell r="D70">
            <v>0</v>
          </cell>
          <cell r="E70">
            <v>0</v>
          </cell>
          <cell r="F70">
            <v>2253.348</v>
          </cell>
          <cell r="G70">
            <v>153.1379</v>
          </cell>
        </row>
        <row r="71">
          <cell r="A71">
            <v>329164.81</v>
          </cell>
          <cell r="B71">
            <v>70</v>
          </cell>
          <cell r="C71">
            <v>4996.6450000000004</v>
          </cell>
          <cell r="D71">
            <v>0</v>
          </cell>
          <cell r="E71">
            <v>0</v>
          </cell>
          <cell r="F71">
            <v>680.80359999999996</v>
          </cell>
          <cell r="G71">
            <v>51.655859999999997</v>
          </cell>
        </row>
        <row r="72">
          <cell r="A72">
            <v>329388.03000000003</v>
          </cell>
          <cell r="B72">
            <v>71</v>
          </cell>
          <cell r="C72">
            <v>223.21430000000001</v>
          </cell>
          <cell r="D72">
            <v>0</v>
          </cell>
          <cell r="E72">
            <v>0</v>
          </cell>
          <cell r="F72">
            <v>0</v>
          </cell>
          <cell r="G72">
            <v>0</v>
          </cell>
        </row>
      </sheetData>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_1_1"/>
      <sheetName val="PIT_1_2"/>
      <sheetName val="PIT2"/>
      <sheetName val="PIT3"/>
      <sheetName val="PIT4"/>
      <sheetName val="UZ"/>
      <sheetName val="VIZ4"/>
      <sheetName val="VIZ7"/>
      <sheetName val="Shed"/>
      <sheetName val="ShedRows"/>
      <sheetName val="ShedRows_Old"/>
      <sheetName val="Frente"/>
      <sheetName val="TSP4"/>
      <sheetName val="O_15"/>
      <sheetName val="RO_1"/>
      <sheetName val="RO_3"/>
      <sheetName val="RO_4"/>
      <sheetName val="RO_5"/>
      <sheetName val="RO_7"/>
      <sheetName val="T1_1"/>
      <sheetName val="T1_2"/>
      <sheetName val="T1_3"/>
      <sheetName val="T1_4"/>
      <sheetName val="T1_5"/>
      <sheetName val="T4_2"/>
      <sheetName val="T4_4"/>
    </sheetNames>
    <sheetDataSet>
      <sheetData sheetId="0"/>
      <sheetData sheetId="1"/>
      <sheetData sheetId="2"/>
      <sheetData sheetId="3"/>
      <sheetData sheetId="4"/>
      <sheetData sheetId="5">
        <row r="2">
          <cell r="A2">
            <v>9975</v>
          </cell>
          <cell r="B2">
            <v>1</v>
          </cell>
          <cell r="C2">
            <v>9975</v>
          </cell>
          <cell r="D2">
            <v>256</v>
          </cell>
          <cell r="E2">
            <v>9719</v>
          </cell>
          <cell r="F2">
            <v>1.302117</v>
          </cell>
          <cell r="G2">
            <v>333.34195199999999</v>
          </cell>
          <cell r="H2">
            <v>2.3877329999999999</v>
          </cell>
          <cell r="I2">
            <v>611.25964799999997</v>
          </cell>
          <cell r="J2">
            <v>38</v>
          </cell>
        </row>
        <row r="3">
          <cell r="A3">
            <v>19957</v>
          </cell>
          <cell r="B3">
            <v>2</v>
          </cell>
          <cell r="C3">
            <v>9982</v>
          </cell>
          <cell r="D3">
            <v>312</v>
          </cell>
          <cell r="E3">
            <v>9670</v>
          </cell>
          <cell r="F3">
            <v>1.0282180000000001</v>
          </cell>
          <cell r="G3">
            <v>320.80401600000005</v>
          </cell>
          <cell r="H3">
            <v>2.2665310000000001</v>
          </cell>
          <cell r="I3">
            <v>707.15767200000005</v>
          </cell>
          <cell r="J3">
            <v>31</v>
          </cell>
        </row>
        <row r="4">
          <cell r="A4">
            <v>29865</v>
          </cell>
          <cell r="B4">
            <v>3</v>
          </cell>
          <cell r="C4">
            <v>9908</v>
          </cell>
          <cell r="D4">
            <v>488</v>
          </cell>
          <cell r="E4">
            <v>9420</v>
          </cell>
          <cell r="F4">
            <v>0.85302199999999995</v>
          </cell>
          <cell r="G4">
            <v>416.27473599999996</v>
          </cell>
          <cell r="H4">
            <v>2.1534219999999999</v>
          </cell>
          <cell r="I4">
            <v>1050.8699360000001</v>
          </cell>
          <cell r="J4">
            <v>19</v>
          </cell>
        </row>
        <row r="5">
          <cell r="A5">
            <v>39579</v>
          </cell>
          <cell r="B5">
            <v>4</v>
          </cell>
          <cell r="C5">
            <v>9714</v>
          </cell>
          <cell r="D5">
            <v>431</v>
          </cell>
          <cell r="E5">
            <v>9283</v>
          </cell>
          <cell r="F5">
            <v>1.7791999999999999</v>
          </cell>
          <cell r="G5">
            <v>766.83519999999999</v>
          </cell>
          <cell r="H5">
            <v>2.2641019999999998</v>
          </cell>
          <cell r="I5">
            <v>975.82796199999996</v>
          </cell>
          <cell r="J5">
            <v>22</v>
          </cell>
        </row>
        <row r="6">
          <cell r="A6">
            <v>49202</v>
          </cell>
          <cell r="B6">
            <v>5</v>
          </cell>
          <cell r="C6">
            <v>9623</v>
          </cell>
          <cell r="D6">
            <v>468</v>
          </cell>
          <cell r="E6">
            <v>9155</v>
          </cell>
          <cell r="F6">
            <v>3.3846270000000001</v>
          </cell>
          <cell r="G6">
            <v>1584.0054359999999</v>
          </cell>
          <cell r="H6">
            <v>1.666668</v>
          </cell>
          <cell r="I6">
            <v>780.00062400000002</v>
          </cell>
          <cell r="J6">
            <v>20</v>
          </cell>
        </row>
        <row r="7">
          <cell r="A7">
            <v>58925</v>
          </cell>
          <cell r="B7">
            <v>6</v>
          </cell>
          <cell r="C7">
            <v>9723</v>
          </cell>
          <cell r="D7">
            <v>410</v>
          </cell>
          <cell r="E7">
            <v>9313</v>
          </cell>
          <cell r="F7">
            <v>3.4498359999999999</v>
          </cell>
          <cell r="G7">
            <v>1414.4327599999999</v>
          </cell>
          <cell r="H7">
            <v>0.54277699999999995</v>
          </cell>
          <cell r="I7">
            <v>222.53856999999999</v>
          </cell>
          <cell r="J7">
            <v>23</v>
          </cell>
        </row>
        <row r="8">
          <cell r="A8">
            <v>68916</v>
          </cell>
          <cell r="B8">
            <v>7</v>
          </cell>
          <cell r="C8">
            <v>9991</v>
          </cell>
          <cell r="D8">
            <v>1111</v>
          </cell>
          <cell r="E8">
            <v>8880</v>
          </cell>
          <cell r="F8">
            <v>3.3419159999999999</v>
          </cell>
          <cell r="G8">
            <v>3712.8686760000001</v>
          </cell>
          <cell r="H8">
            <v>7.1467000000000003E-2</v>
          </cell>
          <cell r="I8">
            <v>79.399837000000005</v>
          </cell>
          <cell r="J8">
            <v>8</v>
          </cell>
        </row>
        <row r="9">
          <cell r="A9">
            <v>78779</v>
          </cell>
          <cell r="B9">
            <v>8</v>
          </cell>
          <cell r="C9">
            <v>9863</v>
          </cell>
          <cell r="D9">
            <v>351</v>
          </cell>
          <cell r="E9">
            <v>9512</v>
          </cell>
          <cell r="F9">
            <v>5.4458299999999999</v>
          </cell>
          <cell r="G9">
            <v>1911.48633</v>
          </cell>
          <cell r="H9">
            <v>0.84568500000000002</v>
          </cell>
          <cell r="I9">
            <v>296.83543500000002</v>
          </cell>
          <cell r="J9">
            <v>27</v>
          </cell>
        </row>
        <row r="10">
          <cell r="A10">
            <v>88159</v>
          </cell>
          <cell r="B10">
            <v>9</v>
          </cell>
          <cell r="C10">
            <v>9380</v>
          </cell>
          <cell r="D10">
            <v>225</v>
          </cell>
          <cell r="E10">
            <v>9155</v>
          </cell>
          <cell r="F10">
            <v>1.2128969999999999</v>
          </cell>
          <cell r="G10">
            <v>272.90182499999997</v>
          </cell>
          <cell r="H10">
            <v>2.3957199999999998</v>
          </cell>
          <cell r="I10">
            <v>539.03699999999992</v>
          </cell>
          <cell r="J10">
            <v>41</v>
          </cell>
        </row>
        <row r="11">
          <cell r="A11">
            <v>98148</v>
          </cell>
          <cell r="B11">
            <v>10</v>
          </cell>
          <cell r="C11">
            <v>9989</v>
          </cell>
          <cell r="D11">
            <v>2128</v>
          </cell>
          <cell r="E11">
            <v>7861</v>
          </cell>
          <cell r="F11">
            <v>1.608085</v>
          </cell>
          <cell r="G11">
            <v>3422.00488</v>
          </cell>
          <cell r="H11">
            <v>1.724723</v>
          </cell>
          <cell r="I11">
            <v>3670.210544</v>
          </cell>
          <cell r="J11">
            <v>4</v>
          </cell>
        </row>
        <row r="12">
          <cell r="A12">
            <v>106913</v>
          </cell>
          <cell r="B12">
            <v>11</v>
          </cell>
          <cell r="C12">
            <v>8765</v>
          </cell>
          <cell r="D12">
            <v>1078</v>
          </cell>
          <cell r="E12">
            <v>7687</v>
          </cell>
          <cell r="F12">
            <v>1.9512080000000001</v>
          </cell>
          <cell r="G12">
            <v>2103.4022239999999</v>
          </cell>
          <cell r="H12">
            <v>0.48080800000000001</v>
          </cell>
          <cell r="I12">
            <v>518.31102399999997</v>
          </cell>
          <cell r="J12">
            <v>7</v>
          </cell>
        </row>
        <row r="13">
          <cell r="A13">
            <v>116571</v>
          </cell>
          <cell r="B13">
            <v>12</v>
          </cell>
          <cell r="C13">
            <v>9658</v>
          </cell>
          <cell r="D13">
            <v>307</v>
          </cell>
          <cell r="E13">
            <v>9351</v>
          </cell>
          <cell r="F13">
            <v>0.77383199999999996</v>
          </cell>
          <cell r="G13">
            <v>237.56642399999998</v>
          </cell>
          <cell r="H13">
            <v>1.901813</v>
          </cell>
          <cell r="I13">
            <v>583.85659099999998</v>
          </cell>
          <cell r="J13">
            <v>30</v>
          </cell>
        </row>
        <row r="14">
          <cell r="A14">
            <v>126553</v>
          </cell>
          <cell r="B14">
            <v>13</v>
          </cell>
          <cell r="C14">
            <v>9982</v>
          </cell>
          <cell r="D14">
            <v>292</v>
          </cell>
          <cell r="E14">
            <v>9690</v>
          </cell>
          <cell r="F14">
            <v>0.80317000000000005</v>
          </cell>
          <cell r="G14">
            <v>234.52564000000001</v>
          </cell>
          <cell r="H14">
            <v>2.26959</v>
          </cell>
          <cell r="I14">
            <v>662.72028</v>
          </cell>
          <cell r="J14">
            <v>33</v>
          </cell>
        </row>
        <row r="15">
          <cell r="A15">
            <v>136477</v>
          </cell>
          <cell r="B15">
            <v>14</v>
          </cell>
          <cell r="C15">
            <v>9924</v>
          </cell>
          <cell r="D15">
            <v>214</v>
          </cell>
          <cell r="E15">
            <v>9710</v>
          </cell>
          <cell r="F15">
            <v>0.83891000000000004</v>
          </cell>
          <cell r="G15">
            <v>179.52674000000002</v>
          </cell>
          <cell r="H15">
            <v>2.2208410000000001</v>
          </cell>
          <cell r="I15">
            <v>475.259974</v>
          </cell>
          <cell r="J15">
            <v>45</v>
          </cell>
        </row>
        <row r="16">
          <cell r="A16">
            <v>145723</v>
          </cell>
          <cell r="B16">
            <v>15</v>
          </cell>
          <cell r="C16">
            <v>9246</v>
          </cell>
          <cell r="D16">
            <v>195</v>
          </cell>
          <cell r="E16">
            <v>9051</v>
          </cell>
          <cell r="F16">
            <v>1.515099</v>
          </cell>
          <cell r="G16">
            <v>295.44430499999999</v>
          </cell>
          <cell r="H16">
            <v>1.401759</v>
          </cell>
          <cell r="I16">
            <v>273.34300500000001</v>
          </cell>
          <cell r="J16">
            <v>46</v>
          </cell>
        </row>
        <row r="17">
          <cell r="A17">
            <v>154807</v>
          </cell>
          <cell r="B17">
            <v>16</v>
          </cell>
          <cell r="C17">
            <v>9084</v>
          </cell>
          <cell r="D17">
            <v>390</v>
          </cell>
          <cell r="E17">
            <v>8694</v>
          </cell>
          <cell r="F17">
            <v>1.304222</v>
          </cell>
          <cell r="G17">
            <v>508.64657999999997</v>
          </cell>
          <cell r="H17">
            <v>1.5323020000000001</v>
          </cell>
          <cell r="I17">
            <v>597.59778000000006</v>
          </cell>
          <cell r="J17">
            <v>22</v>
          </cell>
        </row>
        <row r="18">
          <cell r="A18">
            <v>163630</v>
          </cell>
          <cell r="B18">
            <v>17</v>
          </cell>
          <cell r="C18">
            <v>8823</v>
          </cell>
          <cell r="D18">
            <v>1074</v>
          </cell>
          <cell r="E18">
            <v>7749</v>
          </cell>
          <cell r="F18">
            <v>3.1620409999999999</v>
          </cell>
          <cell r="G18">
            <v>3396.0320339999998</v>
          </cell>
          <cell r="H18">
            <v>1.4522349999999999</v>
          </cell>
          <cell r="I18">
            <v>1559.70039</v>
          </cell>
          <cell r="J18">
            <v>7</v>
          </cell>
        </row>
        <row r="19">
          <cell r="A19">
            <v>173524</v>
          </cell>
          <cell r="B19">
            <v>18</v>
          </cell>
          <cell r="C19">
            <v>9894</v>
          </cell>
          <cell r="D19">
            <v>976</v>
          </cell>
          <cell r="E19">
            <v>8918</v>
          </cell>
          <cell r="F19">
            <v>2.8726889999999998</v>
          </cell>
          <cell r="G19">
            <v>2803.7444639999999</v>
          </cell>
          <cell r="H19">
            <v>0.468916</v>
          </cell>
          <cell r="I19">
            <v>457.66201599999999</v>
          </cell>
          <cell r="J19">
            <v>9</v>
          </cell>
        </row>
        <row r="20">
          <cell r="A20">
            <v>182502</v>
          </cell>
          <cell r="B20">
            <v>19</v>
          </cell>
          <cell r="C20">
            <v>8978</v>
          </cell>
          <cell r="D20">
            <v>996</v>
          </cell>
          <cell r="E20">
            <v>7982</v>
          </cell>
          <cell r="F20">
            <v>3.3737080000000002</v>
          </cell>
          <cell r="G20">
            <v>3360.2131680000002</v>
          </cell>
          <cell r="H20">
            <v>0.175098</v>
          </cell>
          <cell r="I20">
            <v>174.39760799999999</v>
          </cell>
          <cell r="J20">
            <v>8</v>
          </cell>
        </row>
        <row r="21">
          <cell r="A21">
            <v>192457</v>
          </cell>
          <cell r="B21">
            <v>20</v>
          </cell>
          <cell r="C21">
            <v>9955</v>
          </cell>
          <cell r="D21">
            <v>1018</v>
          </cell>
          <cell r="E21">
            <v>8937</v>
          </cell>
          <cell r="F21">
            <v>3.4230909999999999</v>
          </cell>
          <cell r="G21">
            <v>3484.7066379999997</v>
          </cell>
          <cell r="H21">
            <v>0.163468</v>
          </cell>
          <cell r="I21">
            <v>166.41042400000001</v>
          </cell>
          <cell r="J21">
            <v>9</v>
          </cell>
        </row>
        <row r="22">
          <cell r="A22">
            <v>202346</v>
          </cell>
          <cell r="B22">
            <v>21</v>
          </cell>
          <cell r="C22">
            <v>9889</v>
          </cell>
          <cell r="D22">
            <v>906</v>
          </cell>
          <cell r="E22">
            <v>8983</v>
          </cell>
          <cell r="F22">
            <v>7.4398850000000003</v>
          </cell>
          <cell r="G22">
            <v>6740.5358100000003</v>
          </cell>
          <cell r="H22">
            <v>0.56439099999999998</v>
          </cell>
          <cell r="I22">
            <v>511.33824599999997</v>
          </cell>
          <cell r="J22">
            <v>10</v>
          </cell>
        </row>
        <row r="23">
          <cell r="A23">
            <v>212304</v>
          </cell>
          <cell r="B23">
            <v>22</v>
          </cell>
          <cell r="C23">
            <v>9958</v>
          </cell>
          <cell r="D23">
            <v>878</v>
          </cell>
          <cell r="E23">
            <v>9080</v>
          </cell>
          <cell r="F23">
            <v>9.2867200000000008</v>
          </cell>
          <cell r="G23">
            <v>8153.7401600000003</v>
          </cell>
          <cell r="H23">
            <v>2.1554989999999998</v>
          </cell>
          <cell r="I23">
            <v>1892.5281219999999</v>
          </cell>
          <cell r="J23">
            <v>10</v>
          </cell>
        </row>
        <row r="24">
          <cell r="A24">
            <v>221802</v>
          </cell>
          <cell r="B24">
            <v>23</v>
          </cell>
          <cell r="C24">
            <v>9498</v>
          </cell>
          <cell r="D24">
            <v>195</v>
          </cell>
          <cell r="E24">
            <v>9303</v>
          </cell>
          <cell r="F24">
            <v>19.745280000000001</v>
          </cell>
          <cell r="G24">
            <v>3850.3296</v>
          </cell>
          <cell r="H24">
            <v>4.7678070000000004</v>
          </cell>
          <cell r="I24">
            <v>929.72236500000008</v>
          </cell>
          <cell r="J24">
            <v>48</v>
          </cell>
        </row>
        <row r="25">
          <cell r="A25">
            <v>231436</v>
          </cell>
          <cell r="B25">
            <v>24</v>
          </cell>
          <cell r="C25">
            <v>9634</v>
          </cell>
          <cell r="D25">
            <v>0</v>
          </cell>
          <cell r="E25">
            <v>9634</v>
          </cell>
          <cell r="G25">
            <v>0</v>
          </cell>
          <cell r="I25">
            <v>0</v>
          </cell>
        </row>
        <row r="26">
          <cell r="A26">
            <v>240826</v>
          </cell>
          <cell r="B26">
            <v>25</v>
          </cell>
          <cell r="C26">
            <v>9390</v>
          </cell>
          <cell r="D26">
            <v>58</v>
          </cell>
          <cell r="E26">
            <v>9332</v>
          </cell>
          <cell r="F26">
            <v>0.70692299999999997</v>
          </cell>
          <cell r="G26">
            <v>41.001533999999999</v>
          </cell>
          <cell r="H26">
            <v>0</v>
          </cell>
          <cell r="I26">
            <v>0</v>
          </cell>
          <cell r="J26">
            <v>161</v>
          </cell>
        </row>
        <row r="27">
          <cell r="A27">
            <v>250549</v>
          </cell>
          <cell r="B27">
            <v>26</v>
          </cell>
          <cell r="C27">
            <v>9723</v>
          </cell>
          <cell r="D27">
            <v>957</v>
          </cell>
          <cell r="E27">
            <v>8766</v>
          </cell>
          <cell r="F27">
            <v>1.433093</v>
          </cell>
          <cell r="G27">
            <v>1371.4700009999999</v>
          </cell>
          <cell r="H27">
            <v>2.0009800000000002</v>
          </cell>
          <cell r="I27">
            <v>1914.9378600000002</v>
          </cell>
          <cell r="J27">
            <v>9</v>
          </cell>
        </row>
        <row r="28">
          <cell r="A28">
            <v>259794</v>
          </cell>
          <cell r="B28">
            <v>27</v>
          </cell>
          <cell r="C28">
            <v>9245</v>
          </cell>
          <cell r="D28">
            <v>2719</v>
          </cell>
          <cell r="E28">
            <v>6526</v>
          </cell>
          <cell r="F28">
            <v>1.657081</v>
          </cell>
          <cell r="G28">
            <v>4505.603239</v>
          </cell>
          <cell r="H28">
            <v>1.415624</v>
          </cell>
          <cell r="I28">
            <v>3849.0816559999998</v>
          </cell>
          <cell r="J28">
            <v>2</v>
          </cell>
        </row>
        <row r="29">
          <cell r="A29">
            <v>269314</v>
          </cell>
          <cell r="B29">
            <v>28</v>
          </cell>
          <cell r="C29">
            <v>9520</v>
          </cell>
          <cell r="D29">
            <v>449</v>
          </cell>
          <cell r="E29">
            <v>9071</v>
          </cell>
          <cell r="F29">
            <v>0.70037499999999997</v>
          </cell>
          <cell r="G29">
            <v>314.46837499999998</v>
          </cell>
          <cell r="H29">
            <v>0.99290299999999998</v>
          </cell>
          <cell r="I29">
            <v>445.813447</v>
          </cell>
          <cell r="J29">
            <v>20</v>
          </cell>
        </row>
        <row r="30">
          <cell r="A30">
            <v>278816</v>
          </cell>
          <cell r="B30">
            <v>29</v>
          </cell>
          <cell r="C30">
            <v>9502</v>
          </cell>
          <cell r="D30">
            <v>410</v>
          </cell>
          <cell r="E30">
            <v>9092</v>
          </cell>
          <cell r="F30">
            <v>0.83917600000000003</v>
          </cell>
          <cell r="G30">
            <v>344.06216000000001</v>
          </cell>
          <cell r="H30">
            <v>2.2138409999999999</v>
          </cell>
          <cell r="I30">
            <v>907.67480999999998</v>
          </cell>
          <cell r="J30">
            <v>22</v>
          </cell>
        </row>
        <row r="31">
          <cell r="A31">
            <v>288259</v>
          </cell>
          <cell r="B31">
            <v>30</v>
          </cell>
          <cell r="C31">
            <v>9443</v>
          </cell>
          <cell r="D31">
            <v>703</v>
          </cell>
          <cell r="E31">
            <v>8740</v>
          </cell>
          <cell r="F31">
            <v>1.2622819999999999</v>
          </cell>
          <cell r="G31">
            <v>887.38424599999996</v>
          </cell>
          <cell r="H31">
            <v>1.7315689999999999</v>
          </cell>
          <cell r="I31">
            <v>1217.293007</v>
          </cell>
          <cell r="J31">
            <v>12</v>
          </cell>
        </row>
        <row r="32">
          <cell r="A32">
            <v>297380</v>
          </cell>
          <cell r="B32">
            <v>31</v>
          </cell>
          <cell r="C32">
            <v>9121</v>
          </cell>
          <cell r="D32">
            <v>1035</v>
          </cell>
          <cell r="E32">
            <v>8086</v>
          </cell>
          <cell r="F32">
            <v>1.573882</v>
          </cell>
          <cell r="G32">
            <v>1628.9678699999999</v>
          </cell>
          <cell r="H32">
            <v>1.4003300000000001</v>
          </cell>
          <cell r="I32">
            <v>1449.3415500000001</v>
          </cell>
          <cell r="J32">
            <v>8</v>
          </cell>
        </row>
        <row r="33">
          <cell r="A33">
            <v>307282</v>
          </cell>
          <cell r="B33">
            <v>32</v>
          </cell>
          <cell r="C33">
            <v>9902</v>
          </cell>
          <cell r="D33">
            <v>1269</v>
          </cell>
          <cell r="E33">
            <v>8633</v>
          </cell>
          <cell r="F33">
            <v>2.3362919999999998</v>
          </cell>
          <cell r="G33">
            <v>2964.7545479999999</v>
          </cell>
          <cell r="H33">
            <v>1.1034200000000001</v>
          </cell>
          <cell r="I33">
            <v>1400.2399800000001</v>
          </cell>
          <cell r="J33">
            <v>7</v>
          </cell>
        </row>
        <row r="34">
          <cell r="A34">
            <v>317145</v>
          </cell>
          <cell r="B34">
            <v>33</v>
          </cell>
          <cell r="C34">
            <v>9863</v>
          </cell>
          <cell r="D34">
            <v>1230</v>
          </cell>
          <cell r="E34">
            <v>8633</v>
          </cell>
          <cell r="F34">
            <v>2.7837710000000002</v>
          </cell>
          <cell r="G34">
            <v>3424.0383300000003</v>
          </cell>
          <cell r="H34">
            <v>0.507189</v>
          </cell>
          <cell r="I34">
            <v>623.84247000000005</v>
          </cell>
          <cell r="J34">
            <v>7</v>
          </cell>
        </row>
        <row r="35">
          <cell r="A35">
            <v>327145</v>
          </cell>
          <cell r="B35">
            <v>34</v>
          </cell>
          <cell r="C35">
            <v>10000</v>
          </cell>
          <cell r="D35">
            <v>1367</v>
          </cell>
          <cell r="E35">
            <v>8633</v>
          </cell>
          <cell r="F35">
            <v>3.2291029999999998</v>
          </cell>
          <cell r="G35">
            <v>4414.1838010000001</v>
          </cell>
          <cell r="H35">
            <v>0.27839000000000003</v>
          </cell>
          <cell r="I35">
            <v>380.55913000000004</v>
          </cell>
          <cell r="J35">
            <v>6</v>
          </cell>
        </row>
        <row r="36">
          <cell r="A36">
            <v>337143</v>
          </cell>
          <cell r="B36">
            <v>35</v>
          </cell>
          <cell r="C36">
            <v>9998</v>
          </cell>
          <cell r="D36">
            <v>1406</v>
          </cell>
          <cell r="E36">
            <v>8592</v>
          </cell>
          <cell r="F36">
            <v>3.8622570000000001</v>
          </cell>
          <cell r="G36">
            <v>5430.3333419999999</v>
          </cell>
          <cell r="H36">
            <v>0.58490500000000001</v>
          </cell>
          <cell r="I36">
            <v>822.37643000000003</v>
          </cell>
          <cell r="J36">
            <v>6</v>
          </cell>
        </row>
        <row r="37">
          <cell r="A37">
            <v>346992</v>
          </cell>
          <cell r="B37">
            <v>36</v>
          </cell>
          <cell r="C37">
            <v>9849</v>
          </cell>
          <cell r="D37">
            <v>1015</v>
          </cell>
          <cell r="E37">
            <v>8834</v>
          </cell>
          <cell r="F37">
            <v>5.6883970000000001</v>
          </cell>
          <cell r="G37">
            <v>5773.7229550000002</v>
          </cell>
          <cell r="H37">
            <v>0.57687299999999997</v>
          </cell>
          <cell r="I37">
            <v>585.52609499999994</v>
          </cell>
          <cell r="J37">
            <v>9</v>
          </cell>
        </row>
        <row r="38">
          <cell r="A38">
            <v>356909</v>
          </cell>
          <cell r="B38">
            <v>37</v>
          </cell>
          <cell r="C38">
            <v>9917</v>
          </cell>
          <cell r="D38">
            <v>1328</v>
          </cell>
          <cell r="E38">
            <v>8589</v>
          </cell>
          <cell r="F38">
            <v>10.54575</v>
          </cell>
          <cell r="G38">
            <v>14004.755999999999</v>
          </cell>
          <cell r="H38">
            <v>3.2216909999999999</v>
          </cell>
          <cell r="I38">
            <v>4278.4056479999999</v>
          </cell>
          <cell r="J38">
            <v>6</v>
          </cell>
        </row>
        <row r="39">
          <cell r="A39">
            <v>365991</v>
          </cell>
          <cell r="B39">
            <v>38</v>
          </cell>
          <cell r="C39">
            <v>9082</v>
          </cell>
          <cell r="D39">
            <v>429</v>
          </cell>
          <cell r="E39">
            <v>8653</v>
          </cell>
          <cell r="F39">
            <v>21.77206</v>
          </cell>
          <cell r="G39">
            <v>9340.2137399999992</v>
          </cell>
          <cell r="H39">
            <v>6.0436639999999997</v>
          </cell>
          <cell r="I39">
            <v>2592.7318559999999</v>
          </cell>
          <cell r="J39">
            <v>20</v>
          </cell>
        </row>
        <row r="40">
          <cell r="A40">
            <v>375086</v>
          </cell>
          <cell r="B40">
            <v>39</v>
          </cell>
          <cell r="C40">
            <v>9095</v>
          </cell>
          <cell r="D40">
            <v>117</v>
          </cell>
          <cell r="E40">
            <v>8978</v>
          </cell>
          <cell r="F40">
            <v>24.912279999999999</v>
          </cell>
          <cell r="G40">
            <v>2914.7367599999998</v>
          </cell>
          <cell r="H40">
            <v>4.6003829999999999</v>
          </cell>
          <cell r="I40">
            <v>538.24481100000003</v>
          </cell>
          <cell r="J40">
            <v>77</v>
          </cell>
        </row>
        <row r="41">
          <cell r="A41">
            <v>384183</v>
          </cell>
          <cell r="B41">
            <v>40</v>
          </cell>
          <cell r="C41">
            <v>9097</v>
          </cell>
          <cell r="D41">
            <v>58</v>
          </cell>
          <cell r="E41">
            <v>9039</v>
          </cell>
          <cell r="F41">
            <v>0.73227299999999995</v>
          </cell>
          <cell r="G41">
            <v>42.471833999999994</v>
          </cell>
          <cell r="H41">
            <v>0</v>
          </cell>
          <cell r="I41">
            <v>0</v>
          </cell>
          <cell r="J41">
            <v>156</v>
          </cell>
        </row>
        <row r="42">
          <cell r="A42">
            <v>393933</v>
          </cell>
          <cell r="B42">
            <v>41</v>
          </cell>
          <cell r="C42">
            <v>9750</v>
          </cell>
          <cell r="D42">
            <v>1318</v>
          </cell>
          <cell r="E42">
            <v>8432</v>
          </cell>
          <cell r="F42">
            <v>1.701816</v>
          </cell>
          <cell r="G42">
            <v>2242.9934880000001</v>
          </cell>
          <cell r="H42">
            <v>1.880819</v>
          </cell>
          <cell r="I42">
            <v>2478.9194419999999</v>
          </cell>
          <cell r="J42">
            <v>6</v>
          </cell>
        </row>
        <row r="43">
          <cell r="A43">
            <v>403874</v>
          </cell>
          <cell r="B43">
            <v>42</v>
          </cell>
          <cell r="C43">
            <v>9941</v>
          </cell>
          <cell r="D43">
            <v>431</v>
          </cell>
          <cell r="E43">
            <v>9510</v>
          </cell>
          <cell r="F43">
            <v>0.70920300000000003</v>
          </cell>
          <cell r="G43">
            <v>305.666493</v>
          </cell>
          <cell r="H43">
            <v>1.3771519999999999</v>
          </cell>
          <cell r="I43">
            <v>593.55251199999998</v>
          </cell>
          <cell r="J43">
            <v>22</v>
          </cell>
        </row>
        <row r="44">
          <cell r="A44">
            <v>413703</v>
          </cell>
          <cell r="B44">
            <v>43</v>
          </cell>
          <cell r="C44">
            <v>9829</v>
          </cell>
          <cell r="D44">
            <v>1161</v>
          </cell>
          <cell r="E44">
            <v>8668</v>
          </cell>
          <cell r="F44">
            <v>1.1587080000000001</v>
          </cell>
          <cell r="G44">
            <v>1345.259988</v>
          </cell>
          <cell r="H44">
            <v>1.8890880000000001</v>
          </cell>
          <cell r="I44">
            <v>2193.2311680000003</v>
          </cell>
          <cell r="J44">
            <v>7</v>
          </cell>
        </row>
        <row r="45">
          <cell r="A45">
            <v>422763</v>
          </cell>
          <cell r="B45">
            <v>44</v>
          </cell>
          <cell r="C45">
            <v>9060</v>
          </cell>
          <cell r="D45">
            <v>976</v>
          </cell>
          <cell r="E45">
            <v>8084</v>
          </cell>
          <cell r="F45">
            <v>1.9992110000000001</v>
          </cell>
          <cell r="G45">
            <v>1951.2299360000002</v>
          </cell>
          <cell r="H45">
            <v>1.106079</v>
          </cell>
          <cell r="I45">
            <v>1079.5331040000001</v>
          </cell>
          <cell r="J45">
            <v>8</v>
          </cell>
        </row>
        <row r="46">
          <cell r="A46">
            <v>432736</v>
          </cell>
          <cell r="B46">
            <v>45</v>
          </cell>
          <cell r="C46">
            <v>9973</v>
          </cell>
          <cell r="D46">
            <v>1523</v>
          </cell>
          <cell r="E46">
            <v>8450</v>
          </cell>
          <cell r="F46">
            <v>1.946647</v>
          </cell>
          <cell r="G46">
            <v>2964.7433810000002</v>
          </cell>
          <cell r="H46">
            <v>1.1081620000000001</v>
          </cell>
          <cell r="I46">
            <v>1687.7307260000002</v>
          </cell>
          <cell r="J46">
            <v>6</v>
          </cell>
        </row>
        <row r="47">
          <cell r="A47">
            <v>442617</v>
          </cell>
          <cell r="B47">
            <v>46</v>
          </cell>
          <cell r="C47">
            <v>9881</v>
          </cell>
          <cell r="D47">
            <v>1289</v>
          </cell>
          <cell r="E47">
            <v>8592</v>
          </cell>
          <cell r="F47">
            <v>2.1374979999999999</v>
          </cell>
          <cell r="G47">
            <v>2755.2349219999996</v>
          </cell>
          <cell r="H47">
            <v>0.68950299999999998</v>
          </cell>
          <cell r="I47">
            <v>888.76936699999999</v>
          </cell>
          <cell r="J47">
            <v>7</v>
          </cell>
        </row>
        <row r="48">
          <cell r="A48">
            <v>452552</v>
          </cell>
          <cell r="B48">
            <v>47</v>
          </cell>
          <cell r="C48">
            <v>9935</v>
          </cell>
          <cell r="D48">
            <v>1054</v>
          </cell>
          <cell r="E48">
            <v>8881</v>
          </cell>
          <cell r="F48">
            <v>2.2315649999999998</v>
          </cell>
          <cell r="G48">
            <v>2352.0695099999998</v>
          </cell>
          <cell r="H48">
            <v>0.44084299999999998</v>
          </cell>
          <cell r="I48">
            <v>464.64852199999996</v>
          </cell>
          <cell r="J48">
            <v>8</v>
          </cell>
        </row>
        <row r="49">
          <cell r="A49">
            <v>462418</v>
          </cell>
          <cell r="B49">
            <v>48</v>
          </cell>
          <cell r="C49">
            <v>9866</v>
          </cell>
          <cell r="D49">
            <v>1269</v>
          </cell>
          <cell r="E49">
            <v>8597</v>
          </cell>
          <cell r="F49">
            <v>2.0133619999999999</v>
          </cell>
          <cell r="G49">
            <v>2554.9563779999999</v>
          </cell>
          <cell r="H49">
            <v>0.44775100000000001</v>
          </cell>
          <cell r="I49">
            <v>568.19601899999998</v>
          </cell>
          <cell r="J49">
            <v>7</v>
          </cell>
        </row>
        <row r="50">
          <cell r="A50">
            <v>471611</v>
          </cell>
          <cell r="B50">
            <v>49</v>
          </cell>
          <cell r="C50">
            <v>9193</v>
          </cell>
          <cell r="D50">
            <v>1210</v>
          </cell>
          <cell r="E50">
            <v>7983</v>
          </cell>
          <cell r="F50">
            <v>3.6572849999999999</v>
          </cell>
          <cell r="G50">
            <v>4425.3148499999998</v>
          </cell>
          <cell r="H50">
            <v>0.50540499999999999</v>
          </cell>
          <cell r="I50">
            <v>611.54004999999995</v>
          </cell>
          <cell r="J50">
            <v>7</v>
          </cell>
        </row>
        <row r="51">
          <cell r="A51">
            <v>480666</v>
          </cell>
          <cell r="B51">
            <v>50</v>
          </cell>
          <cell r="C51">
            <v>9055</v>
          </cell>
          <cell r="D51">
            <v>1113</v>
          </cell>
          <cell r="E51">
            <v>7942</v>
          </cell>
          <cell r="F51">
            <v>10.37092</v>
          </cell>
          <cell r="G51">
            <v>11542.83396</v>
          </cell>
          <cell r="H51">
            <v>3.4748070000000002</v>
          </cell>
          <cell r="I51">
            <v>3867.4601910000001</v>
          </cell>
          <cell r="J51">
            <v>7</v>
          </cell>
        </row>
        <row r="52">
          <cell r="A52">
            <v>489743</v>
          </cell>
          <cell r="B52">
            <v>51</v>
          </cell>
          <cell r="C52">
            <v>9077</v>
          </cell>
          <cell r="D52">
            <v>566</v>
          </cell>
          <cell r="E52">
            <v>8511</v>
          </cell>
          <cell r="F52">
            <v>16.687560000000001</v>
          </cell>
          <cell r="G52">
            <v>9445.1589600000007</v>
          </cell>
          <cell r="H52">
            <v>5.7045029999999999</v>
          </cell>
          <cell r="I52">
            <v>3228.7486979999999</v>
          </cell>
          <cell r="J52">
            <v>15</v>
          </cell>
        </row>
        <row r="53">
          <cell r="A53">
            <v>498824</v>
          </cell>
          <cell r="B53">
            <v>52</v>
          </cell>
          <cell r="C53">
            <v>9081</v>
          </cell>
          <cell r="D53">
            <v>468</v>
          </cell>
          <cell r="E53">
            <v>8613</v>
          </cell>
          <cell r="F53">
            <v>13.542389999999999</v>
          </cell>
          <cell r="G53">
            <v>6337.8385199999993</v>
          </cell>
          <cell r="H53">
            <v>4.3366249999999997</v>
          </cell>
          <cell r="I53">
            <v>2029.5404999999998</v>
          </cell>
          <cell r="J53">
            <v>18</v>
          </cell>
        </row>
        <row r="54">
          <cell r="A54">
            <v>507920</v>
          </cell>
          <cell r="B54">
            <v>53</v>
          </cell>
          <cell r="C54">
            <v>9096</v>
          </cell>
          <cell r="D54">
            <v>78</v>
          </cell>
          <cell r="E54">
            <v>9018</v>
          </cell>
          <cell r="F54">
            <v>0.70541100000000001</v>
          </cell>
          <cell r="G54">
            <v>55.022058000000001</v>
          </cell>
          <cell r="H54">
            <v>0</v>
          </cell>
          <cell r="I54">
            <v>0</v>
          </cell>
          <cell r="J54">
            <v>116</v>
          </cell>
        </row>
        <row r="55">
          <cell r="A55">
            <v>517443</v>
          </cell>
          <cell r="B55">
            <v>54</v>
          </cell>
          <cell r="C55">
            <v>9523</v>
          </cell>
          <cell r="D55">
            <v>312</v>
          </cell>
          <cell r="E55">
            <v>9211</v>
          </cell>
          <cell r="F55">
            <v>0.79273099999999996</v>
          </cell>
          <cell r="G55">
            <v>247.33207199999998</v>
          </cell>
          <cell r="H55">
            <v>2.9725999999999999E-2</v>
          </cell>
          <cell r="I55">
            <v>9.2745119999999996</v>
          </cell>
          <cell r="J55">
            <v>30</v>
          </cell>
        </row>
        <row r="56">
          <cell r="A56">
            <v>526917</v>
          </cell>
          <cell r="B56">
            <v>55</v>
          </cell>
          <cell r="C56">
            <v>9474</v>
          </cell>
          <cell r="D56">
            <v>312</v>
          </cell>
          <cell r="E56">
            <v>9162</v>
          </cell>
          <cell r="F56">
            <v>3.2978939999999999</v>
          </cell>
          <cell r="G56">
            <v>1028.9429279999999</v>
          </cell>
          <cell r="H56">
            <v>0.50724999999999998</v>
          </cell>
          <cell r="I56">
            <v>158.262</v>
          </cell>
          <cell r="J56">
            <v>29</v>
          </cell>
        </row>
        <row r="57">
          <cell r="A57">
            <v>536774</v>
          </cell>
          <cell r="B57">
            <v>56</v>
          </cell>
          <cell r="C57">
            <v>9857</v>
          </cell>
          <cell r="D57">
            <v>859</v>
          </cell>
          <cell r="E57">
            <v>8998</v>
          </cell>
          <cell r="F57">
            <v>3.2615319999999999</v>
          </cell>
          <cell r="G57">
            <v>2801.655988</v>
          </cell>
          <cell r="H57">
            <v>0.90202899999999997</v>
          </cell>
          <cell r="I57">
            <v>774.84291099999996</v>
          </cell>
          <cell r="J57">
            <v>10</v>
          </cell>
        </row>
        <row r="58">
          <cell r="A58">
            <v>546763</v>
          </cell>
          <cell r="B58">
            <v>57</v>
          </cell>
          <cell r="C58">
            <v>9989</v>
          </cell>
          <cell r="D58">
            <v>996</v>
          </cell>
          <cell r="E58">
            <v>8993</v>
          </cell>
          <cell r="F58">
            <v>2.6731720000000001</v>
          </cell>
          <cell r="G58">
            <v>2662.4793119999999</v>
          </cell>
          <cell r="H58">
            <v>1.521139</v>
          </cell>
          <cell r="I58">
            <v>1515.0544440000001</v>
          </cell>
          <cell r="J58">
            <v>9</v>
          </cell>
        </row>
        <row r="59">
          <cell r="A59">
            <v>555710</v>
          </cell>
          <cell r="B59">
            <v>58</v>
          </cell>
          <cell r="C59">
            <v>8947</v>
          </cell>
          <cell r="D59">
            <v>957</v>
          </cell>
          <cell r="E59">
            <v>7990</v>
          </cell>
          <cell r="F59">
            <v>1.6068009999999999</v>
          </cell>
          <cell r="G59">
            <v>1537.7085569999999</v>
          </cell>
          <cell r="H59">
            <v>2.642128</v>
          </cell>
          <cell r="I59">
            <v>2528.5164960000002</v>
          </cell>
          <cell r="J59">
            <v>8</v>
          </cell>
        </row>
        <row r="60">
          <cell r="A60">
            <v>564745</v>
          </cell>
          <cell r="B60">
            <v>59</v>
          </cell>
          <cell r="C60">
            <v>9035</v>
          </cell>
          <cell r="D60">
            <v>1601</v>
          </cell>
          <cell r="E60">
            <v>7434</v>
          </cell>
          <cell r="F60">
            <v>1.6411039999999999</v>
          </cell>
          <cell r="G60">
            <v>2627.4075039999998</v>
          </cell>
          <cell r="H60">
            <v>0.93865200000000004</v>
          </cell>
          <cell r="I60">
            <v>1502.7818520000001</v>
          </cell>
          <cell r="J60">
            <v>5</v>
          </cell>
        </row>
        <row r="61">
          <cell r="A61">
            <v>574667</v>
          </cell>
          <cell r="B61">
            <v>60</v>
          </cell>
          <cell r="C61">
            <v>9922</v>
          </cell>
          <cell r="D61">
            <v>1695</v>
          </cell>
          <cell r="E61">
            <v>8227</v>
          </cell>
          <cell r="F61">
            <v>2.692844</v>
          </cell>
          <cell r="G61">
            <v>4564.3705799999998</v>
          </cell>
          <cell r="H61">
            <v>0.71831299999999998</v>
          </cell>
          <cell r="I61">
            <v>1217.5405349999999</v>
          </cell>
          <cell r="J61">
            <v>5</v>
          </cell>
        </row>
        <row r="62">
          <cell r="A62">
            <v>583839</v>
          </cell>
          <cell r="B62">
            <v>61</v>
          </cell>
          <cell r="C62">
            <v>9172</v>
          </cell>
          <cell r="D62">
            <v>1830</v>
          </cell>
          <cell r="E62">
            <v>7342</v>
          </cell>
          <cell r="F62">
            <v>5.9876690000000004</v>
          </cell>
          <cell r="G62">
            <v>10957.43427</v>
          </cell>
          <cell r="H62">
            <v>2.3146810000000002</v>
          </cell>
          <cell r="I62">
            <v>4235.8662300000005</v>
          </cell>
          <cell r="J62">
            <v>4</v>
          </cell>
        </row>
        <row r="63">
          <cell r="A63">
            <v>592899</v>
          </cell>
          <cell r="B63">
            <v>62</v>
          </cell>
          <cell r="C63">
            <v>9060</v>
          </cell>
          <cell r="D63">
            <v>976</v>
          </cell>
          <cell r="E63">
            <v>8084</v>
          </cell>
          <cell r="F63">
            <v>10.30312</v>
          </cell>
          <cell r="G63">
            <v>10055.84512</v>
          </cell>
          <cell r="H63">
            <v>3.517226</v>
          </cell>
          <cell r="I63">
            <v>3432.8125759999998</v>
          </cell>
          <cell r="J63">
            <v>8</v>
          </cell>
        </row>
        <row r="64">
          <cell r="A64">
            <v>601957</v>
          </cell>
          <cell r="B64">
            <v>63</v>
          </cell>
          <cell r="C64">
            <v>9058</v>
          </cell>
          <cell r="D64">
            <v>1035</v>
          </cell>
          <cell r="E64">
            <v>8023</v>
          </cell>
          <cell r="F64">
            <v>7.3707279999999997</v>
          </cell>
          <cell r="G64">
            <v>7628.7034800000001</v>
          </cell>
          <cell r="H64">
            <v>3.3207239999999998</v>
          </cell>
          <cell r="I64">
            <v>3436.9493399999997</v>
          </cell>
          <cell r="J64">
            <v>8</v>
          </cell>
        </row>
        <row r="65">
          <cell r="A65">
            <v>611787</v>
          </cell>
          <cell r="B65">
            <v>64</v>
          </cell>
          <cell r="C65">
            <v>9830</v>
          </cell>
          <cell r="D65">
            <v>141</v>
          </cell>
          <cell r="E65">
            <v>9689</v>
          </cell>
          <cell r="F65">
            <v>6.0801290000000003</v>
          </cell>
          <cell r="G65">
            <v>857.29818900000009</v>
          </cell>
          <cell r="H65">
            <v>8.2152189999999994</v>
          </cell>
          <cell r="I65">
            <v>1158.345879</v>
          </cell>
          <cell r="J65">
            <v>69</v>
          </cell>
        </row>
        <row r="66">
          <cell r="A66">
            <v>621751</v>
          </cell>
          <cell r="B66">
            <v>65</v>
          </cell>
          <cell r="C66">
            <v>9964</v>
          </cell>
          <cell r="D66">
            <v>722</v>
          </cell>
          <cell r="E66">
            <v>9242</v>
          </cell>
          <cell r="F66">
            <v>5.2017769999999999</v>
          </cell>
          <cell r="G66">
            <v>3755.6829939999998</v>
          </cell>
          <cell r="H66">
            <v>5.7026209999999997</v>
          </cell>
          <cell r="I66">
            <v>4117.2923620000001</v>
          </cell>
          <cell r="J66">
            <v>13</v>
          </cell>
        </row>
        <row r="67">
          <cell r="A67">
            <v>630995</v>
          </cell>
          <cell r="B67">
            <v>66</v>
          </cell>
          <cell r="C67">
            <v>9244</v>
          </cell>
          <cell r="D67">
            <v>1152</v>
          </cell>
          <cell r="E67">
            <v>8092</v>
          </cell>
          <cell r="F67">
            <v>5.3989539999999998</v>
          </cell>
          <cell r="G67">
            <v>6219.5950080000002</v>
          </cell>
          <cell r="H67">
            <v>2.3775710000000001</v>
          </cell>
          <cell r="I67">
            <v>2738.9617920000001</v>
          </cell>
          <cell r="J67">
            <v>7</v>
          </cell>
        </row>
        <row r="68">
          <cell r="A68">
            <v>640968</v>
          </cell>
          <cell r="B68">
            <v>67</v>
          </cell>
          <cell r="C68">
            <v>9973</v>
          </cell>
          <cell r="D68">
            <v>917</v>
          </cell>
          <cell r="E68">
            <v>9056</v>
          </cell>
          <cell r="F68">
            <v>3.6482070000000002</v>
          </cell>
          <cell r="G68">
            <v>3345.4058190000001</v>
          </cell>
          <cell r="H68">
            <v>1.5194080000000001</v>
          </cell>
          <cell r="I68">
            <v>1393.2971360000001</v>
          </cell>
          <cell r="J68">
            <v>10</v>
          </cell>
        </row>
        <row r="69">
          <cell r="A69">
            <v>649845</v>
          </cell>
          <cell r="B69">
            <v>68</v>
          </cell>
          <cell r="C69">
            <v>8877</v>
          </cell>
          <cell r="D69">
            <v>605</v>
          </cell>
          <cell r="E69">
            <v>8272</v>
          </cell>
          <cell r="F69">
            <v>2.3142969999999998</v>
          </cell>
          <cell r="G69">
            <v>1400.1496849999999</v>
          </cell>
          <cell r="H69">
            <v>3.3832770000000001</v>
          </cell>
          <cell r="I69">
            <v>2046.8825850000001</v>
          </cell>
          <cell r="J69">
            <v>14</v>
          </cell>
        </row>
        <row r="70">
          <cell r="A70">
            <v>659833</v>
          </cell>
          <cell r="B70">
            <v>69</v>
          </cell>
          <cell r="C70">
            <v>9988</v>
          </cell>
          <cell r="D70">
            <v>1376</v>
          </cell>
          <cell r="E70">
            <v>8612</v>
          </cell>
          <cell r="F70">
            <v>4.0801489999999996</v>
          </cell>
          <cell r="G70">
            <v>5614.2850239999998</v>
          </cell>
          <cell r="H70">
            <v>1.812454</v>
          </cell>
          <cell r="I70">
            <v>2493.9367040000002</v>
          </cell>
          <cell r="J70">
            <v>6</v>
          </cell>
        </row>
        <row r="71">
          <cell r="A71">
            <v>669770</v>
          </cell>
          <cell r="B71">
            <v>70</v>
          </cell>
          <cell r="C71">
            <v>9937</v>
          </cell>
          <cell r="D71">
            <v>1506</v>
          </cell>
          <cell r="E71">
            <v>8431</v>
          </cell>
          <cell r="F71">
            <v>4.0342900000000004</v>
          </cell>
          <cell r="G71">
            <v>6075.6407400000007</v>
          </cell>
          <cell r="H71">
            <v>2.0949170000000001</v>
          </cell>
          <cell r="I71">
            <v>3154.9450020000004</v>
          </cell>
          <cell r="J71">
            <v>6</v>
          </cell>
        </row>
        <row r="72">
          <cell r="A72">
            <v>678803</v>
          </cell>
          <cell r="B72">
            <v>71</v>
          </cell>
          <cell r="C72">
            <v>9033</v>
          </cell>
          <cell r="D72">
            <v>988</v>
          </cell>
          <cell r="E72">
            <v>8045</v>
          </cell>
          <cell r="F72">
            <v>2.5431789999999999</v>
          </cell>
          <cell r="G72">
            <v>2512.660852</v>
          </cell>
          <cell r="H72">
            <v>3.6718829999999998</v>
          </cell>
          <cell r="I72">
            <v>3627.8204039999996</v>
          </cell>
          <cell r="J72">
            <v>8</v>
          </cell>
        </row>
        <row r="73">
          <cell r="A73">
            <v>688746</v>
          </cell>
          <cell r="B73">
            <v>72</v>
          </cell>
          <cell r="C73">
            <v>9943</v>
          </cell>
          <cell r="D73">
            <v>839</v>
          </cell>
          <cell r="E73">
            <v>9104</v>
          </cell>
          <cell r="F73">
            <v>6.2377840000000004</v>
          </cell>
          <cell r="G73">
            <v>5233.5007760000008</v>
          </cell>
          <cell r="H73">
            <v>6.4224110000000003</v>
          </cell>
          <cell r="I73">
            <v>5388.4028290000006</v>
          </cell>
          <cell r="J73">
            <v>11</v>
          </cell>
        </row>
        <row r="74">
          <cell r="A74">
            <v>698170</v>
          </cell>
          <cell r="B74">
            <v>73</v>
          </cell>
          <cell r="C74">
            <v>9424</v>
          </cell>
          <cell r="D74">
            <v>1777</v>
          </cell>
          <cell r="E74">
            <v>7647</v>
          </cell>
          <cell r="F74">
            <v>4.4565869999999999</v>
          </cell>
          <cell r="G74">
            <v>7919.3550989999994</v>
          </cell>
          <cell r="H74">
            <v>1.8593</v>
          </cell>
          <cell r="I74">
            <v>3303.9760999999999</v>
          </cell>
          <cell r="J74">
            <v>4</v>
          </cell>
        </row>
        <row r="75">
          <cell r="A75">
            <v>707330</v>
          </cell>
          <cell r="B75">
            <v>74</v>
          </cell>
          <cell r="C75">
            <v>9160</v>
          </cell>
          <cell r="D75">
            <v>527</v>
          </cell>
          <cell r="E75">
            <v>8633</v>
          </cell>
          <cell r="F75">
            <v>3.4565999999999999</v>
          </cell>
          <cell r="G75">
            <v>1821.6281999999999</v>
          </cell>
          <cell r="H75">
            <v>4.3942569999999996</v>
          </cell>
          <cell r="I75">
            <v>2315.7734389999996</v>
          </cell>
          <cell r="J75">
            <v>16</v>
          </cell>
        </row>
        <row r="76">
          <cell r="A76">
            <v>717315</v>
          </cell>
          <cell r="B76">
            <v>75</v>
          </cell>
          <cell r="C76">
            <v>9985</v>
          </cell>
          <cell r="D76">
            <v>3483</v>
          </cell>
          <cell r="E76">
            <v>6502</v>
          </cell>
          <cell r="F76">
            <v>3.0003190000000002</v>
          </cell>
          <cell r="G76">
            <v>10450.111077000001</v>
          </cell>
          <cell r="H76">
            <v>1.422123</v>
          </cell>
          <cell r="I76">
            <v>4953.2544090000001</v>
          </cell>
          <cell r="J76">
            <v>2</v>
          </cell>
        </row>
        <row r="77">
          <cell r="A77">
            <v>727123</v>
          </cell>
          <cell r="B77">
            <v>76</v>
          </cell>
          <cell r="C77">
            <v>9808</v>
          </cell>
          <cell r="D77">
            <v>1151</v>
          </cell>
          <cell r="E77">
            <v>8657</v>
          </cell>
          <cell r="F77">
            <v>5.2917149999999999</v>
          </cell>
          <cell r="G77">
            <v>6090.7639650000001</v>
          </cell>
          <cell r="H77">
            <v>2.4328409999999998</v>
          </cell>
          <cell r="I77">
            <v>2800.199991</v>
          </cell>
          <cell r="J77">
            <v>8</v>
          </cell>
        </row>
        <row r="78">
          <cell r="A78">
            <v>736813</v>
          </cell>
          <cell r="B78">
            <v>77</v>
          </cell>
          <cell r="C78">
            <v>9690</v>
          </cell>
          <cell r="D78">
            <v>859</v>
          </cell>
          <cell r="E78">
            <v>8831</v>
          </cell>
          <cell r="F78">
            <v>4.7896919999999996</v>
          </cell>
          <cell r="G78">
            <v>4114.3454279999996</v>
          </cell>
          <cell r="H78">
            <v>10.21495</v>
          </cell>
          <cell r="I78">
            <v>8774.6420500000004</v>
          </cell>
          <cell r="J78">
            <v>10</v>
          </cell>
        </row>
        <row r="79">
          <cell r="A79">
            <v>746808</v>
          </cell>
          <cell r="B79">
            <v>78</v>
          </cell>
          <cell r="C79">
            <v>9995</v>
          </cell>
          <cell r="D79">
            <v>1606</v>
          </cell>
          <cell r="E79">
            <v>8389</v>
          </cell>
          <cell r="F79">
            <v>3.9780950000000002</v>
          </cell>
          <cell r="G79">
            <v>6388.8205699999999</v>
          </cell>
          <cell r="H79">
            <v>3.8475990000000002</v>
          </cell>
          <cell r="I79">
            <v>6179.2439940000004</v>
          </cell>
          <cell r="J79">
            <v>5</v>
          </cell>
        </row>
        <row r="80">
          <cell r="A80">
            <v>756757</v>
          </cell>
          <cell r="B80">
            <v>79</v>
          </cell>
          <cell r="C80">
            <v>9949</v>
          </cell>
          <cell r="D80">
            <v>1774</v>
          </cell>
          <cell r="E80">
            <v>8175</v>
          </cell>
          <cell r="F80">
            <v>8.5214110000000005</v>
          </cell>
          <cell r="G80">
            <v>15116.983114000001</v>
          </cell>
          <cell r="H80">
            <v>13.03964</v>
          </cell>
          <cell r="I80">
            <v>23132.321360000002</v>
          </cell>
          <cell r="J80">
            <v>5</v>
          </cell>
        </row>
        <row r="81">
          <cell r="A81">
            <v>766417</v>
          </cell>
          <cell r="B81">
            <v>80</v>
          </cell>
          <cell r="C81">
            <v>9660</v>
          </cell>
          <cell r="D81">
            <v>836</v>
          </cell>
          <cell r="E81">
            <v>8824</v>
          </cell>
          <cell r="F81">
            <v>4.1193410000000004</v>
          </cell>
          <cell r="G81">
            <v>3443.7690760000005</v>
          </cell>
          <cell r="H81">
            <v>0.824272</v>
          </cell>
          <cell r="I81">
            <v>689.09139200000004</v>
          </cell>
          <cell r="J81">
            <v>11</v>
          </cell>
        </row>
        <row r="82">
          <cell r="A82">
            <v>775803</v>
          </cell>
          <cell r="B82">
            <v>81</v>
          </cell>
          <cell r="C82">
            <v>9386</v>
          </cell>
          <cell r="D82">
            <v>97</v>
          </cell>
          <cell r="E82">
            <v>9289</v>
          </cell>
          <cell r="F82">
            <v>11.09342</v>
          </cell>
          <cell r="G82">
            <v>1076.0617400000001</v>
          </cell>
          <cell r="H82">
            <v>0.53440200000000004</v>
          </cell>
          <cell r="I82">
            <v>51.836994000000004</v>
          </cell>
          <cell r="J82">
            <v>96</v>
          </cell>
        </row>
        <row r="83">
          <cell r="A83">
            <v>784996</v>
          </cell>
          <cell r="B83">
            <v>82</v>
          </cell>
          <cell r="C83">
            <v>9193</v>
          </cell>
          <cell r="D83">
            <v>1992</v>
          </cell>
          <cell r="E83">
            <v>7201</v>
          </cell>
          <cell r="F83">
            <v>1.7622739999999999</v>
          </cell>
          <cell r="G83">
            <v>3510.4498079999998</v>
          </cell>
          <cell r="H83">
            <v>0.85733000000000004</v>
          </cell>
          <cell r="I83">
            <v>1707.8013600000002</v>
          </cell>
          <cell r="J83">
            <v>4</v>
          </cell>
        </row>
        <row r="84">
          <cell r="A84">
            <v>794916</v>
          </cell>
          <cell r="B84">
            <v>83</v>
          </cell>
          <cell r="C84">
            <v>9920</v>
          </cell>
          <cell r="D84">
            <v>1484</v>
          </cell>
          <cell r="E84">
            <v>8436</v>
          </cell>
          <cell r="F84">
            <v>2.9879530000000001</v>
          </cell>
          <cell r="G84">
            <v>4434.1222520000001</v>
          </cell>
          <cell r="H84">
            <v>0.85426400000000002</v>
          </cell>
          <cell r="I84">
            <v>1267.7277759999999</v>
          </cell>
          <cell r="J84">
            <v>6</v>
          </cell>
        </row>
        <row r="85">
          <cell r="A85">
            <v>803911</v>
          </cell>
          <cell r="B85">
            <v>84</v>
          </cell>
          <cell r="C85">
            <v>8995</v>
          </cell>
          <cell r="D85">
            <v>488</v>
          </cell>
          <cell r="E85">
            <v>8507</v>
          </cell>
          <cell r="F85">
            <v>11.800850000000001</v>
          </cell>
          <cell r="G85">
            <v>5758.8148000000001</v>
          </cell>
          <cell r="H85">
            <v>0.87586299999999995</v>
          </cell>
          <cell r="I85">
            <v>427.42114399999997</v>
          </cell>
          <cell r="J85">
            <v>17</v>
          </cell>
        </row>
        <row r="86">
          <cell r="A86">
            <v>813000</v>
          </cell>
          <cell r="B86">
            <v>85</v>
          </cell>
          <cell r="C86">
            <v>9089</v>
          </cell>
          <cell r="D86">
            <v>253</v>
          </cell>
          <cell r="E86">
            <v>8836</v>
          </cell>
          <cell r="F86">
            <v>11.819559999999999</v>
          </cell>
          <cell r="G86">
            <v>2990.3486799999996</v>
          </cell>
          <cell r="H86">
            <v>0.76327699999999998</v>
          </cell>
          <cell r="I86">
            <v>193.109081</v>
          </cell>
          <cell r="J86">
            <v>35</v>
          </cell>
        </row>
        <row r="87">
          <cell r="A87">
            <v>822950</v>
          </cell>
          <cell r="B87">
            <v>86</v>
          </cell>
          <cell r="C87">
            <v>9950</v>
          </cell>
          <cell r="D87">
            <v>58</v>
          </cell>
          <cell r="E87">
            <v>9892</v>
          </cell>
          <cell r="F87">
            <v>1.331931</v>
          </cell>
          <cell r="G87">
            <v>77.251998</v>
          </cell>
          <cell r="H87">
            <v>0.89733200000000002</v>
          </cell>
          <cell r="I87">
            <v>52.045256000000002</v>
          </cell>
          <cell r="J87">
            <v>171</v>
          </cell>
        </row>
        <row r="88">
          <cell r="A88">
            <v>832410</v>
          </cell>
          <cell r="B88">
            <v>87</v>
          </cell>
          <cell r="C88">
            <v>9460</v>
          </cell>
          <cell r="D88">
            <v>2167</v>
          </cell>
          <cell r="E88">
            <v>7293</v>
          </cell>
          <cell r="F88">
            <v>2.5733489999999999</v>
          </cell>
          <cell r="G88">
            <v>5576.4472829999995</v>
          </cell>
          <cell r="H88">
            <v>0.81665600000000005</v>
          </cell>
          <cell r="I88">
            <v>1769.6935520000002</v>
          </cell>
          <cell r="J88">
            <v>3</v>
          </cell>
        </row>
        <row r="89">
          <cell r="A89">
            <v>842267</v>
          </cell>
          <cell r="B89">
            <v>88</v>
          </cell>
          <cell r="C89">
            <v>9857</v>
          </cell>
          <cell r="D89">
            <v>605</v>
          </cell>
          <cell r="E89">
            <v>9252</v>
          </cell>
          <cell r="F89">
            <v>8.1189579999999992</v>
          </cell>
          <cell r="G89">
            <v>4911.9695899999997</v>
          </cell>
          <cell r="H89">
            <v>0.83964099999999997</v>
          </cell>
          <cell r="I89">
            <v>507.98280499999998</v>
          </cell>
          <cell r="J89">
            <v>15</v>
          </cell>
        </row>
        <row r="90">
          <cell r="A90">
            <v>852254</v>
          </cell>
          <cell r="B90">
            <v>89</v>
          </cell>
          <cell r="C90">
            <v>9987</v>
          </cell>
          <cell r="D90">
            <v>656</v>
          </cell>
          <cell r="E90">
            <v>9331</v>
          </cell>
          <cell r="F90">
            <v>1.7238709999999999</v>
          </cell>
          <cell r="G90">
            <v>1130.8593759999999</v>
          </cell>
          <cell r="H90">
            <v>0.71022300000000005</v>
          </cell>
          <cell r="I90">
            <v>465.90628800000002</v>
          </cell>
          <cell r="J90">
            <v>14</v>
          </cell>
        </row>
        <row r="91">
          <cell r="A91">
            <v>862184</v>
          </cell>
          <cell r="B91">
            <v>90</v>
          </cell>
          <cell r="C91">
            <v>9930</v>
          </cell>
          <cell r="D91">
            <v>1784</v>
          </cell>
          <cell r="E91">
            <v>8146</v>
          </cell>
          <cell r="F91">
            <v>3.5182120000000001</v>
          </cell>
          <cell r="G91">
            <v>6276.4902080000002</v>
          </cell>
          <cell r="H91">
            <v>0.85011700000000001</v>
          </cell>
          <cell r="I91">
            <v>1516.6087279999999</v>
          </cell>
          <cell r="J91">
            <v>5</v>
          </cell>
        </row>
        <row r="92">
          <cell r="A92">
            <v>871722</v>
          </cell>
          <cell r="B92">
            <v>91</v>
          </cell>
          <cell r="C92">
            <v>9538</v>
          </cell>
          <cell r="D92">
            <v>1354</v>
          </cell>
          <cell r="E92">
            <v>8184</v>
          </cell>
          <cell r="F92">
            <v>3.567923</v>
          </cell>
          <cell r="G92">
            <v>4830.9677419999998</v>
          </cell>
          <cell r="H92">
            <v>0.79951899999999998</v>
          </cell>
          <cell r="I92">
            <v>1082.548726</v>
          </cell>
          <cell r="J92">
            <v>6</v>
          </cell>
        </row>
        <row r="93">
          <cell r="A93">
            <v>881629</v>
          </cell>
          <cell r="B93">
            <v>92</v>
          </cell>
          <cell r="C93">
            <v>9907</v>
          </cell>
          <cell r="D93">
            <v>0</v>
          </cell>
          <cell r="E93">
            <v>9907</v>
          </cell>
          <cell r="G93">
            <v>0</v>
          </cell>
          <cell r="I93">
            <v>0</v>
          </cell>
        </row>
        <row r="94">
          <cell r="A94">
            <v>891600</v>
          </cell>
          <cell r="B94">
            <v>93</v>
          </cell>
          <cell r="C94">
            <v>9971</v>
          </cell>
          <cell r="D94">
            <v>0</v>
          </cell>
          <cell r="E94">
            <v>9971</v>
          </cell>
          <cell r="G94">
            <v>0</v>
          </cell>
          <cell r="I94">
            <v>0</v>
          </cell>
        </row>
        <row r="95">
          <cell r="A95">
            <v>901422</v>
          </cell>
          <cell r="B95">
            <v>94</v>
          </cell>
          <cell r="C95">
            <v>9822</v>
          </cell>
          <cell r="D95">
            <v>0</v>
          </cell>
          <cell r="E95">
            <v>9822</v>
          </cell>
          <cell r="G95">
            <v>0</v>
          </cell>
          <cell r="I95">
            <v>0</v>
          </cell>
        </row>
        <row r="96">
          <cell r="A96">
            <v>911390</v>
          </cell>
          <cell r="B96">
            <v>95</v>
          </cell>
          <cell r="C96">
            <v>9968</v>
          </cell>
          <cell r="D96">
            <v>0</v>
          </cell>
          <cell r="E96">
            <v>9968</v>
          </cell>
          <cell r="G96">
            <v>0</v>
          </cell>
          <cell r="I96">
            <v>0</v>
          </cell>
        </row>
        <row r="97">
          <cell r="A97">
            <v>920490</v>
          </cell>
          <cell r="B97">
            <v>96</v>
          </cell>
          <cell r="C97">
            <v>9100</v>
          </cell>
          <cell r="D97">
            <v>0</v>
          </cell>
          <cell r="E97">
            <v>9100</v>
          </cell>
          <cell r="G97">
            <v>0</v>
          </cell>
          <cell r="I97">
            <v>0</v>
          </cell>
        </row>
        <row r="98">
          <cell r="A98">
            <v>929549</v>
          </cell>
          <cell r="B98">
            <v>97</v>
          </cell>
          <cell r="C98">
            <v>9059</v>
          </cell>
          <cell r="D98">
            <v>58</v>
          </cell>
          <cell r="E98">
            <v>9001</v>
          </cell>
          <cell r="F98">
            <v>3.5010979999999998</v>
          </cell>
          <cell r="G98">
            <v>203.06368399999999</v>
          </cell>
          <cell r="H98">
            <v>9.2435519999999993</v>
          </cell>
          <cell r="I98">
            <v>536.12601599999994</v>
          </cell>
          <cell r="J98">
            <v>155</v>
          </cell>
        </row>
        <row r="99">
          <cell r="A99">
            <v>939327</v>
          </cell>
          <cell r="B99">
            <v>98</v>
          </cell>
          <cell r="C99">
            <v>9778</v>
          </cell>
          <cell r="D99">
            <v>292</v>
          </cell>
          <cell r="E99">
            <v>9486</v>
          </cell>
          <cell r="F99">
            <v>6.1389459999999998</v>
          </cell>
          <cell r="G99">
            <v>1792.572232</v>
          </cell>
          <cell r="H99">
            <v>5.1923719999999998</v>
          </cell>
          <cell r="I99">
            <v>1516.172624</v>
          </cell>
          <cell r="J99">
            <v>32</v>
          </cell>
        </row>
        <row r="100">
          <cell r="A100">
            <v>949069</v>
          </cell>
          <cell r="B100">
            <v>99</v>
          </cell>
          <cell r="C100">
            <v>9742</v>
          </cell>
          <cell r="D100">
            <v>175</v>
          </cell>
          <cell r="E100">
            <v>9567</v>
          </cell>
          <cell r="F100">
            <v>4.2163050000000002</v>
          </cell>
          <cell r="G100">
            <v>737.85337500000003</v>
          </cell>
          <cell r="H100">
            <v>7.3741690000000002</v>
          </cell>
          <cell r="I100">
            <v>1290.4795750000001</v>
          </cell>
          <cell r="J100">
            <v>55</v>
          </cell>
        </row>
        <row r="101">
          <cell r="A101">
            <v>958852</v>
          </cell>
          <cell r="B101">
            <v>100</v>
          </cell>
          <cell r="C101">
            <v>9783</v>
          </cell>
          <cell r="D101">
            <v>175</v>
          </cell>
          <cell r="E101">
            <v>9608</v>
          </cell>
          <cell r="F101">
            <v>3.9582130000000002</v>
          </cell>
          <cell r="G101">
            <v>692.687275</v>
          </cell>
          <cell r="H101">
            <v>3.7553030000000001</v>
          </cell>
          <cell r="I101">
            <v>657.17802500000005</v>
          </cell>
          <cell r="J101">
            <v>55</v>
          </cell>
        </row>
        <row r="102">
          <cell r="A102">
            <v>968791</v>
          </cell>
          <cell r="B102">
            <v>101</v>
          </cell>
          <cell r="C102">
            <v>9939</v>
          </cell>
          <cell r="D102">
            <v>351</v>
          </cell>
          <cell r="E102">
            <v>9588</v>
          </cell>
          <cell r="F102">
            <v>3.2517119999999999</v>
          </cell>
          <cell r="G102">
            <v>1141.3509119999999</v>
          </cell>
          <cell r="H102">
            <v>2.5385070000000001</v>
          </cell>
          <cell r="I102">
            <v>891.01595700000007</v>
          </cell>
          <cell r="J102">
            <v>27</v>
          </cell>
        </row>
        <row r="103">
          <cell r="A103">
            <v>978748</v>
          </cell>
          <cell r="B103">
            <v>102</v>
          </cell>
          <cell r="C103">
            <v>9957</v>
          </cell>
          <cell r="D103">
            <v>1074</v>
          </cell>
          <cell r="E103">
            <v>8883</v>
          </cell>
          <cell r="F103">
            <v>1.6580170000000001</v>
          </cell>
          <cell r="G103">
            <v>1780.7102580000001</v>
          </cell>
          <cell r="H103">
            <v>1.566211</v>
          </cell>
          <cell r="I103">
            <v>1682.1106139999999</v>
          </cell>
          <cell r="J103">
            <v>8</v>
          </cell>
        </row>
        <row r="104">
          <cell r="A104">
            <v>988423</v>
          </cell>
          <cell r="B104">
            <v>103</v>
          </cell>
          <cell r="C104">
            <v>9675</v>
          </cell>
          <cell r="D104">
            <v>312</v>
          </cell>
          <cell r="E104">
            <v>9363</v>
          </cell>
          <cell r="F104">
            <v>0.85793699999999995</v>
          </cell>
          <cell r="G104">
            <v>267.67634399999997</v>
          </cell>
          <cell r="H104">
            <v>1.4597960000000001</v>
          </cell>
          <cell r="I104">
            <v>455.45635200000004</v>
          </cell>
          <cell r="J104">
            <v>30</v>
          </cell>
        </row>
        <row r="105">
          <cell r="A105">
            <v>997356</v>
          </cell>
          <cell r="B105">
            <v>104</v>
          </cell>
          <cell r="C105">
            <v>8933</v>
          </cell>
          <cell r="D105">
            <v>332</v>
          </cell>
          <cell r="E105">
            <v>8601</v>
          </cell>
          <cell r="F105">
            <v>0.74763900000000005</v>
          </cell>
          <cell r="G105">
            <v>248.216148</v>
          </cell>
          <cell r="H105">
            <v>0.5</v>
          </cell>
          <cell r="I105">
            <v>166</v>
          </cell>
          <cell r="J105">
            <v>26</v>
          </cell>
        </row>
        <row r="106">
          <cell r="A106">
            <v>1006240</v>
          </cell>
          <cell r="B106">
            <v>105</v>
          </cell>
          <cell r="C106">
            <v>8884</v>
          </cell>
          <cell r="D106">
            <v>248</v>
          </cell>
          <cell r="E106">
            <v>8636</v>
          </cell>
          <cell r="F106">
            <v>0.89940200000000003</v>
          </cell>
          <cell r="G106">
            <v>223.05169600000002</v>
          </cell>
          <cell r="H106">
            <v>0.5</v>
          </cell>
          <cell r="I106">
            <v>124</v>
          </cell>
          <cell r="J106">
            <v>35</v>
          </cell>
        </row>
        <row r="107">
          <cell r="A107">
            <v>1015911</v>
          </cell>
          <cell r="B107">
            <v>106</v>
          </cell>
          <cell r="C107">
            <v>9671</v>
          </cell>
          <cell r="D107">
            <v>136</v>
          </cell>
          <cell r="E107">
            <v>9535</v>
          </cell>
          <cell r="F107">
            <v>4.2523479999999996</v>
          </cell>
          <cell r="G107">
            <v>578.31932799999993</v>
          </cell>
          <cell r="H107">
            <v>9.7928449999999998</v>
          </cell>
          <cell r="I107">
            <v>1331.82692</v>
          </cell>
          <cell r="J107">
            <v>70</v>
          </cell>
        </row>
        <row r="108">
          <cell r="A108">
            <v>1025901</v>
          </cell>
          <cell r="B108">
            <v>107</v>
          </cell>
          <cell r="C108">
            <v>9990</v>
          </cell>
          <cell r="D108">
            <v>1093</v>
          </cell>
          <cell r="E108">
            <v>8897</v>
          </cell>
          <cell r="F108">
            <v>5.4242229999999996</v>
          </cell>
          <cell r="G108">
            <v>5928.6757389999993</v>
          </cell>
          <cell r="H108">
            <v>6.0383190000000004</v>
          </cell>
          <cell r="I108">
            <v>6599.8826670000008</v>
          </cell>
          <cell r="J108">
            <v>8</v>
          </cell>
        </row>
        <row r="109">
          <cell r="A109">
            <v>1035461</v>
          </cell>
          <cell r="B109">
            <v>108</v>
          </cell>
          <cell r="C109">
            <v>9560</v>
          </cell>
          <cell r="D109">
            <v>1308</v>
          </cell>
          <cell r="E109">
            <v>8252</v>
          </cell>
          <cell r="F109">
            <v>5.5656590000000001</v>
          </cell>
          <cell r="G109">
            <v>7279.8819720000001</v>
          </cell>
          <cell r="H109">
            <v>6.2273810000000003</v>
          </cell>
          <cell r="I109">
            <v>8145.4143480000002</v>
          </cell>
          <cell r="J109">
            <v>6</v>
          </cell>
        </row>
        <row r="110">
          <cell r="A110">
            <v>1045433</v>
          </cell>
          <cell r="B110">
            <v>109</v>
          </cell>
          <cell r="C110">
            <v>9972</v>
          </cell>
          <cell r="D110">
            <v>1230</v>
          </cell>
          <cell r="E110">
            <v>8742</v>
          </cell>
          <cell r="F110">
            <v>3.5465960000000001</v>
          </cell>
          <cell r="G110">
            <v>4362.3130799999999</v>
          </cell>
          <cell r="H110">
            <v>6.0123949999999997</v>
          </cell>
          <cell r="I110">
            <v>7395.2458499999993</v>
          </cell>
          <cell r="J110">
            <v>7</v>
          </cell>
        </row>
        <row r="111">
          <cell r="A111">
            <v>1055245</v>
          </cell>
          <cell r="B111">
            <v>110</v>
          </cell>
          <cell r="C111">
            <v>9812</v>
          </cell>
          <cell r="D111">
            <v>1210</v>
          </cell>
          <cell r="E111">
            <v>8602</v>
          </cell>
          <cell r="F111">
            <v>1.872795</v>
          </cell>
          <cell r="G111">
            <v>2266.0819499999998</v>
          </cell>
          <cell r="H111">
            <v>2.3295180000000002</v>
          </cell>
          <cell r="I111">
            <v>2818.7167800000002</v>
          </cell>
          <cell r="J111">
            <v>7</v>
          </cell>
        </row>
        <row r="112">
          <cell r="A112">
            <v>1064730</v>
          </cell>
          <cell r="B112">
            <v>111</v>
          </cell>
          <cell r="C112">
            <v>9485</v>
          </cell>
          <cell r="D112">
            <v>245</v>
          </cell>
          <cell r="E112">
            <v>9240</v>
          </cell>
          <cell r="F112">
            <v>0.89577899999999999</v>
          </cell>
          <cell r="G112">
            <v>219.465855</v>
          </cell>
          <cell r="H112">
            <v>1.404531</v>
          </cell>
          <cell r="I112">
            <v>344.110095</v>
          </cell>
          <cell r="J112">
            <v>38</v>
          </cell>
        </row>
        <row r="113">
          <cell r="A113">
            <v>1074518</v>
          </cell>
          <cell r="B113">
            <v>112</v>
          </cell>
          <cell r="C113">
            <v>9788</v>
          </cell>
          <cell r="D113">
            <v>214</v>
          </cell>
          <cell r="E113">
            <v>9574</v>
          </cell>
          <cell r="F113">
            <v>5.4675669999999998</v>
          </cell>
          <cell r="G113">
            <v>1170.059338</v>
          </cell>
          <cell r="H113">
            <v>7.5337149999999999</v>
          </cell>
          <cell r="I113">
            <v>1612.2150099999999</v>
          </cell>
          <cell r="J113">
            <v>45</v>
          </cell>
        </row>
        <row r="114">
          <cell r="A114">
            <v>1084477</v>
          </cell>
          <cell r="B114">
            <v>113</v>
          </cell>
          <cell r="C114">
            <v>9959</v>
          </cell>
          <cell r="D114">
            <v>2382</v>
          </cell>
          <cell r="E114">
            <v>7577</v>
          </cell>
          <cell r="F114">
            <v>4.6357790000000003</v>
          </cell>
          <cell r="G114">
            <v>11042.425578</v>
          </cell>
          <cell r="H114">
            <v>7.9439229999999998</v>
          </cell>
          <cell r="I114">
            <v>18922.424586000001</v>
          </cell>
          <cell r="J114">
            <v>3</v>
          </cell>
        </row>
        <row r="115">
          <cell r="A115">
            <v>1094437</v>
          </cell>
          <cell r="B115">
            <v>114</v>
          </cell>
          <cell r="C115">
            <v>9960</v>
          </cell>
          <cell r="D115">
            <v>1835</v>
          </cell>
          <cell r="E115">
            <v>8125</v>
          </cell>
          <cell r="F115">
            <v>6.234699</v>
          </cell>
          <cell r="G115">
            <v>11440.672665</v>
          </cell>
          <cell r="H115">
            <v>5.3382560000000003</v>
          </cell>
          <cell r="I115">
            <v>9795.6997600000013</v>
          </cell>
          <cell r="J115">
            <v>4</v>
          </cell>
        </row>
        <row r="116">
          <cell r="A116">
            <v>1104422</v>
          </cell>
          <cell r="B116">
            <v>115</v>
          </cell>
          <cell r="C116">
            <v>9985</v>
          </cell>
          <cell r="D116">
            <v>1230</v>
          </cell>
          <cell r="E116">
            <v>8755</v>
          </cell>
          <cell r="F116">
            <v>2.1694779999999998</v>
          </cell>
          <cell r="G116">
            <v>2668.4579399999998</v>
          </cell>
          <cell r="H116">
            <v>3.646528</v>
          </cell>
          <cell r="I116">
            <v>4485.2294400000001</v>
          </cell>
          <cell r="J116">
            <v>7</v>
          </cell>
        </row>
        <row r="117">
          <cell r="A117">
            <v>1114365</v>
          </cell>
          <cell r="B117">
            <v>116</v>
          </cell>
          <cell r="C117">
            <v>9943</v>
          </cell>
          <cell r="D117">
            <v>1221</v>
          </cell>
          <cell r="E117">
            <v>8722</v>
          </cell>
          <cell r="F117">
            <v>4.9620540000000002</v>
          </cell>
          <cell r="G117">
            <v>6058.6679340000001</v>
          </cell>
          <cell r="H117">
            <v>7.771363</v>
          </cell>
          <cell r="I117">
            <v>9488.8342229999998</v>
          </cell>
          <cell r="J117">
            <v>7</v>
          </cell>
        </row>
        <row r="118">
          <cell r="A118">
            <v>1124236</v>
          </cell>
          <cell r="B118">
            <v>117</v>
          </cell>
          <cell r="C118">
            <v>9871</v>
          </cell>
          <cell r="D118">
            <v>1914</v>
          </cell>
          <cell r="E118">
            <v>7957</v>
          </cell>
          <cell r="F118">
            <v>4.7531359999999996</v>
          </cell>
          <cell r="G118">
            <v>9097.5023039999996</v>
          </cell>
          <cell r="H118">
            <v>8.0274110000000007</v>
          </cell>
          <cell r="I118">
            <v>15364.464654000001</v>
          </cell>
          <cell r="J118">
            <v>4</v>
          </cell>
        </row>
        <row r="119">
          <cell r="A119">
            <v>1134107</v>
          </cell>
          <cell r="B119">
            <v>118</v>
          </cell>
          <cell r="C119">
            <v>9871</v>
          </cell>
          <cell r="D119">
            <v>1398</v>
          </cell>
          <cell r="E119">
            <v>8473</v>
          </cell>
          <cell r="F119">
            <v>2.7951100000000002</v>
          </cell>
          <cell r="G119">
            <v>3907.5637800000004</v>
          </cell>
          <cell r="H119">
            <v>5.2756270000000001</v>
          </cell>
          <cell r="I119">
            <v>7375.3265460000002</v>
          </cell>
          <cell r="J119">
            <v>6</v>
          </cell>
        </row>
        <row r="120">
          <cell r="A120">
            <v>1143926</v>
          </cell>
          <cell r="B120">
            <v>119</v>
          </cell>
          <cell r="C120">
            <v>9819</v>
          </cell>
          <cell r="D120">
            <v>996</v>
          </cell>
          <cell r="E120">
            <v>8823</v>
          </cell>
          <cell r="F120">
            <v>2.159878</v>
          </cell>
          <cell r="G120">
            <v>2151.238488</v>
          </cell>
          <cell r="H120">
            <v>8.0866620000000005</v>
          </cell>
          <cell r="I120">
            <v>8054.3153520000005</v>
          </cell>
          <cell r="J120">
            <v>9</v>
          </cell>
        </row>
        <row r="121">
          <cell r="A121">
            <v>1153913</v>
          </cell>
          <cell r="B121">
            <v>120</v>
          </cell>
          <cell r="C121">
            <v>9987</v>
          </cell>
          <cell r="D121">
            <v>2273</v>
          </cell>
          <cell r="E121">
            <v>7714</v>
          </cell>
          <cell r="F121">
            <v>2.2325249999999999</v>
          </cell>
          <cell r="G121">
            <v>5074.5293249999995</v>
          </cell>
          <cell r="H121">
            <v>8.2067589999999999</v>
          </cell>
          <cell r="I121">
            <v>18653.963207000001</v>
          </cell>
          <cell r="J121">
            <v>3</v>
          </cell>
        </row>
        <row r="122">
          <cell r="A122">
            <v>1163773</v>
          </cell>
          <cell r="B122">
            <v>121</v>
          </cell>
          <cell r="C122">
            <v>9860</v>
          </cell>
          <cell r="D122">
            <v>1074</v>
          </cell>
          <cell r="E122">
            <v>8786</v>
          </cell>
          <cell r="F122">
            <v>2.3589739999999999</v>
          </cell>
          <cell r="G122">
            <v>2533.5380759999998</v>
          </cell>
          <cell r="H122">
            <v>7.8112380000000003</v>
          </cell>
          <cell r="I122">
            <v>8389.2696120000001</v>
          </cell>
          <cell r="J122">
            <v>8</v>
          </cell>
        </row>
        <row r="123">
          <cell r="A123">
            <v>1173434</v>
          </cell>
          <cell r="B123">
            <v>122</v>
          </cell>
          <cell r="C123">
            <v>9661</v>
          </cell>
          <cell r="D123">
            <v>0</v>
          </cell>
          <cell r="E123">
            <v>9661</v>
          </cell>
          <cell r="G123">
            <v>0</v>
          </cell>
          <cell r="I123">
            <v>0</v>
          </cell>
        </row>
        <row r="124">
          <cell r="A124">
            <v>1182884</v>
          </cell>
          <cell r="B124">
            <v>123</v>
          </cell>
          <cell r="C124">
            <v>9450</v>
          </cell>
          <cell r="D124">
            <v>0</v>
          </cell>
          <cell r="E124">
            <v>9450</v>
          </cell>
          <cell r="G124">
            <v>0</v>
          </cell>
          <cell r="I124">
            <v>0</v>
          </cell>
        </row>
        <row r="125">
          <cell r="A125">
            <v>1192720</v>
          </cell>
          <cell r="B125">
            <v>124</v>
          </cell>
          <cell r="C125">
            <v>9836</v>
          </cell>
          <cell r="D125">
            <v>0</v>
          </cell>
          <cell r="E125">
            <v>9836</v>
          </cell>
          <cell r="G125">
            <v>0</v>
          </cell>
          <cell r="I125">
            <v>0</v>
          </cell>
        </row>
        <row r="126">
          <cell r="A126">
            <v>1201905</v>
          </cell>
          <cell r="B126">
            <v>125</v>
          </cell>
          <cell r="C126">
            <v>9185</v>
          </cell>
          <cell r="D126">
            <v>19</v>
          </cell>
          <cell r="E126">
            <v>9166</v>
          </cell>
          <cell r="F126">
            <v>1.0316890000000001</v>
          </cell>
          <cell r="G126">
            <v>19.602091000000001</v>
          </cell>
          <cell r="H126">
            <v>6.1891040000000004</v>
          </cell>
          <cell r="I126">
            <v>117.59297600000001</v>
          </cell>
          <cell r="J126">
            <v>482</v>
          </cell>
        </row>
        <row r="127">
          <cell r="A127">
            <v>1211386</v>
          </cell>
          <cell r="B127">
            <v>126</v>
          </cell>
          <cell r="C127">
            <v>9481</v>
          </cell>
          <cell r="D127">
            <v>16</v>
          </cell>
          <cell r="E127">
            <v>9465</v>
          </cell>
          <cell r="F127">
            <v>3.0158100000000001</v>
          </cell>
          <cell r="G127">
            <v>48.252960000000002</v>
          </cell>
          <cell r="H127">
            <v>1.3072619999999999</v>
          </cell>
          <cell r="I127">
            <v>20.916191999999999</v>
          </cell>
          <cell r="J127">
            <v>592</v>
          </cell>
        </row>
        <row r="128">
          <cell r="A128">
            <v>1221260</v>
          </cell>
          <cell r="B128">
            <v>127</v>
          </cell>
          <cell r="C128">
            <v>9874</v>
          </cell>
          <cell r="D128">
            <v>136</v>
          </cell>
          <cell r="E128">
            <v>9738</v>
          </cell>
          <cell r="F128">
            <v>1.086022</v>
          </cell>
          <cell r="G128">
            <v>147.698992</v>
          </cell>
          <cell r="H128">
            <v>0.64531300000000003</v>
          </cell>
          <cell r="I128">
            <v>87.762568000000002</v>
          </cell>
          <cell r="J128">
            <v>72</v>
          </cell>
        </row>
        <row r="129">
          <cell r="A129">
            <v>1230856</v>
          </cell>
          <cell r="B129">
            <v>128</v>
          </cell>
          <cell r="C129">
            <v>9596</v>
          </cell>
          <cell r="D129">
            <v>156</v>
          </cell>
          <cell r="E129">
            <v>9440</v>
          </cell>
          <cell r="F129">
            <v>0.73535300000000003</v>
          </cell>
          <cell r="G129">
            <v>114.715068</v>
          </cell>
          <cell r="H129">
            <v>0.70528800000000003</v>
          </cell>
          <cell r="I129">
            <v>110.024928</v>
          </cell>
          <cell r="J129">
            <v>61</v>
          </cell>
        </row>
        <row r="130">
          <cell r="A130">
            <v>1240525</v>
          </cell>
          <cell r="B130">
            <v>129</v>
          </cell>
          <cell r="C130">
            <v>9669</v>
          </cell>
          <cell r="D130">
            <v>156</v>
          </cell>
          <cell r="E130">
            <v>9513</v>
          </cell>
          <cell r="F130">
            <v>0.818137</v>
          </cell>
          <cell r="G130">
            <v>127.629372</v>
          </cell>
          <cell r="H130">
            <v>0.83841600000000005</v>
          </cell>
          <cell r="I130">
            <v>130.79289600000001</v>
          </cell>
          <cell r="J130">
            <v>61</v>
          </cell>
        </row>
        <row r="131">
          <cell r="A131">
            <v>1250429</v>
          </cell>
          <cell r="B131">
            <v>130</v>
          </cell>
          <cell r="C131">
            <v>9904</v>
          </cell>
          <cell r="D131">
            <v>292</v>
          </cell>
          <cell r="E131">
            <v>9612</v>
          </cell>
          <cell r="F131">
            <v>1.1444449999999999</v>
          </cell>
          <cell r="G131">
            <v>334.17793999999998</v>
          </cell>
          <cell r="H131">
            <v>4.4115719999999996</v>
          </cell>
          <cell r="I131">
            <v>1288.1790239999998</v>
          </cell>
          <cell r="J131">
            <v>33</v>
          </cell>
        </row>
        <row r="132">
          <cell r="A132">
            <v>1260323</v>
          </cell>
          <cell r="B132">
            <v>131</v>
          </cell>
          <cell r="C132">
            <v>9894</v>
          </cell>
          <cell r="D132">
            <v>156</v>
          </cell>
          <cell r="E132">
            <v>9738</v>
          </cell>
          <cell r="F132">
            <v>0.90024899999999997</v>
          </cell>
          <cell r="G132">
            <v>140.43884399999999</v>
          </cell>
          <cell r="H132">
            <v>2.9241980000000001</v>
          </cell>
          <cell r="I132">
            <v>456.17488800000001</v>
          </cell>
          <cell r="J132">
            <v>62</v>
          </cell>
        </row>
        <row r="133">
          <cell r="A133">
            <v>1270165</v>
          </cell>
          <cell r="B133">
            <v>132</v>
          </cell>
          <cell r="C133">
            <v>9842</v>
          </cell>
          <cell r="D133">
            <v>136</v>
          </cell>
          <cell r="E133">
            <v>9706</v>
          </cell>
          <cell r="F133">
            <v>4.7361259999999996</v>
          </cell>
          <cell r="G133">
            <v>644.11313599999994</v>
          </cell>
          <cell r="H133">
            <v>0.67144099999999995</v>
          </cell>
          <cell r="I133">
            <v>91.315975999999992</v>
          </cell>
          <cell r="J133">
            <v>71</v>
          </cell>
        </row>
        <row r="134">
          <cell r="A134">
            <v>1279305</v>
          </cell>
          <cell r="B134">
            <v>133</v>
          </cell>
          <cell r="C134">
            <v>9140</v>
          </cell>
          <cell r="D134">
            <v>39</v>
          </cell>
          <cell r="E134">
            <v>9101</v>
          </cell>
          <cell r="F134">
            <v>0.69850299999999999</v>
          </cell>
          <cell r="G134">
            <v>27.241616999999998</v>
          </cell>
          <cell r="H134">
            <v>0.76183100000000004</v>
          </cell>
          <cell r="I134">
            <v>29.711409</v>
          </cell>
          <cell r="J134">
            <v>233</v>
          </cell>
        </row>
        <row r="135">
          <cell r="A135">
            <v>1288879</v>
          </cell>
          <cell r="B135">
            <v>134</v>
          </cell>
          <cell r="C135">
            <v>9574</v>
          </cell>
          <cell r="D135">
            <v>16</v>
          </cell>
          <cell r="E135">
            <v>9558</v>
          </cell>
          <cell r="F135">
            <v>0.61628400000000005</v>
          </cell>
          <cell r="G135">
            <v>9.8605440000000009</v>
          </cell>
          <cell r="H135">
            <v>0.68150200000000005</v>
          </cell>
          <cell r="I135">
            <v>10.904032000000001</v>
          </cell>
          <cell r="J135">
            <v>597</v>
          </cell>
        </row>
        <row r="136">
          <cell r="A136">
            <v>1297989</v>
          </cell>
          <cell r="B136">
            <v>135</v>
          </cell>
          <cell r="C136">
            <v>9110</v>
          </cell>
          <cell r="D136">
            <v>0</v>
          </cell>
          <cell r="E136">
            <v>9110</v>
          </cell>
          <cell r="G136">
            <v>0</v>
          </cell>
          <cell r="I136">
            <v>0</v>
          </cell>
        </row>
        <row r="137">
          <cell r="A137">
            <v>1307259</v>
          </cell>
          <cell r="B137">
            <v>136</v>
          </cell>
          <cell r="C137">
            <v>9270</v>
          </cell>
          <cell r="D137">
            <v>0</v>
          </cell>
          <cell r="E137">
            <v>9270</v>
          </cell>
          <cell r="G137">
            <v>0</v>
          </cell>
          <cell r="I137">
            <v>0</v>
          </cell>
        </row>
        <row r="138">
          <cell r="A138">
            <v>1317141</v>
          </cell>
          <cell r="B138">
            <v>137</v>
          </cell>
          <cell r="C138">
            <v>9882</v>
          </cell>
          <cell r="D138">
            <v>39</v>
          </cell>
          <cell r="E138">
            <v>9843</v>
          </cell>
          <cell r="F138">
            <v>1.207727</v>
          </cell>
          <cell r="G138">
            <v>47.101353000000003</v>
          </cell>
          <cell r="H138">
            <v>8.8322999999999999E-2</v>
          </cell>
          <cell r="I138">
            <v>3.4445969999999999</v>
          </cell>
          <cell r="J138">
            <v>252</v>
          </cell>
        </row>
        <row r="139">
          <cell r="A139">
            <v>1326664</v>
          </cell>
          <cell r="B139">
            <v>138</v>
          </cell>
          <cell r="C139">
            <v>9523</v>
          </cell>
          <cell r="D139">
            <v>918</v>
          </cell>
          <cell r="E139">
            <v>8605</v>
          </cell>
          <cell r="F139">
            <v>3.0834570000000001</v>
          </cell>
          <cell r="G139">
            <v>2830.6135260000001</v>
          </cell>
          <cell r="H139">
            <v>16.485320000000002</v>
          </cell>
          <cell r="I139">
            <v>15133.523760000002</v>
          </cell>
          <cell r="J139">
            <v>9</v>
          </cell>
        </row>
        <row r="140">
          <cell r="A140">
            <v>1336609</v>
          </cell>
          <cell r="B140">
            <v>139</v>
          </cell>
          <cell r="C140">
            <v>9945</v>
          </cell>
          <cell r="D140">
            <v>1914</v>
          </cell>
          <cell r="E140">
            <v>8031</v>
          </cell>
          <cell r="F140">
            <v>1.43329</v>
          </cell>
          <cell r="G140">
            <v>2743.3170599999999</v>
          </cell>
          <cell r="H140">
            <v>6.3233980000000001</v>
          </cell>
          <cell r="I140">
            <v>12102.983772</v>
          </cell>
          <cell r="J140">
            <v>4</v>
          </cell>
        </row>
        <row r="141">
          <cell r="A141">
            <v>1346594</v>
          </cell>
          <cell r="B141">
            <v>140</v>
          </cell>
          <cell r="C141">
            <v>9985</v>
          </cell>
          <cell r="D141">
            <v>585</v>
          </cell>
          <cell r="E141">
            <v>9400</v>
          </cell>
          <cell r="F141">
            <v>1.983595</v>
          </cell>
          <cell r="G141">
            <v>1160.4030749999999</v>
          </cell>
          <cell r="H141">
            <v>5.3232850000000003</v>
          </cell>
          <cell r="I141">
            <v>3114.121725</v>
          </cell>
          <cell r="J141">
            <v>16</v>
          </cell>
        </row>
        <row r="142">
          <cell r="A142">
            <v>1356298</v>
          </cell>
          <cell r="B142">
            <v>141</v>
          </cell>
          <cell r="C142">
            <v>9704</v>
          </cell>
          <cell r="D142">
            <v>410</v>
          </cell>
          <cell r="E142">
            <v>9294</v>
          </cell>
          <cell r="F142">
            <v>3.4964460000000002</v>
          </cell>
          <cell r="G142">
            <v>1433.54286</v>
          </cell>
          <cell r="H142">
            <v>4.2158369999999996</v>
          </cell>
          <cell r="I142">
            <v>1728.4931699999997</v>
          </cell>
          <cell r="J142">
            <v>23</v>
          </cell>
        </row>
        <row r="143">
          <cell r="A143">
            <v>1366056</v>
          </cell>
          <cell r="B143">
            <v>142</v>
          </cell>
          <cell r="C143">
            <v>9758</v>
          </cell>
          <cell r="D143">
            <v>371</v>
          </cell>
          <cell r="E143">
            <v>9387</v>
          </cell>
          <cell r="F143">
            <v>1.500715</v>
          </cell>
          <cell r="G143">
            <v>556.765265</v>
          </cell>
          <cell r="H143">
            <v>1.082279</v>
          </cell>
          <cell r="I143">
            <v>401.525509</v>
          </cell>
          <cell r="J143">
            <v>25</v>
          </cell>
        </row>
        <row r="144">
          <cell r="A144">
            <v>1375119</v>
          </cell>
          <cell r="B144">
            <v>143</v>
          </cell>
          <cell r="C144">
            <v>9063</v>
          </cell>
          <cell r="D144">
            <v>351</v>
          </cell>
          <cell r="E144">
            <v>8712</v>
          </cell>
          <cell r="F144">
            <v>0.78127999999999997</v>
          </cell>
          <cell r="G144">
            <v>274.22928000000002</v>
          </cell>
          <cell r="H144">
            <v>0.78839999999999999</v>
          </cell>
          <cell r="I144">
            <v>276.72840000000002</v>
          </cell>
          <cell r="J144">
            <v>25</v>
          </cell>
        </row>
        <row r="145">
          <cell r="A145">
            <v>1384205</v>
          </cell>
          <cell r="B145">
            <v>144</v>
          </cell>
          <cell r="C145">
            <v>9086</v>
          </cell>
          <cell r="D145">
            <v>332</v>
          </cell>
          <cell r="E145">
            <v>8754</v>
          </cell>
          <cell r="F145">
            <v>0.96110600000000002</v>
          </cell>
          <cell r="G145">
            <v>319.08719200000002</v>
          </cell>
          <cell r="H145">
            <v>1.128884</v>
          </cell>
          <cell r="I145">
            <v>374.78948800000001</v>
          </cell>
          <cell r="J145">
            <v>26</v>
          </cell>
        </row>
        <row r="146">
          <cell r="A146">
            <v>1393287</v>
          </cell>
          <cell r="B146">
            <v>145</v>
          </cell>
          <cell r="C146">
            <v>9082</v>
          </cell>
          <cell r="D146">
            <v>429</v>
          </cell>
          <cell r="E146">
            <v>8653</v>
          </cell>
          <cell r="F146">
            <v>1.0480449999999999</v>
          </cell>
          <cell r="G146">
            <v>449.61130499999996</v>
          </cell>
          <cell r="H146">
            <v>3.1190120000000001</v>
          </cell>
          <cell r="I146">
            <v>1338.0561480000001</v>
          </cell>
          <cell r="J146">
            <v>20</v>
          </cell>
        </row>
        <row r="147">
          <cell r="A147">
            <v>1403151</v>
          </cell>
          <cell r="B147">
            <v>146</v>
          </cell>
          <cell r="C147">
            <v>9864</v>
          </cell>
          <cell r="D147">
            <v>195</v>
          </cell>
          <cell r="E147">
            <v>9669</v>
          </cell>
          <cell r="F147">
            <v>1.2519659999999999</v>
          </cell>
          <cell r="G147">
            <v>244.13336999999999</v>
          </cell>
          <cell r="H147">
            <v>6.9648560000000002</v>
          </cell>
          <cell r="I147">
            <v>1358.1469200000001</v>
          </cell>
          <cell r="J147">
            <v>50</v>
          </cell>
        </row>
        <row r="148">
          <cell r="A148">
            <v>1412768</v>
          </cell>
          <cell r="B148">
            <v>147</v>
          </cell>
          <cell r="C148">
            <v>9617</v>
          </cell>
          <cell r="D148">
            <v>253</v>
          </cell>
          <cell r="E148">
            <v>9364</v>
          </cell>
          <cell r="F148">
            <v>1.427978</v>
          </cell>
          <cell r="G148">
            <v>361.278434</v>
          </cell>
          <cell r="H148">
            <v>5.3084509999999998</v>
          </cell>
          <cell r="I148">
            <v>1343.0381029999999</v>
          </cell>
          <cell r="J148">
            <v>37</v>
          </cell>
        </row>
        <row r="149">
          <cell r="A149">
            <v>1421848</v>
          </cell>
          <cell r="B149">
            <v>148</v>
          </cell>
          <cell r="C149">
            <v>9080</v>
          </cell>
          <cell r="D149">
            <v>312</v>
          </cell>
          <cell r="E149">
            <v>8768</v>
          </cell>
          <cell r="F149">
            <v>3.065677</v>
          </cell>
          <cell r="G149">
            <v>956.49122399999999</v>
          </cell>
          <cell r="H149">
            <v>0.87283100000000002</v>
          </cell>
          <cell r="I149">
            <v>272.32327200000003</v>
          </cell>
          <cell r="J149">
            <v>28</v>
          </cell>
        </row>
        <row r="150">
          <cell r="A150">
            <v>1430927</v>
          </cell>
          <cell r="B150">
            <v>149</v>
          </cell>
          <cell r="C150">
            <v>9079</v>
          </cell>
          <cell r="D150">
            <v>507</v>
          </cell>
          <cell r="E150">
            <v>8572</v>
          </cell>
          <cell r="F150">
            <v>6.1610990000000001</v>
          </cell>
          <cell r="G150">
            <v>3123.677193</v>
          </cell>
          <cell r="H150">
            <v>0.69060999999999995</v>
          </cell>
          <cell r="I150">
            <v>350.13926999999995</v>
          </cell>
          <cell r="J150">
            <v>17</v>
          </cell>
        </row>
        <row r="151">
          <cell r="A151">
            <v>1440666</v>
          </cell>
          <cell r="B151">
            <v>150</v>
          </cell>
          <cell r="C151">
            <v>9739</v>
          </cell>
          <cell r="D151">
            <v>410</v>
          </cell>
          <cell r="E151">
            <v>9329</v>
          </cell>
          <cell r="F151">
            <v>3.151122</v>
          </cell>
          <cell r="G151">
            <v>1291.96002</v>
          </cell>
          <cell r="H151">
            <v>0.77240299999999995</v>
          </cell>
          <cell r="I151">
            <v>316.68522999999999</v>
          </cell>
          <cell r="J151">
            <v>23</v>
          </cell>
        </row>
        <row r="152">
          <cell r="A152">
            <v>1450516</v>
          </cell>
          <cell r="B152">
            <v>151</v>
          </cell>
          <cell r="C152">
            <v>9850</v>
          </cell>
          <cell r="D152">
            <v>332</v>
          </cell>
          <cell r="E152">
            <v>9518</v>
          </cell>
          <cell r="F152">
            <v>0.74105900000000002</v>
          </cell>
          <cell r="G152">
            <v>246.031588</v>
          </cell>
          <cell r="H152">
            <v>0.79680700000000004</v>
          </cell>
          <cell r="I152">
            <v>264.53992400000004</v>
          </cell>
          <cell r="J152">
            <v>29</v>
          </cell>
        </row>
        <row r="153">
          <cell r="A153">
            <v>1459804</v>
          </cell>
          <cell r="B153">
            <v>152</v>
          </cell>
          <cell r="C153">
            <v>9288</v>
          </cell>
          <cell r="D153">
            <v>0</v>
          </cell>
          <cell r="E153">
            <v>9288</v>
          </cell>
          <cell r="G153">
            <v>0</v>
          </cell>
          <cell r="I153">
            <v>0</v>
          </cell>
        </row>
        <row r="154">
          <cell r="A154">
            <v>1468894</v>
          </cell>
          <cell r="B154">
            <v>153</v>
          </cell>
          <cell r="C154">
            <v>9090</v>
          </cell>
          <cell r="D154">
            <v>234</v>
          </cell>
          <cell r="E154">
            <v>8856</v>
          </cell>
          <cell r="F154">
            <v>1.090139</v>
          </cell>
          <cell r="G154">
            <v>255.09252599999999</v>
          </cell>
          <cell r="H154">
            <v>0.864116</v>
          </cell>
          <cell r="I154">
            <v>202.20314400000001</v>
          </cell>
          <cell r="J154">
            <v>38</v>
          </cell>
        </row>
        <row r="155">
          <cell r="A155">
            <v>1477944</v>
          </cell>
          <cell r="B155">
            <v>154</v>
          </cell>
          <cell r="C155">
            <v>9050</v>
          </cell>
          <cell r="D155">
            <v>136</v>
          </cell>
          <cell r="E155">
            <v>8914</v>
          </cell>
          <cell r="F155">
            <v>0.97042399999999995</v>
          </cell>
          <cell r="G155">
            <v>131.977664</v>
          </cell>
          <cell r="H155">
            <v>0.68696100000000004</v>
          </cell>
          <cell r="I155">
            <v>93.426696000000007</v>
          </cell>
          <cell r="J155">
            <v>66</v>
          </cell>
        </row>
        <row r="156">
          <cell r="A156">
            <v>1487935</v>
          </cell>
          <cell r="B156">
            <v>155</v>
          </cell>
          <cell r="C156">
            <v>9991</v>
          </cell>
          <cell r="D156">
            <v>273</v>
          </cell>
          <cell r="E156">
            <v>9718</v>
          </cell>
          <cell r="F156">
            <v>1.0658609999999999</v>
          </cell>
          <cell r="G156">
            <v>290.980053</v>
          </cell>
          <cell r="H156">
            <v>1.9772050000000001</v>
          </cell>
          <cell r="I156">
            <v>539.77696500000002</v>
          </cell>
          <cell r="J156">
            <v>36</v>
          </cell>
        </row>
        <row r="157">
          <cell r="A157">
            <v>1497790</v>
          </cell>
          <cell r="B157">
            <v>156</v>
          </cell>
          <cell r="C157">
            <v>9855</v>
          </cell>
          <cell r="D157">
            <v>3457</v>
          </cell>
          <cell r="E157">
            <v>6398</v>
          </cell>
          <cell r="F157">
            <v>1.635025</v>
          </cell>
          <cell r="G157">
            <v>5652.2814250000001</v>
          </cell>
          <cell r="H157">
            <v>18.390460000000001</v>
          </cell>
          <cell r="I157">
            <v>63575.820220000001</v>
          </cell>
          <cell r="J157">
            <v>2</v>
          </cell>
        </row>
        <row r="158">
          <cell r="A158">
            <v>1507663</v>
          </cell>
          <cell r="B158">
            <v>157</v>
          </cell>
          <cell r="C158">
            <v>9873</v>
          </cell>
          <cell r="D158">
            <v>1582</v>
          </cell>
          <cell r="E158">
            <v>8291</v>
          </cell>
          <cell r="F158">
            <v>1.7672380000000001</v>
          </cell>
          <cell r="G158">
            <v>2795.770516</v>
          </cell>
          <cell r="H158">
            <v>10.962429999999999</v>
          </cell>
          <cell r="I158">
            <v>17342.564259999999</v>
          </cell>
          <cell r="J158">
            <v>5</v>
          </cell>
        </row>
        <row r="159">
          <cell r="A159">
            <v>1517221</v>
          </cell>
          <cell r="B159">
            <v>158</v>
          </cell>
          <cell r="C159">
            <v>9558</v>
          </cell>
          <cell r="D159">
            <v>1582</v>
          </cell>
          <cell r="E159">
            <v>7976</v>
          </cell>
          <cell r="F159">
            <v>4.6064439999999998</v>
          </cell>
          <cell r="G159">
            <v>7287.3944079999992</v>
          </cell>
          <cell r="H159">
            <v>4.5682229999999997</v>
          </cell>
          <cell r="I159">
            <v>7226.9287859999995</v>
          </cell>
          <cell r="J159">
            <v>5</v>
          </cell>
        </row>
        <row r="160">
          <cell r="A160">
            <v>1525930</v>
          </cell>
          <cell r="B160">
            <v>159</v>
          </cell>
          <cell r="C160">
            <v>8709</v>
          </cell>
          <cell r="D160">
            <v>781</v>
          </cell>
          <cell r="E160">
            <v>7928</v>
          </cell>
          <cell r="F160">
            <v>3.1471779999999998</v>
          </cell>
          <cell r="G160">
            <v>2457.9460179999996</v>
          </cell>
          <cell r="H160">
            <v>3.1320190000000001</v>
          </cell>
          <cell r="I160">
            <v>2446.106839</v>
          </cell>
          <cell r="J160">
            <v>10</v>
          </cell>
        </row>
        <row r="161">
          <cell r="A161">
            <v>1535489</v>
          </cell>
          <cell r="B161">
            <v>160</v>
          </cell>
          <cell r="C161">
            <v>9559</v>
          </cell>
          <cell r="D161">
            <v>722</v>
          </cell>
          <cell r="E161">
            <v>8837</v>
          </cell>
          <cell r="F161">
            <v>0.96221900000000005</v>
          </cell>
          <cell r="G161">
            <v>694.72211800000002</v>
          </cell>
          <cell r="H161">
            <v>1.102919</v>
          </cell>
          <cell r="I161">
            <v>796.30751799999996</v>
          </cell>
          <cell r="J161">
            <v>12</v>
          </cell>
        </row>
        <row r="162">
          <cell r="A162">
            <v>1544563</v>
          </cell>
          <cell r="B162">
            <v>161</v>
          </cell>
          <cell r="C162">
            <v>9074</v>
          </cell>
          <cell r="D162">
            <v>644</v>
          </cell>
          <cell r="E162">
            <v>8430</v>
          </cell>
          <cell r="F162">
            <v>0.99289099999999997</v>
          </cell>
          <cell r="G162">
            <v>639.42180399999995</v>
          </cell>
          <cell r="H162">
            <v>1.720486</v>
          </cell>
          <cell r="I162">
            <v>1107.992984</v>
          </cell>
          <cell r="J162">
            <v>13</v>
          </cell>
        </row>
        <row r="163">
          <cell r="A163">
            <v>1554538</v>
          </cell>
          <cell r="B163">
            <v>162</v>
          </cell>
          <cell r="C163">
            <v>9975</v>
          </cell>
          <cell r="D163">
            <v>585</v>
          </cell>
          <cell r="E163">
            <v>9390</v>
          </cell>
          <cell r="F163">
            <v>1.2484599999999999</v>
          </cell>
          <cell r="G163">
            <v>730.34909999999991</v>
          </cell>
          <cell r="H163">
            <v>3.5757300000000001</v>
          </cell>
          <cell r="I163">
            <v>2091.8020500000002</v>
          </cell>
          <cell r="J163">
            <v>16</v>
          </cell>
        </row>
        <row r="164">
          <cell r="A164">
            <v>1564408</v>
          </cell>
          <cell r="B164">
            <v>163</v>
          </cell>
          <cell r="C164">
            <v>9870</v>
          </cell>
          <cell r="D164">
            <v>39</v>
          </cell>
          <cell r="E164">
            <v>9831</v>
          </cell>
          <cell r="F164">
            <v>1.411735</v>
          </cell>
          <cell r="G164">
            <v>55.057665</v>
          </cell>
          <cell r="H164">
            <v>3.9308480000000001</v>
          </cell>
          <cell r="I164">
            <v>153.30307200000001</v>
          </cell>
          <cell r="J164">
            <v>252</v>
          </cell>
        </row>
        <row r="165">
          <cell r="A165">
            <v>1574115</v>
          </cell>
          <cell r="B165">
            <v>164</v>
          </cell>
          <cell r="C165">
            <v>9707</v>
          </cell>
          <cell r="D165">
            <v>566</v>
          </cell>
          <cell r="E165">
            <v>9141</v>
          </cell>
          <cell r="F165">
            <v>1.5917289999999999</v>
          </cell>
          <cell r="G165">
            <v>900.91861399999993</v>
          </cell>
          <cell r="H165">
            <v>6.4084469999999998</v>
          </cell>
          <cell r="I165">
            <v>3627.1810019999998</v>
          </cell>
          <cell r="J165">
            <v>16</v>
          </cell>
        </row>
        <row r="166">
          <cell r="A166">
            <v>1583191</v>
          </cell>
          <cell r="B166">
            <v>165</v>
          </cell>
          <cell r="C166">
            <v>9076</v>
          </cell>
          <cell r="D166">
            <v>468</v>
          </cell>
          <cell r="E166">
            <v>8608</v>
          </cell>
          <cell r="F166">
            <v>2.803976</v>
          </cell>
          <cell r="G166">
            <v>1312.2607680000001</v>
          </cell>
          <cell r="H166">
            <v>1.513646</v>
          </cell>
          <cell r="I166">
            <v>708.38632800000005</v>
          </cell>
          <cell r="J166">
            <v>18</v>
          </cell>
        </row>
        <row r="167">
          <cell r="A167">
            <v>1592263</v>
          </cell>
          <cell r="B167">
            <v>166</v>
          </cell>
          <cell r="C167">
            <v>9072</v>
          </cell>
          <cell r="D167">
            <v>664</v>
          </cell>
          <cell r="E167">
            <v>8408</v>
          </cell>
          <cell r="F167">
            <v>6.8313050000000004</v>
          </cell>
          <cell r="G167">
            <v>4535.9865200000004</v>
          </cell>
          <cell r="H167">
            <v>0.76193</v>
          </cell>
          <cell r="I167">
            <v>505.92151999999999</v>
          </cell>
          <cell r="J167">
            <v>13</v>
          </cell>
        </row>
        <row r="168">
          <cell r="A168">
            <v>1601338</v>
          </cell>
          <cell r="B168">
            <v>167</v>
          </cell>
          <cell r="C168">
            <v>9075</v>
          </cell>
          <cell r="D168">
            <v>605</v>
          </cell>
          <cell r="E168">
            <v>8470</v>
          </cell>
          <cell r="F168">
            <v>3.8825910000000001</v>
          </cell>
          <cell r="G168">
            <v>2348.9675550000002</v>
          </cell>
          <cell r="H168">
            <v>0.74216599999999999</v>
          </cell>
          <cell r="I168">
            <v>449.01042999999999</v>
          </cell>
          <cell r="J168">
            <v>14</v>
          </cell>
        </row>
        <row r="169">
          <cell r="A169">
            <v>1611306</v>
          </cell>
          <cell r="B169">
            <v>168</v>
          </cell>
          <cell r="C169">
            <v>9968</v>
          </cell>
          <cell r="D169">
            <v>117</v>
          </cell>
          <cell r="E169">
            <v>9851</v>
          </cell>
          <cell r="F169">
            <v>0.74556299999999998</v>
          </cell>
          <cell r="G169">
            <v>87.230870999999993</v>
          </cell>
          <cell r="H169">
            <v>0.85768900000000003</v>
          </cell>
          <cell r="I169">
            <v>100.34961300000001</v>
          </cell>
          <cell r="J169">
            <v>84</v>
          </cell>
        </row>
        <row r="170">
          <cell r="A170">
            <v>1620817</v>
          </cell>
          <cell r="B170">
            <v>169</v>
          </cell>
          <cell r="C170">
            <v>9511</v>
          </cell>
          <cell r="D170">
            <v>371</v>
          </cell>
          <cell r="E170">
            <v>9140</v>
          </cell>
          <cell r="F170">
            <v>0.70458100000000001</v>
          </cell>
          <cell r="G170">
            <v>261.39955100000003</v>
          </cell>
          <cell r="H170">
            <v>0.76505900000000004</v>
          </cell>
          <cell r="I170">
            <v>283.83688900000004</v>
          </cell>
          <cell r="J170">
            <v>25</v>
          </cell>
        </row>
        <row r="171">
          <cell r="A171">
            <v>1630469</v>
          </cell>
          <cell r="B171">
            <v>170</v>
          </cell>
          <cell r="C171">
            <v>9652</v>
          </cell>
          <cell r="D171">
            <v>390</v>
          </cell>
          <cell r="E171">
            <v>9262</v>
          </cell>
          <cell r="F171">
            <v>0.81401599999999996</v>
          </cell>
          <cell r="G171">
            <v>317.46623999999997</v>
          </cell>
          <cell r="H171">
            <v>0.75520399999999999</v>
          </cell>
          <cell r="I171">
            <v>294.52956</v>
          </cell>
          <cell r="J171">
            <v>24</v>
          </cell>
        </row>
        <row r="172">
          <cell r="A172">
            <v>1639548</v>
          </cell>
          <cell r="B172">
            <v>171</v>
          </cell>
          <cell r="C172">
            <v>9079</v>
          </cell>
          <cell r="D172">
            <v>488</v>
          </cell>
          <cell r="E172">
            <v>8591</v>
          </cell>
          <cell r="F172">
            <v>0.77352600000000005</v>
          </cell>
          <cell r="G172">
            <v>377.48068800000004</v>
          </cell>
          <cell r="H172">
            <v>0.68697299999999994</v>
          </cell>
          <cell r="I172">
            <v>335.24282399999998</v>
          </cell>
          <cell r="J172">
            <v>18</v>
          </cell>
        </row>
        <row r="173">
          <cell r="A173">
            <v>1649527</v>
          </cell>
          <cell r="B173">
            <v>172</v>
          </cell>
          <cell r="C173">
            <v>9979</v>
          </cell>
          <cell r="D173">
            <v>2138</v>
          </cell>
          <cell r="E173">
            <v>7841</v>
          </cell>
          <cell r="F173">
            <v>2.2320950000000002</v>
          </cell>
          <cell r="G173">
            <v>4772.21911</v>
          </cell>
          <cell r="H173">
            <v>6.5126480000000004</v>
          </cell>
          <cell r="I173">
            <v>13924.041424000001</v>
          </cell>
          <cell r="J173">
            <v>4</v>
          </cell>
        </row>
        <row r="174">
          <cell r="A174">
            <v>1659524</v>
          </cell>
          <cell r="B174">
            <v>173</v>
          </cell>
          <cell r="C174">
            <v>9997</v>
          </cell>
          <cell r="D174">
            <v>3964</v>
          </cell>
          <cell r="E174">
            <v>6033</v>
          </cell>
          <cell r="F174">
            <v>1.927276</v>
          </cell>
          <cell r="G174">
            <v>7639.7220639999996</v>
          </cell>
          <cell r="H174">
            <v>15.39035</v>
          </cell>
          <cell r="I174">
            <v>61007.347399999999</v>
          </cell>
          <cell r="J174">
            <v>2</v>
          </cell>
        </row>
        <row r="175">
          <cell r="A175">
            <v>1669263</v>
          </cell>
          <cell r="B175">
            <v>174</v>
          </cell>
          <cell r="C175">
            <v>9739</v>
          </cell>
          <cell r="D175">
            <v>2304</v>
          </cell>
          <cell r="E175">
            <v>7435</v>
          </cell>
          <cell r="F175">
            <v>2.391505</v>
          </cell>
          <cell r="G175">
            <v>5510.0275199999996</v>
          </cell>
          <cell r="H175">
            <v>7.5161769999999999</v>
          </cell>
          <cell r="I175">
            <v>17317.271808000001</v>
          </cell>
          <cell r="J175">
            <v>3</v>
          </cell>
        </row>
        <row r="176">
          <cell r="A176">
            <v>1679189</v>
          </cell>
          <cell r="B176">
            <v>175</v>
          </cell>
          <cell r="C176">
            <v>9926</v>
          </cell>
          <cell r="D176">
            <v>1855</v>
          </cell>
          <cell r="E176">
            <v>8071</v>
          </cell>
          <cell r="F176">
            <v>3.5246209999999998</v>
          </cell>
          <cell r="G176">
            <v>6538.1719549999998</v>
          </cell>
          <cell r="H176">
            <v>5.3538480000000002</v>
          </cell>
          <cell r="I176">
            <v>9931.3880399999998</v>
          </cell>
          <cell r="J176">
            <v>4</v>
          </cell>
        </row>
        <row r="177">
          <cell r="A177">
            <v>1688777</v>
          </cell>
          <cell r="B177">
            <v>176</v>
          </cell>
          <cell r="C177">
            <v>9588</v>
          </cell>
          <cell r="D177">
            <v>1503</v>
          </cell>
          <cell r="E177">
            <v>8085</v>
          </cell>
          <cell r="F177">
            <v>2.0163829999999998</v>
          </cell>
          <cell r="G177">
            <v>3030.6236489999997</v>
          </cell>
          <cell r="H177">
            <v>2.8761610000000002</v>
          </cell>
          <cell r="I177">
            <v>4322.8699830000005</v>
          </cell>
          <cell r="J177">
            <v>5</v>
          </cell>
        </row>
        <row r="178">
          <cell r="A178">
            <v>1698245</v>
          </cell>
          <cell r="B178">
            <v>177</v>
          </cell>
          <cell r="C178">
            <v>9468</v>
          </cell>
          <cell r="D178">
            <v>1035</v>
          </cell>
          <cell r="E178">
            <v>8433</v>
          </cell>
          <cell r="F178">
            <v>1.2218290000000001</v>
          </cell>
          <cell r="G178">
            <v>1264.5930150000002</v>
          </cell>
          <cell r="H178">
            <v>2.1904919999999999</v>
          </cell>
          <cell r="I178">
            <v>2267.15922</v>
          </cell>
          <cell r="J178">
            <v>8</v>
          </cell>
        </row>
        <row r="179">
          <cell r="A179">
            <v>1707977</v>
          </cell>
          <cell r="B179">
            <v>178</v>
          </cell>
          <cell r="C179">
            <v>9732</v>
          </cell>
          <cell r="D179">
            <v>976</v>
          </cell>
          <cell r="E179">
            <v>8756</v>
          </cell>
          <cell r="F179">
            <v>2.7864140000000002</v>
          </cell>
          <cell r="G179">
            <v>2719.5400640000003</v>
          </cell>
          <cell r="H179">
            <v>5.1426540000000003</v>
          </cell>
          <cell r="I179">
            <v>5019.2303040000006</v>
          </cell>
          <cell r="J179">
            <v>9</v>
          </cell>
        </row>
        <row r="180">
          <cell r="A180">
            <v>1717791</v>
          </cell>
          <cell r="B180">
            <v>179</v>
          </cell>
          <cell r="C180">
            <v>9814</v>
          </cell>
          <cell r="D180">
            <v>957</v>
          </cell>
          <cell r="E180">
            <v>8857</v>
          </cell>
          <cell r="F180">
            <v>6.3661760000000003</v>
          </cell>
          <cell r="G180">
            <v>6092.4304320000001</v>
          </cell>
          <cell r="H180">
            <v>6.5857900000000003</v>
          </cell>
          <cell r="I180">
            <v>6302.6010299999998</v>
          </cell>
          <cell r="J180">
            <v>9</v>
          </cell>
        </row>
        <row r="181">
          <cell r="A181">
            <v>1727723</v>
          </cell>
          <cell r="B181">
            <v>180</v>
          </cell>
          <cell r="C181">
            <v>9932</v>
          </cell>
          <cell r="D181">
            <v>507</v>
          </cell>
          <cell r="E181">
            <v>9425</v>
          </cell>
          <cell r="F181">
            <v>1.6787909999999999</v>
          </cell>
          <cell r="G181">
            <v>851.14703699999995</v>
          </cell>
          <cell r="H181">
            <v>2.8050380000000001</v>
          </cell>
          <cell r="I181">
            <v>1422.154266</v>
          </cell>
          <cell r="J181">
            <v>19</v>
          </cell>
        </row>
        <row r="182">
          <cell r="A182">
            <v>1737655</v>
          </cell>
          <cell r="B182">
            <v>181</v>
          </cell>
          <cell r="C182">
            <v>9932</v>
          </cell>
          <cell r="D182">
            <v>507</v>
          </cell>
          <cell r="E182">
            <v>9425</v>
          </cell>
          <cell r="F182">
            <v>3.5293580000000002</v>
          </cell>
          <cell r="G182">
            <v>1789.3845060000001</v>
          </cell>
          <cell r="H182">
            <v>0.60317600000000005</v>
          </cell>
          <cell r="I182">
            <v>305.81023200000004</v>
          </cell>
          <cell r="J182">
            <v>19</v>
          </cell>
        </row>
        <row r="183">
          <cell r="A183">
            <v>1746624</v>
          </cell>
          <cell r="B183">
            <v>182</v>
          </cell>
          <cell r="C183">
            <v>8969</v>
          </cell>
          <cell r="D183">
            <v>664</v>
          </cell>
          <cell r="E183">
            <v>8305</v>
          </cell>
          <cell r="F183">
            <v>4.3441809999999998</v>
          </cell>
          <cell r="G183">
            <v>2884.536184</v>
          </cell>
          <cell r="H183">
            <v>0.63964299999999996</v>
          </cell>
          <cell r="I183">
            <v>424.72295199999996</v>
          </cell>
          <cell r="J183">
            <v>12</v>
          </cell>
        </row>
        <row r="184">
          <cell r="A184">
            <v>1755694</v>
          </cell>
          <cell r="B184">
            <v>183</v>
          </cell>
          <cell r="C184">
            <v>9070</v>
          </cell>
          <cell r="D184">
            <v>742</v>
          </cell>
          <cell r="E184">
            <v>8328</v>
          </cell>
          <cell r="F184">
            <v>3.9679820000000001</v>
          </cell>
          <cell r="G184">
            <v>2944.2426439999999</v>
          </cell>
          <cell r="H184">
            <v>0.77501200000000003</v>
          </cell>
          <cell r="I184">
            <v>575.05890399999998</v>
          </cell>
          <cell r="J184">
            <v>11</v>
          </cell>
        </row>
        <row r="185">
          <cell r="A185">
            <v>1764771</v>
          </cell>
          <cell r="B185">
            <v>184</v>
          </cell>
          <cell r="C185">
            <v>9077</v>
          </cell>
          <cell r="D185">
            <v>566</v>
          </cell>
          <cell r="E185">
            <v>8511</v>
          </cell>
          <cell r="F185">
            <v>0.75928300000000004</v>
          </cell>
          <cell r="G185">
            <v>429.75417800000002</v>
          </cell>
          <cell r="H185">
            <v>0.75172399999999995</v>
          </cell>
          <cell r="I185">
            <v>425.47578399999998</v>
          </cell>
          <cell r="J185">
            <v>15</v>
          </cell>
        </row>
        <row r="186">
          <cell r="A186">
            <v>1774370</v>
          </cell>
          <cell r="B186">
            <v>185</v>
          </cell>
          <cell r="C186">
            <v>9599</v>
          </cell>
          <cell r="D186">
            <v>410</v>
          </cell>
          <cell r="E186">
            <v>9189</v>
          </cell>
          <cell r="F186">
            <v>0.74301799999999996</v>
          </cell>
          <cell r="G186">
            <v>304.63738000000001</v>
          </cell>
          <cell r="H186">
            <v>0.80789599999999995</v>
          </cell>
          <cell r="I186">
            <v>331.23735999999997</v>
          </cell>
          <cell r="J186">
            <v>22</v>
          </cell>
        </row>
        <row r="187">
          <cell r="A187">
            <v>1783440</v>
          </cell>
          <cell r="B187">
            <v>186</v>
          </cell>
          <cell r="C187">
            <v>9070</v>
          </cell>
          <cell r="D187">
            <v>234</v>
          </cell>
          <cell r="E187">
            <v>8836</v>
          </cell>
          <cell r="F187">
            <v>1.277576</v>
          </cell>
          <cell r="G187">
            <v>298.95278400000001</v>
          </cell>
          <cell r="H187">
            <v>1.4456850000000001</v>
          </cell>
          <cell r="I187">
            <v>338.29029000000003</v>
          </cell>
          <cell r="J187">
            <v>38</v>
          </cell>
        </row>
        <row r="188">
          <cell r="A188">
            <v>1793430</v>
          </cell>
          <cell r="B188">
            <v>187</v>
          </cell>
          <cell r="C188">
            <v>9990</v>
          </cell>
          <cell r="D188">
            <v>957</v>
          </cell>
          <cell r="E188">
            <v>9033</v>
          </cell>
          <cell r="F188">
            <v>1.360689</v>
          </cell>
          <cell r="G188">
            <v>1302.1793729999999</v>
          </cell>
          <cell r="H188">
            <v>1.680606</v>
          </cell>
          <cell r="I188">
            <v>1608.3399420000001</v>
          </cell>
          <cell r="J188">
            <v>9</v>
          </cell>
        </row>
        <row r="189">
          <cell r="A189">
            <v>1803183</v>
          </cell>
          <cell r="B189">
            <v>188</v>
          </cell>
          <cell r="C189">
            <v>9753</v>
          </cell>
          <cell r="D189">
            <v>5117</v>
          </cell>
          <cell r="E189">
            <v>4636</v>
          </cell>
          <cell r="F189">
            <v>2.8374329999999999</v>
          </cell>
          <cell r="G189">
            <v>14519.144660999998</v>
          </cell>
          <cell r="H189">
            <v>8.1652240000000003</v>
          </cell>
          <cell r="I189">
            <v>41781.451207999999</v>
          </cell>
          <cell r="J189">
            <v>1</v>
          </cell>
        </row>
        <row r="190">
          <cell r="A190">
            <v>1813036</v>
          </cell>
          <cell r="B190">
            <v>189</v>
          </cell>
          <cell r="C190">
            <v>9853</v>
          </cell>
          <cell r="D190">
            <v>3242</v>
          </cell>
          <cell r="E190">
            <v>6611</v>
          </cell>
          <cell r="F190">
            <v>3.5424880000000001</v>
          </cell>
          <cell r="G190">
            <v>11484.746096000001</v>
          </cell>
          <cell r="H190">
            <v>4.3536630000000001</v>
          </cell>
          <cell r="I190">
            <v>14114.575446000001</v>
          </cell>
          <cell r="J190">
            <v>2</v>
          </cell>
        </row>
        <row r="191">
          <cell r="A191">
            <v>1822666</v>
          </cell>
          <cell r="B191">
            <v>190</v>
          </cell>
          <cell r="C191">
            <v>9630</v>
          </cell>
          <cell r="D191">
            <v>1464</v>
          </cell>
          <cell r="E191">
            <v>8166</v>
          </cell>
          <cell r="F191">
            <v>3.2131699999999999</v>
          </cell>
          <cell r="G191">
            <v>4704.0808799999995</v>
          </cell>
          <cell r="H191">
            <v>3.1624020000000002</v>
          </cell>
          <cell r="I191">
            <v>4629.7565279999999</v>
          </cell>
          <cell r="J191">
            <v>6</v>
          </cell>
        </row>
        <row r="192">
          <cell r="A192">
            <v>1832609</v>
          </cell>
          <cell r="B192">
            <v>191</v>
          </cell>
          <cell r="C192">
            <v>9943</v>
          </cell>
          <cell r="D192">
            <v>2812</v>
          </cell>
          <cell r="E192">
            <v>7131</v>
          </cell>
          <cell r="F192">
            <v>1.4921139999999999</v>
          </cell>
          <cell r="G192">
            <v>4195.824568</v>
          </cell>
          <cell r="H192">
            <v>2.764465</v>
          </cell>
          <cell r="I192">
            <v>7773.6755800000001</v>
          </cell>
          <cell r="J192">
            <v>3</v>
          </cell>
        </row>
        <row r="193">
          <cell r="A193">
            <v>1842057</v>
          </cell>
          <cell r="B193">
            <v>192</v>
          </cell>
          <cell r="C193">
            <v>9448</v>
          </cell>
          <cell r="D193">
            <v>1347</v>
          </cell>
          <cell r="E193">
            <v>8101</v>
          </cell>
          <cell r="F193">
            <v>1.91123</v>
          </cell>
          <cell r="G193">
            <v>2574.4268099999999</v>
          </cell>
          <cell r="H193">
            <v>5.3451490000000002</v>
          </cell>
          <cell r="I193">
            <v>7199.9157030000006</v>
          </cell>
          <cell r="J193">
            <v>6</v>
          </cell>
        </row>
        <row r="194">
          <cell r="A194">
            <v>1851107</v>
          </cell>
          <cell r="B194">
            <v>193</v>
          </cell>
          <cell r="C194">
            <v>9050</v>
          </cell>
          <cell r="D194">
            <v>1230</v>
          </cell>
          <cell r="E194">
            <v>7820</v>
          </cell>
          <cell r="F194">
            <v>1.7940419999999999</v>
          </cell>
          <cell r="G194">
            <v>2206.67166</v>
          </cell>
          <cell r="H194">
            <v>6.6136860000000004</v>
          </cell>
          <cell r="I194">
            <v>8134.8337800000008</v>
          </cell>
          <cell r="J194">
            <v>6</v>
          </cell>
        </row>
        <row r="195">
          <cell r="A195">
            <v>1860182</v>
          </cell>
          <cell r="B195">
            <v>194</v>
          </cell>
          <cell r="C195">
            <v>9075</v>
          </cell>
          <cell r="D195">
            <v>1210</v>
          </cell>
          <cell r="E195">
            <v>7865</v>
          </cell>
          <cell r="F195">
            <v>3.8485209999999999</v>
          </cell>
          <cell r="G195">
            <v>4656.7104099999997</v>
          </cell>
          <cell r="H195">
            <v>1.9723599999999999</v>
          </cell>
          <cell r="I195">
            <v>2386.5555999999997</v>
          </cell>
          <cell r="J195">
            <v>6</v>
          </cell>
        </row>
        <row r="196">
          <cell r="A196">
            <v>1870019</v>
          </cell>
          <cell r="B196">
            <v>195</v>
          </cell>
          <cell r="C196">
            <v>9837</v>
          </cell>
          <cell r="D196">
            <v>1113</v>
          </cell>
          <cell r="E196">
            <v>8724</v>
          </cell>
          <cell r="F196">
            <v>3.2877399999999999</v>
          </cell>
          <cell r="G196">
            <v>3659.2546199999997</v>
          </cell>
          <cell r="H196">
            <v>0.70828899999999995</v>
          </cell>
          <cell r="I196">
            <v>788.32565699999998</v>
          </cell>
          <cell r="J196">
            <v>8</v>
          </cell>
        </row>
        <row r="197">
          <cell r="A197">
            <v>1879701</v>
          </cell>
          <cell r="B197">
            <v>196</v>
          </cell>
          <cell r="C197">
            <v>9682</v>
          </cell>
          <cell r="D197">
            <v>703</v>
          </cell>
          <cell r="E197">
            <v>8979</v>
          </cell>
          <cell r="F197">
            <v>4.8190629999999999</v>
          </cell>
          <cell r="G197">
            <v>3387.801289</v>
          </cell>
          <cell r="H197">
            <v>0.79986000000000002</v>
          </cell>
          <cell r="I197">
            <v>562.30158000000006</v>
          </cell>
          <cell r="J197">
            <v>13</v>
          </cell>
        </row>
        <row r="198">
          <cell r="A198">
            <v>1889670</v>
          </cell>
          <cell r="B198">
            <v>197</v>
          </cell>
          <cell r="C198">
            <v>9969</v>
          </cell>
          <cell r="D198">
            <v>410</v>
          </cell>
          <cell r="E198">
            <v>9559</v>
          </cell>
          <cell r="F198">
            <v>2.8995730000000002</v>
          </cell>
          <cell r="G198">
            <v>1188.82493</v>
          </cell>
          <cell r="H198">
            <v>0.85116199999999997</v>
          </cell>
          <cell r="I198">
            <v>348.97641999999996</v>
          </cell>
          <cell r="J198">
            <v>23</v>
          </cell>
        </row>
        <row r="199">
          <cell r="A199">
            <v>1898470</v>
          </cell>
          <cell r="B199">
            <v>198</v>
          </cell>
          <cell r="C199">
            <v>8800</v>
          </cell>
          <cell r="D199">
            <v>683</v>
          </cell>
          <cell r="E199">
            <v>8117</v>
          </cell>
          <cell r="F199">
            <v>3.5944959999999999</v>
          </cell>
          <cell r="G199">
            <v>2455.0407679999998</v>
          </cell>
          <cell r="H199">
            <v>2.1703990000000002</v>
          </cell>
          <cell r="I199">
            <v>1482.3825170000002</v>
          </cell>
          <cell r="J199">
            <v>12</v>
          </cell>
        </row>
        <row r="200">
          <cell r="A200">
            <v>1908457</v>
          </cell>
          <cell r="B200">
            <v>199</v>
          </cell>
          <cell r="C200">
            <v>9987</v>
          </cell>
          <cell r="D200">
            <v>1679</v>
          </cell>
          <cell r="E200">
            <v>8308</v>
          </cell>
          <cell r="F200">
            <v>2.1074850000000001</v>
          </cell>
          <cell r="G200">
            <v>3538.4673149999999</v>
          </cell>
          <cell r="H200">
            <v>2.329132</v>
          </cell>
          <cell r="I200">
            <v>3910.6126279999999</v>
          </cell>
          <cell r="J200">
            <v>5</v>
          </cell>
        </row>
        <row r="201">
          <cell r="A201">
            <v>1918426</v>
          </cell>
          <cell r="B201">
            <v>200</v>
          </cell>
          <cell r="C201">
            <v>9969</v>
          </cell>
          <cell r="D201">
            <v>2976</v>
          </cell>
          <cell r="E201">
            <v>6993</v>
          </cell>
          <cell r="F201">
            <v>2.4741979999999999</v>
          </cell>
          <cell r="G201">
            <v>7363.213248</v>
          </cell>
          <cell r="H201">
            <v>4.5712039999999998</v>
          </cell>
          <cell r="I201">
            <v>13603.903103999999</v>
          </cell>
          <cell r="J201">
            <v>2</v>
          </cell>
        </row>
        <row r="202">
          <cell r="A202">
            <v>1928377</v>
          </cell>
          <cell r="B202">
            <v>201</v>
          </cell>
          <cell r="C202">
            <v>9951</v>
          </cell>
          <cell r="D202">
            <v>3593</v>
          </cell>
          <cell r="E202">
            <v>6358</v>
          </cell>
          <cell r="F202">
            <v>5.9401679999999999</v>
          </cell>
          <cell r="G202">
            <v>21343.023624000001</v>
          </cell>
          <cell r="H202">
            <v>8.5081070000000008</v>
          </cell>
          <cell r="I202">
            <v>30569.628451000004</v>
          </cell>
          <cell r="J202">
            <v>2</v>
          </cell>
        </row>
        <row r="203">
          <cell r="A203">
            <v>1938323</v>
          </cell>
          <cell r="B203">
            <v>202</v>
          </cell>
          <cell r="C203">
            <v>9946</v>
          </cell>
          <cell r="D203">
            <v>3730</v>
          </cell>
          <cell r="E203">
            <v>6216</v>
          </cell>
          <cell r="F203">
            <v>2.984639</v>
          </cell>
          <cell r="G203">
            <v>11132.70347</v>
          </cell>
          <cell r="H203">
            <v>4.0958779999999999</v>
          </cell>
          <cell r="I203">
            <v>15277.62494</v>
          </cell>
          <cell r="J203">
            <v>2</v>
          </cell>
        </row>
        <row r="204">
          <cell r="A204">
            <v>1947524</v>
          </cell>
          <cell r="B204">
            <v>203</v>
          </cell>
          <cell r="C204">
            <v>9201</v>
          </cell>
          <cell r="D204">
            <v>2031</v>
          </cell>
          <cell r="E204">
            <v>7170</v>
          </cell>
          <cell r="F204">
            <v>2.187046</v>
          </cell>
          <cell r="G204">
            <v>4441.8904259999999</v>
          </cell>
          <cell r="H204">
            <v>3.578757</v>
          </cell>
          <cell r="I204">
            <v>7268.4554669999998</v>
          </cell>
          <cell r="J204">
            <v>4</v>
          </cell>
        </row>
        <row r="205">
          <cell r="A205">
            <v>1957522</v>
          </cell>
          <cell r="B205">
            <v>204</v>
          </cell>
          <cell r="C205">
            <v>9998</v>
          </cell>
          <cell r="D205">
            <v>3945</v>
          </cell>
          <cell r="E205">
            <v>6053</v>
          </cell>
          <cell r="F205">
            <v>1.861917</v>
          </cell>
          <cell r="G205">
            <v>7345.262565</v>
          </cell>
          <cell r="H205">
            <v>4.2089800000000004</v>
          </cell>
          <cell r="I205">
            <v>16604.426100000001</v>
          </cell>
          <cell r="J205">
            <v>2</v>
          </cell>
        </row>
        <row r="206">
          <cell r="A206">
            <v>1967124</v>
          </cell>
          <cell r="B206">
            <v>205</v>
          </cell>
          <cell r="C206">
            <v>9602</v>
          </cell>
          <cell r="D206">
            <v>1582</v>
          </cell>
          <cell r="E206">
            <v>8020</v>
          </cell>
          <cell r="F206">
            <v>1.788308</v>
          </cell>
          <cell r="G206">
            <v>2829.1032559999999</v>
          </cell>
          <cell r="H206">
            <v>6.0041580000000003</v>
          </cell>
          <cell r="I206">
            <v>9498.577956000001</v>
          </cell>
          <cell r="J206">
            <v>5</v>
          </cell>
        </row>
        <row r="207">
          <cell r="A207">
            <v>1976160</v>
          </cell>
          <cell r="B207">
            <v>206</v>
          </cell>
          <cell r="C207">
            <v>9036</v>
          </cell>
          <cell r="D207">
            <v>1367</v>
          </cell>
          <cell r="E207">
            <v>7669</v>
          </cell>
          <cell r="F207">
            <v>2.6433740000000001</v>
          </cell>
          <cell r="G207">
            <v>3613.4922580000002</v>
          </cell>
          <cell r="H207">
            <v>2.7990780000000002</v>
          </cell>
          <cell r="I207">
            <v>3826.3396260000004</v>
          </cell>
          <cell r="J207">
            <v>6</v>
          </cell>
        </row>
        <row r="208">
          <cell r="A208">
            <v>1984909</v>
          </cell>
          <cell r="B208">
            <v>207</v>
          </cell>
          <cell r="C208">
            <v>8749</v>
          </cell>
          <cell r="D208">
            <v>1289</v>
          </cell>
          <cell r="E208">
            <v>7460</v>
          </cell>
          <cell r="F208">
            <v>2.7252519999999998</v>
          </cell>
          <cell r="G208">
            <v>3512.8498279999999</v>
          </cell>
          <cell r="H208">
            <v>0.697218</v>
          </cell>
          <cell r="I208">
            <v>898.71400200000005</v>
          </cell>
          <cell r="J208">
            <v>6</v>
          </cell>
        </row>
        <row r="209">
          <cell r="A209">
            <v>1994664</v>
          </cell>
          <cell r="B209">
            <v>208</v>
          </cell>
          <cell r="C209">
            <v>9755</v>
          </cell>
          <cell r="D209">
            <v>1308</v>
          </cell>
          <cell r="E209">
            <v>8447</v>
          </cell>
          <cell r="F209">
            <v>12.023529999999999</v>
          </cell>
          <cell r="G209">
            <v>15726.777239999999</v>
          </cell>
          <cell r="H209">
            <v>0.68897399999999998</v>
          </cell>
          <cell r="I209">
            <v>901.17799200000002</v>
          </cell>
          <cell r="J209">
            <v>6</v>
          </cell>
        </row>
        <row r="210">
          <cell r="A210">
            <v>2004599</v>
          </cell>
          <cell r="B210">
            <v>209</v>
          </cell>
          <cell r="C210">
            <v>9935</v>
          </cell>
          <cell r="D210">
            <v>2834</v>
          </cell>
          <cell r="E210">
            <v>7101</v>
          </cell>
          <cell r="F210">
            <v>3.624209</v>
          </cell>
          <cell r="G210">
            <v>10271.008306</v>
          </cell>
          <cell r="H210">
            <v>1.8101689999999999</v>
          </cell>
          <cell r="I210">
            <v>5130.0189460000001</v>
          </cell>
          <cell r="J210">
            <v>2</v>
          </cell>
        </row>
        <row r="211">
          <cell r="A211">
            <v>2013629</v>
          </cell>
          <cell r="B211">
            <v>210</v>
          </cell>
          <cell r="C211">
            <v>9030</v>
          </cell>
          <cell r="D211">
            <v>2719</v>
          </cell>
          <cell r="E211">
            <v>6311</v>
          </cell>
          <cell r="F211">
            <v>2.434955</v>
          </cell>
          <cell r="G211">
            <v>6620.6426449999999</v>
          </cell>
          <cell r="H211">
            <v>2.3638650000000001</v>
          </cell>
          <cell r="I211">
            <v>6427.348935</v>
          </cell>
          <cell r="J211">
            <v>2</v>
          </cell>
        </row>
        <row r="212">
          <cell r="A212">
            <v>2023547</v>
          </cell>
          <cell r="B212">
            <v>211</v>
          </cell>
          <cell r="C212">
            <v>9918</v>
          </cell>
          <cell r="D212">
            <v>2258</v>
          </cell>
          <cell r="E212">
            <v>7660</v>
          </cell>
          <cell r="F212">
            <v>4.5021300000000002</v>
          </cell>
          <cell r="G212">
            <v>10165.80954</v>
          </cell>
          <cell r="H212">
            <v>7.1738790000000003</v>
          </cell>
          <cell r="I212">
            <v>16198.618782000001</v>
          </cell>
          <cell r="J212">
            <v>3</v>
          </cell>
        </row>
        <row r="213">
          <cell r="A213">
            <v>2033528</v>
          </cell>
          <cell r="B213">
            <v>212</v>
          </cell>
          <cell r="C213">
            <v>9981</v>
          </cell>
          <cell r="D213">
            <v>3652</v>
          </cell>
          <cell r="E213">
            <v>6329</v>
          </cell>
          <cell r="F213">
            <v>4.4986829999999998</v>
          </cell>
          <cell r="G213">
            <v>16429.190316</v>
          </cell>
          <cell r="H213">
            <v>7.0142930000000003</v>
          </cell>
          <cell r="I213">
            <v>25616.198036000002</v>
          </cell>
          <cell r="J213">
            <v>2</v>
          </cell>
        </row>
        <row r="214">
          <cell r="A214">
            <v>2042928</v>
          </cell>
          <cell r="B214">
            <v>213</v>
          </cell>
          <cell r="C214">
            <v>9400</v>
          </cell>
          <cell r="D214">
            <v>3652</v>
          </cell>
          <cell r="E214">
            <v>5748</v>
          </cell>
          <cell r="F214">
            <v>2.719951</v>
          </cell>
          <cell r="G214">
            <v>9933.2610519999998</v>
          </cell>
          <cell r="H214">
            <v>4.1144400000000001</v>
          </cell>
          <cell r="I214">
            <v>15025.934880000001</v>
          </cell>
          <cell r="J214">
            <v>2</v>
          </cell>
        </row>
        <row r="215">
          <cell r="A215">
            <v>2052903</v>
          </cell>
          <cell r="B215">
            <v>214</v>
          </cell>
          <cell r="C215">
            <v>9975</v>
          </cell>
          <cell r="D215">
            <v>2968</v>
          </cell>
          <cell r="E215">
            <v>7007</v>
          </cell>
          <cell r="F215">
            <v>2.500813</v>
          </cell>
          <cell r="G215">
            <v>7422.4129839999996</v>
          </cell>
          <cell r="H215">
            <v>4.0772969999999997</v>
          </cell>
          <cell r="I215">
            <v>12101.417496</v>
          </cell>
          <cell r="J215">
            <v>2</v>
          </cell>
        </row>
        <row r="216">
          <cell r="A216">
            <v>2062865</v>
          </cell>
          <cell r="B216">
            <v>215</v>
          </cell>
          <cell r="C216">
            <v>9962</v>
          </cell>
          <cell r="D216">
            <v>3632</v>
          </cell>
          <cell r="E216">
            <v>6330</v>
          </cell>
          <cell r="F216">
            <v>2.1592769999999999</v>
          </cell>
          <cell r="G216">
            <v>7842.4940639999995</v>
          </cell>
          <cell r="H216">
            <v>4.6481950000000003</v>
          </cell>
          <cell r="I216">
            <v>16882.24424</v>
          </cell>
          <cell r="J216">
            <v>2</v>
          </cell>
        </row>
        <row r="217">
          <cell r="A217">
            <v>2071899</v>
          </cell>
          <cell r="B217">
            <v>216</v>
          </cell>
          <cell r="C217">
            <v>9034</v>
          </cell>
          <cell r="D217">
            <v>1640</v>
          </cell>
          <cell r="E217">
            <v>7394</v>
          </cell>
          <cell r="F217">
            <v>2.81074</v>
          </cell>
          <cell r="G217">
            <v>4609.6135999999997</v>
          </cell>
          <cell r="H217">
            <v>4.1023589999999999</v>
          </cell>
          <cell r="I217">
            <v>6727.8687599999994</v>
          </cell>
          <cell r="J217">
            <v>4</v>
          </cell>
        </row>
        <row r="218">
          <cell r="A218">
            <v>2081834</v>
          </cell>
          <cell r="B218">
            <v>217</v>
          </cell>
          <cell r="C218">
            <v>9935</v>
          </cell>
          <cell r="D218">
            <v>1972</v>
          </cell>
          <cell r="E218">
            <v>7963</v>
          </cell>
          <cell r="F218">
            <v>4.381157</v>
          </cell>
          <cell r="G218">
            <v>8639.6416040000004</v>
          </cell>
          <cell r="H218">
            <v>0.48061500000000001</v>
          </cell>
          <cell r="I218">
            <v>947.77278000000001</v>
          </cell>
          <cell r="J218">
            <v>4</v>
          </cell>
        </row>
        <row r="219">
          <cell r="A219">
            <v>2091222</v>
          </cell>
          <cell r="B219">
            <v>218</v>
          </cell>
          <cell r="C219">
            <v>9388</v>
          </cell>
          <cell r="D219">
            <v>2441</v>
          </cell>
          <cell r="E219">
            <v>6947</v>
          </cell>
          <cell r="F219">
            <v>4.5677839999999996</v>
          </cell>
          <cell r="G219">
            <v>11149.960744</v>
          </cell>
          <cell r="H219">
            <v>0.99133199999999999</v>
          </cell>
          <cell r="I219">
            <v>2419.8414119999998</v>
          </cell>
          <cell r="J219">
            <v>3</v>
          </cell>
        </row>
        <row r="220">
          <cell r="A220">
            <v>2101099</v>
          </cell>
          <cell r="B220">
            <v>219</v>
          </cell>
          <cell r="C220">
            <v>9877</v>
          </cell>
          <cell r="D220">
            <v>4433</v>
          </cell>
          <cell r="E220">
            <v>5444</v>
          </cell>
          <cell r="F220">
            <v>1.820411</v>
          </cell>
          <cell r="G220">
            <v>8069.8819629999998</v>
          </cell>
          <cell r="H220">
            <v>2.225867</v>
          </cell>
          <cell r="I220">
            <v>9867.2684110000009</v>
          </cell>
          <cell r="J220">
            <v>1</v>
          </cell>
        </row>
        <row r="221">
          <cell r="A221">
            <v>2111073</v>
          </cell>
          <cell r="B221">
            <v>220</v>
          </cell>
          <cell r="C221">
            <v>9974</v>
          </cell>
          <cell r="D221">
            <v>2303</v>
          </cell>
          <cell r="E221">
            <v>7671</v>
          </cell>
          <cell r="F221">
            <v>4.040781</v>
          </cell>
          <cell r="G221">
            <v>9305.9186429999991</v>
          </cell>
          <cell r="H221">
            <v>7.703697</v>
          </cell>
          <cell r="I221">
            <v>17741.614191000001</v>
          </cell>
          <cell r="J221">
            <v>3</v>
          </cell>
        </row>
        <row r="222">
          <cell r="A222">
            <v>2120631</v>
          </cell>
          <cell r="B222">
            <v>221</v>
          </cell>
          <cell r="C222">
            <v>9558</v>
          </cell>
          <cell r="D222">
            <v>3490</v>
          </cell>
          <cell r="E222">
            <v>6068</v>
          </cell>
          <cell r="F222">
            <v>2.646147</v>
          </cell>
          <cell r="G222">
            <v>9235.0530300000009</v>
          </cell>
          <cell r="H222">
            <v>4.2384940000000002</v>
          </cell>
          <cell r="I222">
            <v>14792.344060000001</v>
          </cell>
          <cell r="J222">
            <v>2</v>
          </cell>
        </row>
        <row r="223">
          <cell r="A223">
            <v>2129335</v>
          </cell>
          <cell r="B223">
            <v>222</v>
          </cell>
          <cell r="C223">
            <v>8704</v>
          </cell>
          <cell r="D223">
            <v>4296</v>
          </cell>
          <cell r="E223">
            <v>4408</v>
          </cell>
          <cell r="F223">
            <v>2.3721369999999999</v>
          </cell>
          <cell r="G223">
            <v>10190.700552</v>
          </cell>
          <cell r="H223">
            <v>3.3928069999999999</v>
          </cell>
          <cell r="I223">
            <v>14575.498872</v>
          </cell>
          <cell r="J223">
            <v>1</v>
          </cell>
        </row>
        <row r="224">
          <cell r="A224">
            <v>2139325</v>
          </cell>
          <cell r="B224">
            <v>223</v>
          </cell>
          <cell r="C224">
            <v>9990</v>
          </cell>
          <cell r="D224">
            <v>3593</v>
          </cell>
          <cell r="E224">
            <v>6397</v>
          </cell>
          <cell r="F224">
            <v>2.1984849999999998</v>
          </cell>
          <cell r="G224">
            <v>7899.1566049999992</v>
          </cell>
          <cell r="H224">
            <v>4.9860860000000002</v>
          </cell>
          <cell r="I224">
            <v>17915.006998000001</v>
          </cell>
          <cell r="J224">
            <v>2</v>
          </cell>
        </row>
        <row r="225">
          <cell r="A225">
            <v>2148905</v>
          </cell>
          <cell r="B225">
            <v>224</v>
          </cell>
          <cell r="C225">
            <v>9580</v>
          </cell>
          <cell r="D225">
            <v>2343</v>
          </cell>
          <cell r="E225">
            <v>7237</v>
          </cell>
          <cell r="F225">
            <v>1.2331430000000001</v>
          </cell>
          <cell r="G225">
            <v>2889.2540490000001</v>
          </cell>
          <cell r="H225">
            <v>3.8222170000000002</v>
          </cell>
          <cell r="I225">
            <v>8955.4544310000001</v>
          </cell>
          <cell r="J225">
            <v>3</v>
          </cell>
        </row>
        <row r="226">
          <cell r="A226">
            <v>2158881</v>
          </cell>
          <cell r="B226">
            <v>225</v>
          </cell>
          <cell r="C226">
            <v>9976</v>
          </cell>
          <cell r="D226">
            <v>1953</v>
          </cell>
          <cell r="E226">
            <v>8023</v>
          </cell>
          <cell r="F226">
            <v>4.1238789999999996</v>
          </cell>
          <cell r="G226">
            <v>8053.9356869999992</v>
          </cell>
          <cell r="H226">
            <v>0.97318000000000005</v>
          </cell>
          <cell r="I226">
            <v>1900.6205400000001</v>
          </cell>
          <cell r="J226">
            <v>4</v>
          </cell>
        </row>
        <row r="227">
          <cell r="A227">
            <v>2168195</v>
          </cell>
          <cell r="B227">
            <v>226</v>
          </cell>
          <cell r="C227">
            <v>9314</v>
          </cell>
          <cell r="D227">
            <v>3281</v>
          </cell>
          <cell r="E227">
            <v>6033</v>
          </cell>
          <cell r="F227">
            <v>4.4656560000000001</v>
          </cell>
          <cell r="G227">
            <v>14651.817336</v>
          </cell>
          <cell r="H227">
            <v>1.1355569999999999</v>
          </cell>
          <cell r="I227">
            <v>3725.7625169999997</v>
          </cell>
          <cell r="J227">
            <v>2</v>
          </cell>
        </row>
        <row r="228">
          <cell r="A228">
            <v>2178186</v>
          </cell>
          <cell r="B228">
            <v>227</v>
          </cell>
          <cell r="C228">
            <v>9991</v>
          </cell>
          <cell r="D228">
            <v>6152</v>
          </cell>
          <cell r="E228">
            <v>3839</v>
          </cell>
          <cell r="F228">
            <v>2.0146259999999998</v>
          </cell>
          <cell r="G228">
            <v>12393.979151999998</v>
          </cell>
          <cell r="H228">
            <v>2.1208260000000001</v>
          </cell>
          <cell r="I228">
            <v>13047.321552000001</v>
          </cell>
          <cell r="J228">
            <v>1</v>
          </cell>
        </row>
        <row r="229">
          <cell r="A229">
            <v>2188054</v>
          </cell>
          <cell r="B229">
            <v>228</v>
          </cell>
          <cell r="C229">
            <v>9868</v>
          </cell>
          <cell r="D229">
            <v>4923</v>
          </cell>
          <cell r="E229">
            <v>4945</v>
          </cell>
          <cell r="F229">
            <v>2.1134719999999998</v>
          </cell>
          <cell r="G229">
            <v>10404.622656</v>
          </cell>
          <cell r="H229">
            <v>5.2196749999999996</v>
          </cell>
          <cell r="I229">
            <v>25696.460024999997</v>
          </cell>
          <cell r="J229">
            <v>1</v>
          </cell>
        </row>
        <row r="230">
          <cell r="A230">
            <v>2197286</v>
          </cell>
          <cell r="B230">
            <v>229</v>
          </cell>
          <cell r="C230">
            <v>9232</v>
          </cell>
          <cell r="D230">
            <v>4589</v>
          </cell>
          <cell r="E230">
            <v>4643</v>
          </cell>
          <cell r="F230">
            <v>1.142126</v>
          </cell>
          <cell r="G230">
            <v>5241.216214</v>
          </cell>
          <cell r="H230">
            <v>4.0600300000000002</v>
          </cell>
          <cell r="I230">
            <v>18631.47767</v>
          </cell>
          <cell r="J230">
            <v>1</v>
          </cell>
        </row>
        <row r="231">
          <cell r="A231">
            <v>2207264</v>
          </cell>
          <cell r="B231">
            <v>230</v>
          </cell>
          <cell r="C231">
            <v>9978</v>
          </cell>
          <cell r="D231">
            <v>4453</v>
          </cell>
          <cell r="E231">
            <v>5525</v>
          </cell>
          <cell r="F231">
            <v>1.5932109999999999</v>
          </cell>
          <cell r="G231">
            <v>7094.5685829999993</v>
          </cell>
          <cell r="H231">
            <v>3.8493840000000001</v>
          </cell>
          <cell r="I231">
            <v>17141.306951999999</v>
          </cell>
          <cell r="J231">
            <v>1</v>
          </cell>
        </row>
        <row r="232">
          <cell r="A232">
            <v>2217240</v>
          </cell>
          <cell r="B232">
            <v>231</v>
          </cell>
          <cell r="C232">
            <v>9976</v>
          </cell>
          <cell r="D232">
            <v>1972</v>
          </cell>
          <cell r="E232">
            <v>8004</v>
          </cell>
          <cell r="F232">
            <v>6.7321730000000004</v>
          </cell>
          <cell r="G232">
            <v>13275.845156000001</v>
          </cell>
          <cell r="H232">
            <v>1.5195510000000001</v>
          </cell>
          <cell r="I232">
            <v>2996.554572</v>
          </cell>
          <cell r="J232">
            <v>4</v>
          </cell>
        </row>
        <row r="233">
          <cell r="A233">
            <v>2226511</v>
          </cell>
          <cell r="B233">
            <v>232</v>
          </cell>
          <cell r="C233">
            <v>9271</v>
          </cell>
          <cell r="D233">
            <v>4092</v>
          </cell>
          <cell r="E233">
            <v>5179</v>
          </cell>
          <cell r="F233">
            <v>6.017544</v>
          </cell>
          <cell r="G233">
            <v>24623.790047999999</v>
          </cell>
          <cell r="H233">
            <v>0.89813100000000001</v>
          </cell>
          <cell r="I233">
            <v>3675.1520519999999</v>
          </cell>
          <cell r="J233">
            <v>1</v>
          </cell>
        </row>
        <row r="234">
          <cell r="A234">
            <v>2236504</v>
          </cell>
          <cell r="B234">
            <v>233</v>
          </cell>
          <cell r="C234">
            <v>9993</v>
          </cell>
          <cell r="D234">
            <v>8052</v>
          </cell>
          <cell r="E234">
            <v>1941</v>
          </cell>
          <cell r="F234">
            <v>1.997422</v>
          </cell>
          <cell r="G234">
            <v>16083.241943999999</v>
          </cell>
          <cell r="H234">
            <v>3.2180909999999998</v>
          </cell>
          <cell r="I234">
            <v>25912.068732</v>
          </cell>
          <cell r="J234">
            <v>0</v>
          </cell>
        </row>
        <row r="235">
          <cell r="A235">
            <v>2246482</v>
          </cell>
          <cell r="B235">
            <v>234</v>
          </cell>
          <cell r="C235">
            <v>9978</v>
          </cell>
          <cell r="D235">
            <v>6113</v>
          </cell>
          <cell r="E235">
            <v>3865</v>
          </cell>
          <cell r="F235">
            <v>1.772662</v>
          </cell>
          <cell r="G235">
            <v>10836.282805999999</v>
          </cell>
          <cell r="H235">
            <v>3.1152199999999999</v>
          </cell>
          <cell r="I235">
            <v>19043.33986</v>
          </cell>
          <cell r="J235">
            <v>1</v>
          </cell>
        </row>
        <row r="236">
          <cell r="A236">
            <v>2255456</v>
          </cell>
          <cell r="B236">
            <v>235</v>
          </cell>
          <cell r="C236">
            <v>8974</v>
          </cell>
          <cell r="D236">
            <v>3066</v>
          </cell>
          <cell r="E236">
            <v>5908</v>
          </cell>
          <cell r="F236">
            <v>7.5350739999999998</v>
          </cell>
          <cell r="G236">
            <v>23102.536884000001</v>
          </cell>
          <cell r="H236">
            <v>1.3716550000000001</v>
          </cell>
          <cell r="I236">
            <v>4205.4942300000002</v>
          </cell>
          <cell r="J236">
            <v>2</v>
          </cell>
        </row>
        <row r="237">
          <cell r="A237">
            <v>2265419</v>
          </cell>
          <cell r="B237">
            <v>236</v>
          </cell>
          <cell r="C237">
            <v>9963</v>
          </cell>
          <cell r="D237">
            <v>5746</v>
          </cell>
          <cell r="E237">
            <v>4217</v>
          </cell>
          <cell r="F237">
            <v>2.3437070000000002</v>
          </cell>
          <cell r="G237">
            <v>13466.940422000001</v>
          </cell>
          <cell r="H237">
            <v>1.3373969999999999</v>
          </cell>
          <cell r="I237">
            <v>7684.6831619999994</v>
          </cell>
          <cell r="J237">
            <v>1</v>
          </cell>
        </row>
        <row r="238">
          <cell r="A238">
            <v>2275361</v>
          </cell>
          <cell r="B238">
            <v>237</v>
          </cell>
          <cell r="C238">
            <v>9942</v>
          </cell>
          <cell r="D238">
            <v>8635</v>
          </cell>
          <cell r="E238">
            <v>1307</v>
          </cell>
          <cell r="F238">
            <v>3.3757779999999999</v>
          </cell>
          <cell r="G238">
            <v>29149.84303</v>
          </cell>
          <cell r="H238">
            <v>1.0494110000000001</v>
          </cell>
          <cell r="I238">
            <v>9061.663985000001</v>
          </cell>
          <cell r="J238">
            <v>0</v>
          </cell>
        </row>
        <row r="239">
          <cell r="A239">
            <v>2285003</v>
          </cell>
          <cell r="B239">
            <v>238</v>
          </cell>
          <cell r="C239">
            <v>9642</v>
          </cell>
          <cell r="D239">
            <v>287</v>
          </cell>
          <cell r="E239">
            <v>9355</v>
          </cell>
          <cell r="F239">
            <v>2.1238950000000001</v>
          </cell>
          <cell r="G239">
            <v>609.55786499999999</v>
          </cell>
          <cell r="H239">
            <v>1.192593</v>
          </cell>
          <cell r="I239">
            <v>342.27419100000003</v>
          </cell>
          <cell r="J239">
            <v>33</v>
          </cell>
        </row>
        <row r="240">
          <cell r="A240">
            <v>2294605</v>
          </cell>
          <cell r="B240">
            <v>239</v>
          </cell>
          <cell r="C240">
            <v>9602</v>
          </cell>
          <cell r="D240">
            <v>0</v>
          </cell>
          <cell r="E240">
            <v>9602</v>
          </cell>
          <cell r="G240">
            <v>0</v>
          </cell>
          <cell r="I240">
            <v>0</v>
          </cell>
        </row>
        <row r="241">
          <cell r="A241">
            <v>2303563</v>
          </cell>
          <cell r="B241">
            <v>240</v>
          </cell>
          <cell r="C241">
            <v>8958</v>
          </cell>
          <cell r="D241">
            <v>0</v>
          </cell>
          <cell r="E241">
            <v>8958</v>
          </cell>
          <cell r="G241">
            <v>0</v>
          </cell>
          <cell r="I241">
            <v>0</v>
          </cell>
        </row>
        <row r="242">
          <cell r="A242">
            <v>2313547</v>
          </cell>
          <cell r="B242">
            <v>241</v>
          </cell>
          <cell r="C242">
            <v>9984</v>
          </cell>
          <cell r="D242">
            <v>409</v>
          </cell>
          <cell r="E242">
            <v>9575</v>
          </cell>
          <cell r="F242">
            <v>3.8463750000000001</v>
          </cell>
          <cell r="G242">
            <v>1573.167375</v>
          </cell>
          <cell r="H242">
            <v>1.735884</v>
          </cell>
          <cell r="I242">
            <v>709.97655599999996</v>
          </cell>
          <cell r="J242">
            <v>23</v>
          </cell>
        </row>
        <row r="243">
          <cell r="A243">
            <v>2322465</v>
          </cell>
          <cell r="B243">
            <v>242</v>
          </cell>
          <cell r="C243">
            <v>8918</v>
          </cell>
          <cell r="D243">
            <v>859</v>
          </cell>
          <cell r="E243">
            <v>8059</v>
          </cell>
          <cell r="F243">
            <v>2.6765460000000001</v>
          </cell>
          <cell r="G243">
            <v>2299.153014</v>
          </cell>
          <cell r="H243">
            <v>0.81647199999999998</v>
          </cell>
          <cell r="I243">
            <v>701.34944799999994</v>
          </cell>
          <cell r="J243">
            <v>9</v>
          </cell>
        </row>
        <row r="244">
          <cell r="A244">
            <v>2332241</v>
          </cell>
          <cell r="B244">
            <v>243</v>
          </cell>
          <cell r="C244">
            <v>9776</v>
          </cell>
          <cell r="D244">
            <v>819</v>
          </cell>
          <cell r="E244">
            <v>8957</v>
          </cell>
          <cell r="F244">
            <v>2.043593</v>
          </cell>
          <cell r="G244">
            <v>1673.702667</v>
          </cell>
          <cell r="H244">
            <v>0.24448600000000001</v>
          </cell>
          <cell r="I244">
            <v>200.23403400000001</v>
          </cell>
          <cell r="J244">
            <v>11</v>
          </cell>
        </row>
        <row r="245">
          <cell r="A245">
            <v>2341859</v>
          </cell>
          <cell r="B245">
            <v>244</v>
          </cell>
          <cell r="C245">
            <v>9618</v>
          </cell>
          <cell r="D245">
            <v>1115</v>
          </cell>
          <cell r="E245">
            <v>8503</v>
          </cell>
          <cell r="F245">
            <v>2.173988</v>
          </cell>
          <cell r="G245">
            <v>2423.9966199999999</v>
          </cell>
          <cell r="H245">
            <v>0.26107999999999998</v>
          </cell>
          <cell r="I245">
            <v>291.10419999999999</v>
          </cell>
          <cell r="J245">
            <v>8</v>
          </cell>
        </row>
        <row r="246">
          <cell r="A246">
            <v>2350806</v>
          </cell>
          <cell r="B246">
            <v>245</v>
          </cell>
          <cell r="C246">
            <v>8947</v>
          </cell>
          <cell r="D246">
            <v>664</v>
          </cell>
          <cell r="E246">
            <v>8283</v>
          </cell>
          <cell r="F246">
            <v>2.7704260000000001</v>
          </cell>
          <cell r="G246">
            <v>1839.562864</v>
          </cell>
          <cell r="H246">
            <v>0.28288200000000002</v>
          </cell>
          <cell r="I246">
            <v>187.83364800000001</v>
          </cell>
          <cell r="J246">
            <v>12</v>
          </cell>
        </row>
        <row r="247">
          <cell r="A247">
            <v>2360578</v>
          </cell>
          <cell r="B247">
            <v>246</v>
          </cell>
          <cell r="C247">
            <v>9772</v>
          </cell>
          <cell r="D247">
            <v>0</v>
          </cell>
          <cell r="E247">
            <v>9772</v>
          </cell>
          <cell r="G247">
            <v>0</v>
          </cell>
          <cell r="I247">
            <v>0</v>
          </cell>
        </row>
        <row r="248">
          <cell r="A248">
            <v>2370553</v>
          </cell>
          <cell r="B248">
            <v>247</v>
          </cell>
          <cell r="C248">
            <v>9975</v>
          </cell>
          <cell r="D248">
            <v>429</v>
          </cell>
          <cell r="E248">
            <v>9546</v>
          </cell>
          <cell r="F248">
            <v>2.0401280000000002</v>
          </cell>
          <cell r="G248">
            <v>875.21491200000003</v>
          </cell>
          <cell r="H248">
            <v>1.4866060000000001</v>
          </cell>
          <cell r="I248">
            <v>637.75397400000008</v>
          </cell>
          <cell r="J248">
            <v>22</v>
          </cell>
        </row>
        <row r="249">
          <cell r="A249">
            <v>2380352</v>
          </cell>
          <cell r="B249">
            <v>248</v>
          </cell>
          <cell r="C249">
            <v>9799</v>
          </cell>
          <cell r="D249">
            <v>469</v>
          </cell>
          <cell r="E249">
            <v>9330</v>
          </cell>
          <cell r="F249">
            <v>3.1370260000000001</v>
          </cell>
          <cell r="G249">
            <v>1471.2651940000001</v>
          </cell>
          <cell r="H249">
            <v>2.2148970000000001</v>
          </cell>
          <cell r="I249">
            <v>1038.786693</v>
          </cell>
          <cell r="J249">
            <v>20</v>
          </cell>
        </row>
        <row r="250">
          <cell r="A250">
            <v>2389664</v>
          </cell>
          <cell r="B250">
            <v>249</v>
          </cell>
          <cell r="C250">
            <v>9312</v>
          </cell>
          <cell r="D250">
            <v>1500</v>
          </cell>
          <cell r="E250">
            <v>7812</v>
          </cell>
          <cell r="F250">
            <v>2.6935769999999999</v>
          </cell>
          <cell r="G250">
            <v>4040.3654999999999</v>
          </cell>
          <cell r="H250">
            <v>1.169529</v>
          </cell>
          <cell r="I250">
            <v>1754.2935</v>
          </cell>
          <cell r="J250">
            <v>5</v>
          </cell>
        </row>
        <row r="251">
          <cell r="A251">
            <v>2399642</v>
          </cell>
          <cell r="B251">
            <v>250</v>
          </cell>
          <cell r="C251">
            <v>9978</v>
          </cell>
          <cell r="D251">
            <v>2421</v>
          </cell>
          <cell r="E251">
            <v>7557</v>
          </cell>
          <cell r="F251">
            <v>2.0527090000000001</v>
          </cell>
          <cell r="G251">
            <v>4969.6084890000002</v>
          </cell>
          <cell r="H251">
            <v>0.36421599999999998</v>
          </cell>
          <cell r="I251">
            <v>881.76693599999999</v>
          </cell>
          <cell r="J251">
            <v>3</v>
          </cell>
        </row>
        <row r="252">
          <cell r="A252">
            <v>2409515</v>
          </cell>
          <cell r="B252">
            <v>251</v>
          </cell>
          <cell r="C252">
            <v>9873</v>
          </cell>
          <cell r="D252">
            <v>3027</v>
          </cell>
          <cell r="E252">
            <v>6846</v>
          </cell>
          <cell r="F252">
            <v>2.4252180000000001</v>
          </cell>
          <cell r="G252">
            <v>7341.1348860000007</v>
          </cell>
          <cell r="H252">
            <v>0.24698200000000001</v>
          </cell>
          <cell r="I252">
            <v>747.61451399999999</v>
          </cell>
          <cell r="J252">
            <v>2</v>
          </cell>
        </row>
        <row r="253">
          <cell r="A253">
            <v>2419026</v>
          </cell>
          <cell r="B253">
            <v>252</v>
          </cell>
          <cell r="C253">
            <v>9511</v>
          </cell>
          <cell r="D253">
            <v>1050</v>
          </cell>
          <cell r="E253">
            <v>8461</v>
          </cell>
          <cell r="F253">
            <v>1.533099</v>
          </cell>
          <cell r="G253">
            <v>1609.75395</v>
          </cell>
          <cell r="H253">
            <v>8.8301000000000004E-2</v>
          </cell>
          <cell r="I253">
            <v>92.71605000000001</v>
          </cell>
          <cell r="J253">
            <v>8</v>
          </cell>
        </row>
        <row r="254">
          <cell r="A254">
            <v>2428743</v>
          </cell>
          <cell r="B254">
            <v>253</v>
          </cell>
          <cell r="C254">
            <v>9717</v>
          </cell>
          <cell r="D254">
            <v>690</v>
          </cell>
          <cell r="E254">
            <v>9027</v>
          </cell>
          <cell r="F254">
            <v>1.035833</v>
          </cell>
          <cell r="G254">
            <v>714.72477000000003</v>
          </cell>
          <cell r="H254">
            <v>9.2873999999999998E-2</v>
          </cell>
          <cell r="I254">
            <v>64.083060000000003</v>
          </cell>
          <cell r="J254">
            <v>13</v>
          </cell>
        </row>
        <row r="255">
          <cell r="A255">
            <v>2438036</v>
          </cell>
          <cell r="B255">
            <v>254</v>
          </cell>
          <cell r="C255">
            <v>9293</v>
          </cell>
          <cell r="D255">
            <v>666</v>
          </cell>
          <cell r="E255">
            <v>8627</v>
          </cell>
          <cell r="F255">
            <v>2.4134440000000001</v>
          </cell>
          <cell r="G255">
            <v>1607.3537040000001</v>
          </cell>
          <cell r="H255">
            <v>0.44176900000000002</v>
          </cell>
          <cell r="I255">
            <v>294.21815400000003</v>
          </cell>
          <cell r="J255">
            <v>13</v>
          </cell>
        </row>
        <row r="256">
          <cell r="A256">
            <v>2447907</v>
          </cell>
          <cell r="B256">
            <v>255</v>
          </cell>
          <cell r="C256">
            <v>9871</v>
          </cell>
          <cell r="D256">
            <v>82</v>
          </cell>
          <cell r="E256">
            <v>9789</v>
          </cell>
          <cell r="F256">
            <v>2.095755</v>
          </cell>
          <cell r="G256">
            <v>171.85191</v>
          </cell>
          <cell r="H256">
            <v>0.86299499999999996</v>
          </cell>
          <cell r="I256">
            <v>70.765590000000003</v>
          </cell>
          <cell r="J256">
            <v>119</v>
          </cell>
        </row>
        <row r="257">
          <cell r="A257">
            <v>2457895</v>
          </cell>
          <cell r="B257">
            <v>256</v>
          </cell>
          <cell r="C257">
            <v>9988</v>
          </cell>
          <cell r="D257">
            <v>0</v>
          </cell>
          <cell r="E257">
            <v>9988</v>
          </cell>
          <cell r="G257">
            <v>0</v>
          </cell>
          <cell r="I257">
            <v>0</v>
          </cell>
        </row>
        <row r="258">
          <cell r="A258">
            <v>2467101</v>
          </cell>
          <cell r="B258">
            <v>257</v>
          </cell>
          <cell r="C258">
            <v>9206</v>
          </cell>
          <cell r="D258">
            <v>849</v>
          </cell>
          <cell r="E258">
            <v>8357</v>
          </cell>
          <cell r="F258">
            <v>3.1506799999999999</v>
          </cell>
          <cell r="G258">
            <v>2674.9273199999998</v>
          </cell>
          <cell r="H258">
            <v>1.8762540000000001</v>
          </cell>
          <cell r="I258">
            <v>1592.939646</v>
          </cell>
          <cell r="J258">
            <v>10</v>
          </cell>
        </row>
        <row r="259">
          <cell r="A259">
            <v>2477072</v>
          </cell>
          <cell r="B259">
            <v>258</v>
          </cell>
          <cell r="C259">
            <v>9971</v>
          </cell>
          <cell r="D259">
            <v>898</v>
          </cell>
          <cell r="E259">
            <v>9073</v>
          </cell>
          <cell r="F259">
            <v>4.7944069999999996</v>
          </cell>
          <cell r="G259">
            <v>4305.3774859999994</v>
          </cell>
          <cell r="H259">
            <v>1.7708600000000001</v>
          </cell>
          <cell r="I259">
            <v>1590.2322800000002</v>
          </cell>
          <cell r="J259">
            <v>10</v>
          </cell>
        </row>
        <row r="260">
          <cell r="A260">
            <v>2487039</v>
          </cell>
          <cell r="B260">
            <v>259</v>
          </cell>
          <cell r="C260">
            <v>9967</v>
          </cell>
          <cell r="D260">
            <v>2296</v>
          </cell>
          <cell r="E260">
            <v>7671</v>
          </cell>
          <cell r="F260">
            <v>2.0863830000000001</v>
          </cell>
          <cell r="G260">
            <v>4790.335368</v>
          </cell>
          <cell r="H260">
            <v>0.21787200000000001</v>
          </cell>
          <cell r="I260">
            <v>500.23411200000004</v>
          </cell>
          <cell r="J260">
            <v>3</v>
          </cell>
        </row>
        <row r="261">
          <cell r="A261">
            <v>2497010</v>
          </cell>
          <cell r="B261">
            <v>260</v>
          </cell>
          <cell r="C261">
            <v>9971</v>
          </cell>
          <cell r="D261">
            <v>1523</v>
          </cell>
          <cell r="E261">
            <v>8448</v>
          </cell>
          <cell r="F261">
            <v>1.649851</v>
          </cell>
          <cell r="G261">
            <v>2512.7230730000001</v>
          </cell>
          <cell r="H261">
            <v>0.126134</v>
          </cell>
          <cell r="I261">
            <v>192.102082</v>
          </cell>
          <cell r="J261">
            <v>6</v>
          </cell>
        </row>
        <row r="262">
          <cell r="A262">
            <v>2506920</v>
          </cell>
          <cell r="B262">
            <v>261</v>
          </cell>
          <cell r="C262">
            <v>9910</v>
          </cell>
          <cell r="D262">
            <v>781</v>
          </cell>
          <cell r="E262">
            <v>9129</v>
          </cell>
          <cell r="F262">
            <v>1.9055960000000001</v>
          </cell>
          <cell r="G262">
            <v>1488.2704760000001</v>
          </cell>
          <cell r="H262">
            <v>0.32331500000000002</v>
          </cell>
          <cell r="I262">
            <v>252.50901500000001</v>
          </cell>
          <cell r="J262">
            <v>12</v>
          </cell>
        </row>
        <row r="263">
          <cell r="A263">
            <v>2516857</v>
          </cell>
          <cell r="B263">
            <v>262</v>
          </cell>
          <cell r="C263">
            <v>9937</v>
          </cell>
          <cell r="D263">
            <v>468</v>
          </cell>
          <cell r="E263">
            <v>9469</v>
          </cell>
          <cell r="F263">
            <v>1.14957</v>
          </cell>
          <cell r="G263">
            <v>537.99875999999995</v>
          </cell>
          <cell r="H263">
            <v>0.48565000000000003</v>
          </cell>
          <cell r="I263">
            <v>227.2842</v>
          </cell>
          <cell r="J263">
            <v>20</v>
          </cell>
        </row>
        <row r="264">
          <cell r="A264">
            <v>2526367</v>
          </cell>
          <cell r="B264">
            <v>263</v>
          </cell>
          <cell r="C264">
            <v>9510</v>
          </cell>
          <cell r="D264">
            <v>917</v>
          </cell>
          <cell r="E264">
            <v>8593</v>
          </cell>
          <cell r="F264">
            <v>2.336792</v>
          </cell>
          <cell r="G264">
            <v>2142.838264</v>
          </cell>
          <cell r="H264">
            <v>0.78901200000000005</v>
          </cell>
          <cell r="I264">
            <v>723.52400399999999</v>
          </cell>
          <cell r="J264">
            <v>9</v>
          </cell>
        </row>
        <row r="265">
          <cell r="A265">
            <v>2536161</v>
          </cell>
          <cell r="B265">
            <v>264</v>
          </cell>
          <cell r="C265">
            <v>9794</v>
          </cell>
          <cell r="D265">
            <v>914</v>
          </cell>
          <cell r="E265">
            <v>8880</v>
          </cell>
          <cell r="F265">
            <v>1.8840760000000001</v>
          </cell>
          <cell r="G265">
            <v>1722.045464</v>
          </cell>
          <cell r="H265">
            <v>0.76671800000000001</v>
          </cell>
          <cell r="I265">
            <v>700.78025200000002</v>
          </cell>
          <cell r="J265">
            <v>10</v>
          </cell>
        </row>
        <row r="266">
          <cell r="A266">
            <v>2545449</v>
          </cell>
          <cell r="B266">
            <v>265</v>
          </cell>
          <cell r="C266">
            <v>9288</v>
          </cell>
          <cell r="D266">
            <v>704</v>
          </cell>
          <cell r="E266">
            <v>8584</v>
          </cell>
          <cell r="F266">
            <v>6.8258340000000004</v>
          </cell>
          <cell r="G266">
            <v>4805.3871360000003</v>
          </cell>
          <cell r="H266">
            <v>0.51670799999999995</v>
          </cell>
          <cell r="I266">
            <v>363.76243199999999</v>
          </cell>
          <cell r="J266">
            <v>12</v>
          </cell>
        </row>
        <row r="267">
          <cell r="A267">
            <v>2554944</v>
          </cell>
          <cell r="B267">
            <v>266</v>
          </cell>
          <cell r="C267">
            <v>9495</v>
          </cell>
          <cell r="D267">
            <v>279</v>
          </cell>
          <cell r="E267">
            <v>9216</v>
          </cell>
          <cell r="F267">
            <v>19.932130000000001</v>
          </cell>
          <cell r="G267">
            <v>5561.0642699999999</v>
          </cell>
          <cell r="H267">
            <v>8.7164000000000005E-2</v>
          </cell>
          <cell r="I267">
            <v>24.318756</v>
          </cell>
          <cell r="J267">
            <v>33</v>
          </cell>
        </row>
        <row r="268">
          <cell r="A268">
            <v>2564412</v>
          </cell>
          <cell r="B268">
            <v>267</v>
          </cell>
          <cell r="C268">
            <v>9468</v>
          </cell>
          <cell r="D268">
            <v>127</v>
          </cell>
          <cell r="E268">
            <v>9341</v>
          </cell>
          <cell r="F268">
            <v>20.057300000000001</v>
          </cell>
          <cell r="G268">
            <v>2547.2771000000002</v>
          </cell>
          <cell r="H268">
            <v>3.2169999999999997E-2</v>
          </cell>
          <cell r="I268">
            <v>4.0855899999999998</v>
          </cell>
          <cell r="J268">
            <v>74</v>
          </cell>
        </row>
        <row r="269">
          <cell r="A269">
            <v>2573839</v>
          </cell>
          <cell r="B269">
            <v>268</v>
          </cell>
          <cell r="C269">
            <v>9427</v>
          </cell>
          <cell r="D269">
            <v>52</v>
          </cell>
          <cell r="E269">
            <v>9375</v>
          </cell>
          <cell r="F269">
            <v>8.3125110000000006</v>
          </cell>
          <cell r="G269">
            <v>432.25057200000003</v>
          </cell>
          <cell r="H269">
            <v>6.4617999999999995E-2</v>
          </cell>
          <cell r="I269">
            <v>3.3601359999999998</v>
          </cell>
          <cell r="J269">
            <v>180</v>
          </cell>
        </row>
        <row r="270">
          <cell r="A270">
            <v>2583443</v>
          </cell>
          <cell r="B270">
            <v>269</v>
          </cell>
          <cell r="C270">
            <v>9604</v>
          </cell>
          <cell r="D270">
            <v>0</v>
          </cell>
          <cell r="E270">
            <v>9604</v>
          </cell>
          <cell r="G270">
            <v>0</v>
          </cell>
          <cell r="I270">
            <v>0</v>
          </cell>
        </row>
        <row r="271">
          <cell r="A271">
            <v>2592320</v>
          </cell>
          <cell r="B271">
            <v>270</v>
          </cell>
          <cell r="C271">
            <v>8877</v>
          </cell>
          <cell r="D271">
            <v>0</v>
          </cell>
          <cell r="E271">
            <v>8877</v>
          </cell>
          <cell r="G271">
            <v>0</v>
          </cell>
          <cell r="I271">
            <v>0</v>
          </cell>
        </row>
        <row r="272">
          <cell r="A272">
            <v>2602292</v>
          </cell>
          <cell r="B272">
            <v>271</v>
          </cell>
          <cell r="C272">
            <v>9972</v>
          </cell>
          <cell r="D272">
            <v>585</v>
          </cell>
          <cell r="E272">
            <v>9387</v>
          </cell>
          <cell r="F272">
            <v>3.5507309999999999</v>
          </cell>
          <cell r="G272">
            <v>2077.177635</v>
          </cell>
          <cell r="H272">
            <v>0.87656199999999995</v>
          </cell>
          <cell r="I272">
            <v>512.78877</v>
          </cell>
          <cell r="J272">
            <v>16</v>
          </cell>
        </row>
        <row r="273">
          <cell r="A273">
            <v>2611125</v>
          </cell>
          <cell r="B273">
            <v>272</v>
          </cell>
          <cell r="C273">
            <v>8833</v>
          </cell>
          <cell r="D273">
            <v>2891</v>
          </cell>
          <cell r="E273">
            <v>5942</v>
          </cell>
          <cell r="F273">
            <v>3.8103989999999999</v>
          </cell>
          <cell r="G273">
            <v>11015.863508999999</v>
          </cell>
          <cell r="H273">
            <v>2.0929519999999999</v>
          </cell>
          <cell r="I273">
            <v>6050.7242319999996</v>
          </cell>
          <cell r="J273">
            <v>2</v>
          </cell>
        </row>
        <row r="274">
          <cell r="A274">
            <v>2620687</v>
          </cell>
          <cell r="B274">
            <v>273</v>
          </cell>
          <cell r="C274">
            <v>9562</v>
          </cell>
          <cell r="D274">
            <v>2031</v>
          </cell>
          <cell r="E274">
            <v>7531</v>
          </cell>
          <cell r="F274">
            <v>2.5231859999999999</v>
          </cell>
          <cell r="G274">
            <v>5124.5907660000003</v>
          </cell>
          <cell r="H274">
            <v>0.201073</v>
          </cell>
          <cell r="I274">
            <v>408.37926299999998</v>
          </cell>
          <cell r="J274">
            <v>4</v>
          </cell>
        </row>
        <row r="275">
          <cell r="A275">
            <v>2630557</v>
          </cell>
          <cell r="B275">
            <v>274</v>
          </cell>
          <cell r="C275">
            <v>9870</v>
          </cell>
          <cell r="D275">
            <v>1054</v>
          </cell>
          <cell r="E275">
            <v>8816</v>
          </cell>
          <cell r="F275">
            <v>1.7303269999999999</v>
          </cell>
          <cell r="G275">
            <v>1823.7646580000001</v>
          </cell>
          <cell r="H275">
            <v>8.6401000000000006E-2</v>
          </cell>
          <cell r="I275">
            <v>91.066654</v>
          </cell>
          <cell r="J275">
            <v>8</v>
          </cell>
        </row>
        <row r="276">
          <cell r="A276">
            <v>2640110</v>
          </cell>
          <cell r="B276">
            <v>275</v>
          </cell>
          <cell r="C276">
            <v>9553</v>
          </cell>
          <cell r="D276">
            <v>351</v>
          </cell>
          <cell r="E276">
            <v>9202</v>
          </cell>
          <cell r="F276">
            <v>0.93785399999999997</v>
          </cell>
          <cell r="G276">
            <v>329.18675400000001</v>
          </cell>
          <cell r="H276">
            <v>1.0585260000000001</v>
          </cell>
          <cell r="I276">
            <v>371.54262600000004</v>
          </cell>
          <cell r="J276">
            <v>26</v>
          </cell>
        </row>
        <row r="277">
          <cell r="A277">
            <v>2649195</v>
          </cell>
          <cell r="B277">
            <v>276</v>
          </cell>
          <cell r="C277">
            <v>9085</v>
          </cell>
          <cell r="D277">
            <v>371</v>
          </cell>
          <cell r="E277">
            <v>8714</v>
          </cell>
          <cell r="F277">
            <v>1.213171</v>
          </cell>
          <cell r="G277">
            <v>450.08644099999998</v>
          </cell>
          <cell r="H277">
            <v>1.4498789999999999</v>
          </cell>
          <cell r="I277">
            <v>537.90510899999992</v>
          </cell>
          <cell r="J277">
            <v>23</v>
          </cell>
        </row>
        <row r="278">
          <cell r="A278">
            <v>2659183</v>
          </cell>
          <cell r="B278">
            <v>277</v>
          </cell>
          <cell r="C278">
            <v>9988</v>
          </cell>
          <cell r="D278">
            <v>97</v>
          </cell>
          <cell r="E278">
            <v>9891</v>
          </cell>
          <cell r="F278">
            <v>1.3695930000000001</v>
          </cell>
          <cell r="G278">
            <v>132.85052100000001</v>
          </cell>
          <cell r="H278">
            <v>1.3870389999999999</v>
          </cell>
          <cell r="I278">
            <v>134.54278299999999</v>
          </cell>
          <cell r="J278">
            <v>102</v>
          </cell>
        </row>
        <row r="279">
          <cell r="A279">
            <v>2668548</v>
          </cell>
          <cell r="B279">
            <v>278</v>
          </cell>
          <cell r="C279">
            <v>9365</v>
          </cell>
          <cell r="D279">
            <v>332</v>
          </cell>
          <cell r="E279">
            <v>9033</v>
          </cell>
          <cell r="F279">
            <v>1.288494</v>
          </cell>
          <cell r="G279">
            <v>427.78000800000001</v>
          </cell>
          <cell r="H279">
            <v>1.395295</v>
          </cell>
          <cell r="I279">
            <v>463.23793999999998</v>
          </cell>
          <cell r="J279">
            <v>27</v>
          </cell>
        </row>
        <row r="280">
          <cell r="A280">
            <v>2677632</v>
          </cell>
          <cell r="B280">
            <v>279</v>
          </cell>
          <cell r="C280">
            <v>9084</v>
          </cell>
          <cell r="D280">
            <v>390</v>
          </cell>
          <cell r="E280">
            <v>8694</v>
          </cell>
          <cell r="F280">
            <v>5.1267909999999999</v>
          </cell>
          <cell r="G280">
            <v>1999.44849</v>
          </cell>
          <cell r="H280">
            <v>0.42085499999999998</v>
          </cell>
          <cell r="I280">
            <v>164.13344999999998</v>
          </cell>
          <cell r="J280">
            <v>22</v>
          </cell>
        </row>
        <row r="281">
          <cell r="A281">
            <v>2687361</v>
          </cell>
          <cell r="B281">
            <v>280</v>
          </cell>
          <cell r="C281">
            <v>9729</v>
          </cell>
          <cell r="D281">
            <v>449</v>
          </cell>
          <cell r="E281">
            <v>9280</v>
          </cell>
          <cell r="F281">
            <v>10.43385</v>
          </cell>
          <cell r="G281">
            <v>4684.7986499999997</v>
          </cell>
          <cell r="H281">
            <v>0.138266</v>
          </cell>
          <cell r="I281">
            <v>62.081434000000002</v>
          </cell>
          <cell r="J281">
            <v>21</v>
          </cell>
        </row>
        <row r="282">
          <cell r="A282">
            <v>2697129</v>
          </cell>
          <cell r="B282">
            <v>281</v>
          </cell>
          <cell r="C282">
            <v>9768</v>
          </cell>
          <cell r="D282">
            <v>312</v>
          </cell>
          <cell r="E282">
            <v>9456</v>
          </cell>
          <cell r="F282">
            <v>16.049050000000001</v>
          </cell>
          <cell r="G282">
            <v>5007.3036000000002</v>
          </cell>
          <cell r="H282">
            <v>0.159111</v>
          </cell>
          <cell r="I282">
            <v>49.642631999999999</v>
          </cell>
          <cell r="J282">
            <v>30</v>
          </cell>
        </row>
        <row r="283">
          <cell r="A283">
            <v>2707113</v>
          </cell>
          <cell r="B283">
            <v>282</v>
          </cell>
          <cell r="C283">
            <v>9984</v>
          </cell>
          <cell r="D283">
            <v>136</v>
          </cell>
          <cell r="E283">
            <v>9848</v>
          </cell>
          <cell r="F283">
            <v>9.2163369999999993</v>
          </cell>
          <cell r="G283">
            <v>1253.421832</v>
          </cell>
          <cell r="H283">
            <v>0.24836</v>
          </cell>
          <cell r="I283">
            <v>33.776960000000003</v>
          </cell>
          <cell r="J283">
            <v>72</v>
          </cell>
        </row>
        <row r="284">
          <cell r="A284">
            <v>2716512</v>
          </cell>
          <cell r="B284">
            <v>283</v>
          </cell>
          <cell r="C284">
            <v>9399</v>
          </cell>
          <cell r="D284">
            <v>136</v>
          </cell>
          <cell r="E284">
            <v>9263</v>
          </cell>
          <cell r="F284">
            <v>8.0795580000000005</v>
          </cell>
          <cell r="G284">
            <v>1098.819888</v>
          </cell>
          <cell r="H284">
            <v>7.5450000000000003E-2</v>
          </cell>
          <cell r="I284">
            <v>10.261200000000001</v>
          </cell>
          <cell r="J284">
            <v>68</v>
          </cell>
        </row>
        <row r="285">
          <cell r="A285">
            <v>2725608</v>
          </cell>
          <cell r="B285">
            <v>284</v>
          </cell>
          <cell r="C285">
            <v>9096</v>
          </cell>
          <cell r="D285">
            <v>97</v>
          </cell>
          <cell r="E285">
            <v>8999</v>
          </cell>
          <cell r="F285">
            <v>1.270753</v>
          </cell>
          <cell r="G285">
            <v>123.263041</v>
          </cell>
          <cell r="H285">
            <v>0.47286299999999998</v>
          </cell>
          <cell r="I285">
            <v>45.867711</v>
          </cell>
          <cell r="J285">
            <v>93</v>
          </cell>
        </row>
        <row r="286">
          <cell r="A286">
            <v>2734701</v>
          </cell>
          <cell r="B286">
            <v>285</v>
          </cell>
          <cell r="C286">
            <v>9093</v>
          </cell>
          <cell r="D286">
            <v>156</v>
          </cell>
          <cell r="E286">
            <v>8937</v>
          </cell>
          <cell r="F286">
            <v>0.70071499999999998</v>
          </cell>
          <cell r="G286">
            <v>109.31153999999999</v>
          </cell>
          <cell r="H286">
            <v>0.20338800000000001</v>
          </cell>
          <cell r="I286">
            <v>31.728528000000001</v>
          </cell>
          <cell r="J286">
            <v>57</v>
          </cell>
        </row>
        <row r="287">
          <cell r="A287">
            <v>2743794</v>
          </cell>
          <cell r="B287">
            <v>286</v>
          </cell>
          <cell r="C287">
            <v>9093</v>
          </cell>
          <cell r="D287">
            <v>156</v>
          </cell>
          <cell r="E287">
            <v>8937</v>
          </cell>
          <cell r="F287">
            <v>0.63649900000000004</v>
          </cell>
          <cell r="G287">
            <v>99.293844000000007</v>
          </cell>
          <cell r="H287">
            <v>0.54323500000000002</v>
          </cell>
          <cell r="I287">
            <v>84.74466000000001</v>
          </cell>
          <cell r="J287">
            <v>57</v>
          </cell>
        </row>
        <row r="288">
          <cell r="A288">
            <v>2753781</v>
          </cell>
          <cell r="B288">
            <v>287</v>
          </cell>
          <cell r="C288">
            <v>9987</v>
          </cell>
          <cell r="D288">
            <v>3692</v>
          </cell>
          <cell r="E288">
            <v>6295</v>
          </cell>
          <cell r="F288">
            <v>3.4652219999999998</v>
          </cell>
          <cell r="G288">
            <v>12793.599623999999</v>
          </cell>
          <cell r="H288">
            <v>1.4700599999999999</v>
          </cell>
          <cell r="I288">
            <v>5427.4615199999998</v>
          </cell>
          <cell r="J288">
            <v>2</v>
          </cell>
        </row>
        <row r="289">
          <cell r="A289">
            <v>2763714</v>
          </cell>
          <cell r="B289">
            <v>288</v>
          </cell>
          <cell r="C289">
            <v>9933</v>
          </cell>
          <cell r="D289">
            <v>1488</v>
          </cell>
          <cell r="E289">
            <v>8445</v>
          </cell>
          <cell r="F289">
            <v>1.753873</v>
          </cell>
          <cell r="G289">
            <v>2609.7630239999999</v>
          </cell>
          <cell r="H289">
            <v>0.27662799999999999</v>
          </cell>
          <cell r="I289">
            <v>411.62246399999998</v>
          </cell>
          <cell r="J289">
            <v>6</v>
          </cell>
        </row>
        <row r="290">
          <cell r="A290">
            <v>2773689</v>
          </cell>
          <cell r="B290">
            <v>289</v>
          </cell>
          <cell r="C290">
            <v>9975</v>
          </cell>
          <cell r="D290">
            <v>957</v>
          </cell>
          <cell r="E290">
            <v>9018</v>
          </cell>
          <cell r="F290">
            <v>1.4180790000000001</v>
          </cell>
          <cell r="G290">
            <v>1357.1016030000001</v>
          </cell>
          <cell r="H290">
            <v>1.111666</v>
          </cell>
          <cell r="I290">
            <v>1063.864362</v>
          </cell>
          <cell r="J290">
            <v>9</v>
          </cell>
        </row>
        <row r="291">
          <cell r="A291">
            <v>2783663</v>
          </cell>
          <cell r="B291">
            <v>290</v>
          </cell>
          <cell r="C291">
            <v>9974</v>
          </cell>
          <cell r="D291">
            <v>488</v>
          </cell>
          <cell r="E291">
            <v>9486</v>
          </cell>
          <cell r="F291">
            <v>1.3234570000000001</v>
          </cell>
          <cell r="G291">
            <v>645.84701600000005</v>
          </cell>
          <cell r="H291">
            <v>1.8854420000000001</v>
          </cell>
          <cell r="I291">
            <v>920.09569599999998</v>
          </cell>
          <cell r="J291">
            <v>19</v>
          </cell>
        </row>
        <row r="292">
          <cell r="A292">
            <v>2792374</v>
          </cell>
          <cell r="B292">
            <v>291</v>
          </cell>
          <cell r="C292">
            <v>8711</v>
          </cell>
          <cell r="D292">
            <v>566</v>
          </cell>
          <cell r="E292">
            <v>8145</v>
          </cell>
          <cell r="F292">
            <v>1.7365710000000001</v>
          </cell>
          <cell r="G292">
            <v>982.8991860000001</v>
          </cell>
          <cell r="H292">
            <v>1.911062</v>
          </cell>
          <cell r="I292">
            <v>1081.6610920000001</v>
          </cell>
          <cell r="J292">
            <v>14</v>
          </cell>
        </row>
        <row r="293">
          <cell r="A293">
            <v>2801437</v>
          </cell>
          <cell r="B293">
            <v>292</v>
          </cell>
          <cell r="C293">
            <v>9063</v>
          </cell>
          <cell r="D293">
            <v>917</v>
          </cell>
          <cell r="E293">
            <v>8146</v>
          </cell>
          <cell r="F293">
            <v>1.4822230000000001</v>
          </cell>
          <cell r="G293">
            <v>1359.1984910000001</v>
          </cell>
          <cell r="H293">
            <v>1.631545</v>
          </cell>
          <cell r="I293">
            <v>1496.126765</v>
          </cell>
          <cell r="J293">
            <v>9</v>
          </cell>
        </row>
        <row r="294">
          <cell r="A294">
            <v>2810494</v>
          </cell>
          <cell r="B294">
            <v>293</v>
          </cell>
          <cell r="C294">
            <v>9057</v>
          </cell>
          <cell r="D294">
            <v>1054</v>
          </cell>
          <cell r="E294">
            <v>8003</v>
          </cell>
          <cell r="F294">
            <v>3.8327879999999999</v>
          </cell>
          <cell r="G294">
            <v>4039.7585519999998</v>
          </cell>
          <cell r="H294">
            <v>0.75341899999999995</v>
          </cell>
          <cell r="I294">
            <v>794.10362599999996</v>
          </cell>
          <cell r="J294">
            <v>8</v>
          </cell>
        </row>
        <row r="295">
          <cell r="A295">
            <v>2819544</v>
          </cell>
          <cell r="B295">
            <v>294</v>
          </cell>
          <cell r="C295">
            <v>9050</v>
          </cell>
          <cell r="D295">
            <v>1230</v>
          </cell>
          <cell r="E295">
            <v>7820</v>
          </cell>
          <cell r="F295">
            <v>4.7991489999999999</v>
          </cell>
          <cell r="G295">
            <v>5902.95327</v>
          </cell>
          <cell r="H295">
            <v>0.48788700000000002</v>
          </cell>
          <cell r="I295">
            <v>600.10100999999997</v>
          </cell>
          <cell r="J295">
            <v>6</v>
          </cell>
        </row>
        <row r="296">
          <cell r="A296">
            <v>2829512</v>
          </cell>
          <cell r="B296">
            <v>295</v>
          </cell>
          <cell r="C296">
            <v>9968</v>
          </cell>
          <cell r="D296">
            <v>1132</v>
          </cell>
          <cell r="E296">
            <v>8836</v>
          </cell>
          <cell r="F296">
            <v>5.8103439999999997</v>
          </cell>
          <cell r="G296">
            <v>6577.3094080000001</v>
          </cell>
          <cell r="H296">
            <v>0.43225200000000003</v>
          </cell>
          <cell r="I296">
            <v>489.30926400000004</v>
          </cell>
          <cell r="J296">
            <v>8</v>
          </cell>
        </row>
        <row r="297">
          <cell r="A297">
            <v>2839494</v>
          </cell>
          <cell r="B297">
            <v>296</v>
          </cell>
          <cell r="C297">
            <v>9982</v>
          </cell>
          <cell r="D297">
            <v>781</v>
          </cell>
          <cell r="E297">
            <v>9201</v>
          </cell>
          <cell r="F297">
            <v>2.5839129999999999</v>
          </cell>
          <cell r="G297">
            <v>2018.036053</v>
          </cell>
          <cell r="H297">
            <v>0.47035399999999999</v>
          </cell>
          <cell r="I297">
            <v>367.346474</v>
          </cell>
          <cell r="J297">
            <v>12</v>
          </cell>
        </row>
        <row r="298">
          <cell r="A298">
            <v>2848457</v>
          </cell>
          <cell r="B298">
            <v>297</v>
          </cell>
          <cell r="C298">
            <v>8963</v>
          </cell>
          <cell r="D298">
            <v>488</v>
          </cell>
          <cell r="E298">
            <v>8475</v>
          </cell>
          <cell r="F298">
            <v>1.446059</v>
          </cell>
          <cell r="G298">
            <v>705.67679199999998</v>
          </cell>
          <cell r="H298">
            <v>0.55266499999999996</v>
          </cell>
          <cell r="I298">
            <v>269.70051999999998</v>
          </cell>
          <cell r="J298">
            <v>17</v>
          </cell>
        </row>
        <row r="299">
          <cell r="A299">
            <v>2858253</v>
          </cell>
          <cell r="B299">
            <v>298</v>
          </cell>
          <cell r="C299">
            <v>9796</v>
          </cell>
          <cell r="D299">
            <v>351</v>
          </cell>
          <cell r="E299">
            <v>9445</v>
          </cell>
          <cell r="F299">
            <v>0.78680000000000005</v>
          </cell>
          <cell r="G299">
            <v>276.16680000000002</v>
          </cell>
          <cell r="H299">
            <v>0.49870500000000001</v>
          </cell>
          <cell r="I299">
            <v>175.045455</v>
          </cell>
          <cell r="J299">
            <v>27</v>
          </cell>
        </row>
        <row r="300">
          <cell r="A300">
            <v>2867665</v>
          </cell>
          <cell r="B300">
            <v>299</v>
          </cell>
          <cell r="C300">
            <v>9412</v>
          </cell>
          <cell r="D300">
            <v>195</v>
          </cell>
          <cell r="E300">
            <v>9217</v>
          </cell>
          <cell r="F300">
            <v>0.69554700000000003</v>
          </cell>
          <cell r="G300">
            <v>135.631665</v>
          </cell>
          <cell r="H300">
            <v>0.47283199999999997</v>
          </cell>
          <cell r="I300">
            <v>92.202239999999989</v>
          </cell>
          <cell r="J300">
            <v>47</v>
          </cell>
        </row>
        <row r="301">
          <cell r="A301">
            <v>2876555</v>
          </cell>
          <cell r="B301">
            <v>300</v>
          </cell>
          <cell r="C301">
            <v>8890</v>
          </cell>
          <cell r="D301">
            <v>918</v>
          </cell>
          <cell r="E301">
            <v>7972</v>
          </cell>
          <cell r="F301">
            <v>1.9541630000000001</v>
          </cell>
          <cell r="G301">
            <v>1793.921634</v>
          </cell>
          <cell r="H301">
            <v>0.18154100000000001</v>
          </cell>
          <cell r="I301">
            <v>166.65463800000001</v>
          </cell>
          <cell r="J301">
            <v>9</v>
          </cell>
        </row>
        <row r="302">
          <cell r="A302">
            <v>2885630</v>
          </cell>
          <cell r="B302">
            <v>301</v>
          </cell>
          <cell r="C302">
            <v>9075</v>
          </cell>
          <cell r="D302">
            <v>625</v>
          </cell>
          <cell r="E302">
            <v>8450</v>
          </cell>
          <cell r="F302">
            <v>1.8643190000000001</v>
          </cell>
          <cell r="G302">
            <v>1165.1993750000001</v>
          </cell>
          <cell r="H302">
            <v>0.43031199999999997</v>
          </cell>
          <cell r="I302">
            <v>268.94499999999999</v>
          </cell>
          <cell r="J302">
            <v>14</v>
          </cell>
        </row>
        <row r="303">
          <cell r="A303">
            <v>2894694</v>
          </cell>
          <cell r="B303">
            <v>302</v>
          </cell>
          <cell r="C303">
            <v>9064</v>
          </cell>
          <cell r="D303">
            <v>878</v>
          </cell>
          <cell r="E303">
            <v>8186</v>
          </cell>
          <cell r="F303">
            <v>1.3241309999999999</v>
          </cell>
          <cell r="G303">
            <v>1162.5870179999999</v>
          </cell>
          <cell r="H303">
            <v>1.547776</v>
          </cell>
          <cell r="I303">
            <v>1358.947328</v>
          </cell>
          <cell r="J303">
            <v>9</v>
          </cell>
        </row>
        <row r="304">
          <cell r="A304">
            <v>2903746</v>
          </cell>
          <cell r="B304">
            <v>303</v>
          </cell>
          <cell r="C304">
            <v>9052</v>
          </cell>
          <cell r="D304">
            <v>1191</v>
          </cell>
          <cell r="E304">
            <v>7861</v>
          </cell>
          <cell r="F304">
            <v>1.306462</v>
          </cell>
          <cell r="G304">
            <v>1555.9962419999999</v>
          </cell>
          <cell r="H304">
            <v>1.778778</v>
          </cell>
          <cell r="I304">
            <v>2118.524598</v>
          </cell>
          <cell r="J304">
            <v>7</v>
          </cell>
        </row>
        <row r="305">
          <cell r="A305">
            <v>2912798</v>
          </cell>
          <cell r="B305">
            <v>304</v>
          </cell>
          <cell r="C305">
            <v>9052</v>
          </cell>
          <cell r="D305">
            <v>1191</v>
          </cell>
          <cell r="E305">
            <v>7861</v>
          </cell>
          <cell r="F305">
            <v>1.340713</v>
          </cell>
          <cell r="G305">
            <v>1596.7891830000001</v>
          </cell>
          <cell r="H305">
            <v>1.4007780000000001</v>
          </cell>
          <cell r="I305">
            <v>1668.3265980000001</v>
          </cell>
          <cell r="J305">
            <v>7</v>
          </cell>
        </row>
        <row r="306">
          <cell r="A306">
            <v>2921862</v>
          </cell>
          <cell r="B306">
            <v>305</v>
          </cell>
          <cell r="C306">
            <v>9064</v>
          </cell>
          <cell r="D306">
            <v>1406</v>
          </cell>
          <cell r="E306">
            <v>7658</v>
          </cell>
          <cell r="F306">
            <v>3.2298040000000001</v>
          </cell>
          <cell r="G306">
            <v>4541.1044240000001</v>
          </cell>
          <cell r="H306">
            <v>0.67160699999999995</v>
          </cell>
          <cell r="I306">
            <v>944.2794419999999</v>
          </cell>
          <cell r="J306">
            <v>5</v>
          </cell>
        </row>
        <row r="307">
          <cell r="A307">
            <v>2931839</v>
          </cell>
          <cell r="B307">
            <v>306</v>
          </cell>
          <cell r="C307">
            <v>9977</v>
          </cell>
          <cell r="D307">
            <v>1445</v>
          </cell>
          <cell r="E307">
            <v>8532</v>
          </cell>
          <cell r="F307">
            <v>2.3882110000000001</v>
          </cell>
          <cell r="G307">
            <v>3450.9648950000001</v>
          </cell>
          <cell r="H307">
            <v>0.49420199999999997</v>
          </cell>
          <cell r="I307">
            <v>714.12189000000001</v>
          </cell>
          <cell r="J307">
            <v>6</v>
          </cell>
        </row>
        <row r="308">
          <cell r="A308">
            <v>2941817</v>
          </cell>
          <cell r="B308">
            <v>307</v>
          </cell>
          <cell r="C308">
            <v>9978</v>
          </cell>
          <cell r="D308">
            <v>1386</v>
          </cell>
          <cell r="E308">
            <v>8592</v>
          </cell>
          <cell r="F308">
            <v>2.5531570000000001</v>
          </cell>
          <cell r="G308">
            <v>3538.6756020000003</v>
          </cell>
          <cell r="H308">
            <v>0.48102299999999998</v>
          </cell>
          <cell r="I308">
            <v>666.69787799999995</v>
          </cell>
          <cell r="J308">
            <v>6</v>
          </cell>
        </row>
        <row r="309">
          <cell r="A309">
            <v>2951806</v>
          </cell>
          <cell r="B309">
            <v>308</v>
          </cell>
          <cell r="C309">
            <v>9989</v>
          </cell>
          <cell r="D309">
            <v>1113</v>
          </cell>
          <cell r="E309">
            <v>8876</v>
          </cell>
          <cell r="F309">
            <v>2.842883</v>
          </cell>
          <cell r="G309">
            <v>3164.1287790000001</v>
          </cell>
          <cell r="H309">
            <v>0.43832199999999999</v>
          </cell>
          <cell r="I309">
            <v>487.85238599999997</v>
          </cell>
          <cell r="J309">
            <v>8</v>
          </cell>
        </row>
        <row r="310">
          <cell r="A310">
            <v>2960823</v>
          </cell>
          <cell r="B310">
            <v>309</v>
          </cell>
          <cell r="C310">
            <v>9017</v>
          </cell>
          <cell r="D310">
            <v>527</v>
          </cell>
          <cell r="E310">
            <v>8490</v>
          </cell>
          <cell r="F310">
            <v>2.4862060000000001</v>
          </cell>
          <cell r="G310">
            <v>1310.230562</v>
          </cell>
          <cell r="H310">
            <v>0.505579</v>
          </cell>
          <cell r="I310">
            <v>266.440133</v>
          </cell>
          <cell r="J310">
            <v>16</v>
          </cell>
        </row>
        <row r="311">
          <cell r="A311">
            <v>2969922</v>
          </cell>
          <cell r="B311">
            <v>310</v>
          </cell>
          <cell r="C311">
            <v>9099</v>
          </cell>
          <cell r="D311">
            <v>19</v>
          </cell>
          <cell r="E311">
            <v>9080</v>
          </cell>
          <cell r="F311">
            <v>0.93700600000000001</v>
          </cell>
          <cell r="G311">
            <v>17.803114000000001</v>
          </cell>
          <cell r="H311">
            <v>0.67032800000000003</v>
          </cell>
          <cell r="I311">
            <v>12.736232000000001</v>
          </cell>
          <cell r="J311">
            <v>478</v>
          </cell>
        </row>
        <row r="312">
          <cell r="A312">
            <v>2979907</v>
          </cell>
          <cell r="B312">
            <v>311</v>
          </cell>
          <cell r="C312">
            <v>9985</v>
          </cell>
          <cell r="D312">
            <v>599</v>
          </cell>
          <cell r="E312">
            <v>9386</v>
          </cell>
          <cell r="F312">
            <v>1.722178</v>
          </cell>
          <cell r="G312">
            <v>1031.5846220000001</v>
          </cell>
          <cell r="H312">
            <v>0.50236099999999995</v>
          </cell>
          <cell r="I312">
            <v>300.91423899999995</v>
          </cell>
          <cell r="J312">
            <v>16</v>
          </cell>
        </row>
        <row r="313">
          <cell r="A313">
            <v>2989525</v>
          </cell>
          <cell r="B313">
            <v>312</v>
          </cell>
          <cell r="C313">
            <v>9618</v>
          </cell>
          <cell r="D313">
            <v>1334</v>
          </cell>
          <cell r="E313">
            <v>8284</v>
          </cell>
          <cell r="F313">
            <v>1.890107</v>
          </cell>
          <cell r="G313">
            <v>2521.4027379999998</v>
          </cell>
          <cell r="H313">
            <v>0.450488</v>
          </cell>
          <cell r="I313">
            <v>600.95099200000004</v>
          </cell>
          <cell r="J313">
            <v>6</v>
          </cell>
        </row>
        <row r="314">
          <cell r="A314">
            <v>2998575</v>
          </cell>
          <cell r="B314">
            <v>313</v>
          </cell>
          <cell r="C314">
            <v>9050</v>
          </cell>
          <cell r="D314">
            <v>1250</v>
          </cell>
          <cell r="E314">
            <v>7800</v>
          </cell>
          <cell r="F314">
            <v>2.3171870000000001</v>
          </cell>
          <cell r="G314">
            <v>2896.4837500000003</v>
          </cell>
          <cell r="H314">
            <v>1.436493</v>
          </cell>
          <cell r="I314">
            <v>1795.61625</v>
          </cell>
          <cell r="J314">
            <v>6</v>
          </cell>
        </row>
        <row r="315">
          <cell r="A315">
            <v>3007334</v>
          </cell>
          <cell r="B315">
            <v>314</v>
          </cell>
          <cell r="C315">
            <v>8759</v>
          </cell>
          <cell r="D315">
            <v>1445</v>
          </cell>
          <cell r="E315">
            <v>7314</v>
          </cell>
          <cell r="F315">
            <v>1.209306</v>
          </cell>
          <cell r="G315">
            <v>1747.4471699999999</v>
          </cell>
          <cell r="H315">
            <v>1.4577439999999999</v>
          </cell>
          <cell r="I315">
            <v>2106.4400799999999</v>
          </cell>
          <cell r="J315">
            <v>5</v>
          </cell>
        </row>
        <row r="316">
          <cell r="A316">
            <v>3016368</v>
          </cell>
          <cell r="B316">
            <v>315</v>
          </cell>
          <cell r="C316">
            <v>9034</v>
          </cell>
          <cell r="D316">
            <v>1640</v>
          </cell>
          <cell r="E316">
            <v>7394</v>
          </cell>
          <cell r="F316">
            <v>1.3032779999999999</v>
          </cell>
          <cell r="G316">
            <v>2137.37592</v>
          </cell>
          <cell r="H316">
            <v>1.213036</v>
          </cell>
          <cell r="I316">
            <v>1989.37904</v>
          </cell>
          <cell r="J316">
            <v>4</v>
          </cell>
        </row>
        <row r="317">
          <cell r="A317">
            <v>3026313</v>
          </cell>
          <cell r="B317">
            <v>316</v>
          </cell>
          <cell r="C317">
            <v>9945</v>
          </cell>
          <cell r="D317">
            <v>1718</v>
          </cell>
          <cell r="E317">
            <v>8227</v>
          </cell>
          <cell r="F317">
            <v>2.4903230000000001</v>
          </cell>
          <cell r="G317">
            <v>4278.374914</v>
          </cell>
          <cell r="H317">
            <v>0.69613000000000003</v>
          </cell>
          <cell r="I317">
            <v>1195.9513400000001</v>
          </cell>
          <cell r="J317">
            <v>5</v>
          </cell>
        </row>
        <row r="318">
          <cell r="A318">
            <v>3036216</v>
          </cell>
          <cell r="B318">
            <v>317</v>
          </cell>
          <cell r="C318">
            <v>9903</v>
          </cell>
          <cell r="D318">
            <v>1738</v>
          </cell>
          <cell r="E318">
            <v>8165</v>
          </cell>
          <cell r="F318">
            <v>2.5165959999999998</v>
          </cell>
          <cell r="G318">
            <v>4373.8438479999995</v>
          </cell>
          <cell r="H318">
            <v>0.52464500000000003</v>
          </cell>
          <cell r="I318">
            <v>911.83301000000006</v>
          </cell>
          <cell r="J318">
            <v>5</v>
          </cell>
        </row>
        <row r="319">
          <cell r="A319">
            <v>3046196</v>
          </cell>
          <cell r="B319">
            <v>318</v>
          </cell>
          <cell r="C319">
            <v>9980</v>
          </cell>
          <cell r="D319">
            <v>1738</v>
          </cell>
          <cell r="E319">
            <v>8242</v>
          </cell>
          <cell r="F319">
            <v>3.1192929999999999</v>
          </cell>
          <cell r="G319">
            <v>5421.3312340000002</v>
          </cell>
          <cell r="H319">
            <v>0.44375399999999998</v>
          </cell>
          <cell r="I319">
            <v>771.24445200000002</v>
          </cell>
          <cell r="J319">
            <v>5</v>
          </cell>
        </row>
        <row r="320">
          <cell r="A320">
            <v>3056082</v>
          </cell>
          <cell r="B320">
            <v>319</v>
          </cell>
          <cell r="C320">
            <v>9886</v>
          </cell>
          <cell r="D320">
            <v>976</v>
          </cell>
          <cell r="E320">
            <v>8910</v>
          </cell>
          <cell r="F320">
            <v>3.3341470000000002</v>
          </cell>
          <cell r="G320">
            <v>3254.1274720000001</v>
          </cell>
          <cell r="H320">
            <v>0.42760700000000001</v>
          </cell>
          <cell r="I320">
            <v>417.34443200000004</v>
          </cell>
          <cell r="J320">
            <v>9</v>
          </cell>
        </row>
        <row r="321">
          <cell r="A321">
            <v>3066049</v>
          </cell>
          <cell r="B321">
            <v>320</v>
          </cell>
          <cell r="C321">
            <v>9967</v>
          </cell>
          <cell r="D321">
            <v>78</v>
          </cell>
          <cell r="E321">
            <v>9889</v>
          </cell>
          <cell r="F321">
            <v>3.7287889999999999</v>
          </cell>
          <cell r="G321">
            <v>290.84554199999997</v>
          </cell>
          <cell r="H321">
            <v>0.58260199999999995</v>
          </cell>
          <cell r="I321">
            <v>45.442955999999995</v>
          </cell>
          <cell r="J321">
            <v>127</v>
          </cell>
        </row>
        <row r="322">
          <cell r="A322">
            <v>3076007</v>
          </cell>
          <cell r="B322">
            <v>321</v>
          </cell>
          <cell r="C322">
            <v>9958</v>
          </cell>
          <cell r="D322">
            <v>527</v>
          </cell>
          <cell r="E322">
            <v>9431</v>
          </cell>
          <cell r="F322">
            <v>1.584908</v>
          </cell>
          <cell r="G322">
            <v>835.24651600000004</v>
          </cell>
          <cell r="H322">
            <v>0.73608399999999996</v>
          </cell>
          <cell r="I322">
            <v>387.916268</v>
          </cell>
          <cell r="J322">
            <v>18</v>
          </cell>
        </row>
        <row r="323">
          <cell r="A323">
            <v>3085926</v>
          </cell>
          <cell r="B323">
            <v>322</v>
          </cell>
          <cell r="C323">
            <v>9919</v>
          </cell>
          <cell r="D323">
            <v>2226</v>
          </cell>
          <cell r="E323">
            <v>7693</v>
          </cell>
          <cell r="F323">
            <v>1.3868670000000001</v>
          </cell>
          <cell r="G323">
            <v>3087.1659420000001</v>
          </cell>
          <cell r="H323">
            <v>0.90098</v>
          </cell>
          <cell r="I323">
            <v>2005.5814800000001</v>
          </cell>
          <cell r="J323">
            <v>3</v>
          </cell>
        </row>
        <row r="324">
          <cell r="A324">
            <v>3095916</v>
          </cell>
          <cell r="B324">
            <v>323</v>
          </cell>
          <cell r="C324">
            <v>9990</v>
          </cell>
          <cell r="D324">
            <v>3164</v>
          </cell>
          <cell r="E324">
            <v>6826</v>
          </cell>
          <cell r="F324">
            <v>1.6770750000000001</v>
          </cell>
          <cell r="G324">
            <v>5306.2653</v>
          </cell>
          <cell r="H324">
            <v>1.2886219999999999</v>
          </cell>
          <cell r="I324">
            <v>4077.2000079999998</v>
          </cell>
          <cell r="J324">
            <v>2</v>
          </cell>
        </row>
        <row r="325">
          <cell r="A325">
            <v>3105903</v>
          </cell>
          <cell r="B325">
            <v>324</v>
          </cell>
          <cell r="C325">
            <v>9987</v>
          </cell>
          <cell r="D325">
            <v>2167</v>
          </cell>
          <cell r="E325">
            <v>7820</v>
          </cell>
          <cell r="F325">
            <v>1.426021</v>
          </cell>
          <cell r="G325">
            <v>3090.1875070000001</v>
          </cell>
          <cell r="H325">
            <v>0.98455099999999995</v>
          </cell>
          <cell r="I325">
            <v>2133.5220169999998</v>
          </cell>
          <cell r="J325">
            <v>4</v>
          </cell>
        </row>
        <row r="326">
          <cell r="A326">
            <v>3115747</v>
          </cell>
          <cell r="B326">
            <v>325</v>
          </cell>
          <cell r="C326">
            <v>9844</v>
          </cell>
          <cell r="D326">
            <v>2246</v>
          </cell>
          <cell r="E326">
            <v>7598</v>
          </cell>
          <cell r="F326">
            <v>2.6898439999999999</v>
          </cell>
          <cell r="G326">
            <v>6041.3896239999995</v>
          </cell>
          <cell r="H326">
            <v>0.67531600000000003</v>
          </cell>
          <cell r="I326">
            <v>1516.759736</v>
          </cell>
          <cell r="J326">
            <v>3</v>
          </cell>
        </row>
        <row r="327">
          <cell r="A327">
            <v>3124781</v>
          </cell>
          <cell r="B327">
            <v>326</v>
          </cell>
          <cell r="C327">
            <v>9034</v>
          </cell>
          <cell r="D327">
            <v>2167</v>
          </cell>
          <cell r="E327">
            <v>6867</v>
          </cell>
          <cell r="F327">
            <v>3.36043</v>
          </cell>
          <cell r="G327">
            <v>7282.0518099999999</v>
          </cell>
          <cell r="H327">
            <v>0.56707399999999997</v>
          </cell>
          <cell r="I327">
            <v>1228.8493579999999</v>
          </cell>
          <cell r="J327">
            <v>3</v>
          </cell>
        </row>
        <row r="328">
          <cell r="A328">
            <v>3133813</v>
          </cell>
          <cell r="B328">
            <v>327</v>
          </cell>
          <cell r="C328">
            <v>9032</v>
          </cell>
          <cell r="D328">
            <v>1679</v>
          </cell>
          <cell r="E328">
            <v>7353</v>
          </cell>
          <cell r="F328">
            <v>3.5578609999999999</v>
          </cell>
          <cell r="G328">
            <v>5973.6486189999996</v>
          </cell>
          <cell r="H328">
            <v>0.56870200000000004</v>
          </cell>
          <cell r="I328">
            <v>954.85065800000007</v>
          </cell>
          <cell r="J328">
            <v>4</v>
          </cell>
        </row>
        <row r="329">
          <cell r="A329">
            <v>3142888</v>
          </cell>
          <cell r="B329">
            <v>328</v>
          </cell>
          <cell r="C329">
            <v>9075</v>
          </cell>
          <cell r="D329">
            <v>605</v>
          </cell>
          <cell r="E329">
            <v>8470</v>
          </cell>
          <cell r="F329">
            <v>3.690871</v>
          </cell>
          <cell r="G329">
            <v>2232.9769550000001</v>
          </cell>
          <cell r="H329">
            <v>0.864425</v>
          </cell>
          <cell r="I329">
            <v>522.977125</v>
          </cell>
          <cell r="J329">
            <v>14</v>
          </cell>
        </row>
        <row r="330">
          <cell r="A330">
            <v>3152161</v>
          </cell>
          <cell r="B330">
            <v>329</v>
          </cell>
          <cell r="C330">
            <v>9273</v>
          </cell>
          <cell r="D330">
            <v>175</v>
          </cell>
          <cell r="E330">
            <v>9098</v>
          </cell>
          <cell r="F330">
            <v>1.5712219999999999</v>
          </cell>
          <cell r="G330">
            <v>274.96384999999998</v>
          </cell>
          <cell r="H330">
            <v>2.2209940000000001</v>
          </cell>
          <cell r="I330">
            <v>388.67395000000005</v>
          </cell>
          <cell r="J330">
            <v>52</v>
          </cell>
        </row>
        <row r="331">
          <cell r="A331">
            <v>3162129</v>
          </cell>
          <cell r="B331">
            <v>330</v>
          </cell>
          <cell r="C331">
            <v>9968</v>
          </cell>
          <cell r="D331">
            <v>3155</v>
          </cell>
          <cell r="E331">
            <v>6813</v>
          </cell>
          <cell r="F331">
            <v>1.0272669999999999</v>
          </cell>
          <cell r="G331">
            <v>3241.0273849999999</v>
          </cell>
          <cell r="H331">
            <v>1.0544530000000001</v>
          </cell>
          <cell r="I331">
            <v>3326.7992150000005</v>
          </cell>
          <cell r="J331">
            <v>2</v>
          </cell>
        </row>
        <row r="332">
          <cell r="A332">
            <v>3172101</v>
          </cell>
          <cell r="B332">
            <v>331</v>
          </cell>
          <cell r="C332">
            <v>9972</v>
          </cell>
          <cell r="D332">
            <v>3574</v>
          </cell>
          <cell r="E332">
            <v>6398</v>
          </cell>
          <cell r="F332">
            <v>1.8514109999999999</v>
          </cell>
          <cell r="G332">
            <v>6616.9429139999993</v>
          </cell>
          <cell r="H332">
            <v>1.160588</v>
          </cell>
          <cell r="I332">
            <v>4147.9415119999994</v>
          </cell>
          <cell r="J332">
            <v>2</v>
          </cell>
        </row>
        <row r="333">
          <cell r="A333">
            <v>3182095</v>
          </cell>
          <cell r="B333">
            <v>332</v>
          </cell>
          <cell r="C333">
            <v>9994</v>
          </cell>
          <cell r="D333">
            <v>2480</v>
          </cell>
          <cell r="E333">
            <v>7514</v>
          </cell>
          <cell r="F333">
            <v>1.5165900000000001</v>
          </cell>
          <cell r="G333">
            <v>3761.1432000000004</v>
          </cell>
          <cell r="H333">
            <v>1.1289499999999999</v>
          </cell>
          <cell r="I333">
            <v>2799.7959999999998</v>
          </cell>
          <cell r="J333">
            <v>3</v>
          </cell>
        </row>
        <row r="334">
          <cell r="A334">
            <v>3191074</v>
          </cell>
          <cell r="B334">
            <v>333</v>
          </cell>
          <cell r="C334">
            <v>8979</v>
          </cell>
          <cell r="D334">
            <v>2148</v>
          </cell>
          <cell r="E334">
            <v>6831</v>
          </cell>
          <cell r="F334">
            <v>2.98264</v>
          </cell>
          <cell r="G334">
            <v>6406.71072</v>
          </cell>
          <cell r="H334">
            <v>0.63856400000000002</v>
          </cell>
          <cell r="I334">
            <v>1371.6354719999999</v>
          </cell>
          <cell r="J334">
            <v>3</v>
          </cell>
        </row>
        <row r="335">
          <cell r="A335">
            <v>3200595</v>
          </cell>
          <cell r="B335">
            <v>334</v>
          </cell>
          <cell r="C335">
            <v>9521</v>
          </cell>
          <cell r="D335">
            <v>2949</v>
          </cell>
          <cell r="E335">
            <v>6572</v>
          </cell>
          <cell r="F335">
            <v>2.4625530000000002</v>
          </cell>
          <cell r="G335">
            <v>7262.0687970000008</v>
          </cell>
          <cell r="H335">
            <v>0.64351899999999995</v>
          </cell>
          <cell r="I335">
            <v>1897.7375309999998</v>
          </cell>
          <cell r="J335">
            <v>2</v>
          </cell>
        </row>
        <row r="336">
          <cell r="A336">
            <v>3210359</v>
          </cell>
          <cell r="B336">
            <v>335</v>
          </cell>
          <cell r="C336">
            <v>9764</v>
          </cell>
          <cell r="D336">
            <v>1308</v>
          </cell>
          <cell r="E336">
            <v>8456</v>
          </cell>
          <cell r="F336">
            <v>2.9920469999999999</v>
          </cell>
          <cell r="G336">
            <v>3913.5974759999999</v>
          </cell>
          <cell r="H336">
            <v>1.0940319999999999</v>
          </cell>
          <cell r="I336">
            <v>1430.9938559999998</v>
          </cell>
          <cell r="J336">
            <v>6</v>
          </cell>
        </row>
        <row r="337">
          <cell r="A337">
            <v>3219286</v>
          </cell>
          <cell r="B337">
            <v>336</v>
          </cell>
          <cell r="C337">
            <v>8927</v>
          </cell>
          <cell r="D337">
            <v>1551</v>
          </cell>
          <cell r="E337">
            <v>7376</v>
          </cell>
          <cell r="F337">
            <v>1.3896729999999999</v>
          </cell>
          <cell r="G337">
            <v>2155.3828229999999</v>
          </cell>
          <cell r="H337">
            <v>2.3062100000000001</v>
          </cell>
          <cell r="I337">
            <v>3576.9317100000003</v>
          </cell>
          <cell r="J337">
            <v>5</v>
          </cell>
        </row>
        <row r="338">
          <cell r="A338">
            <v>3229235</v>
          </cell>
          <cell r="B338">
            <v>337</v>
          </cell>
          <cell r="C338">
            <v>9949</v>
          </cell>
          <cell r="D338">
            <v>4074</v>
          </cell>
          <cell r="E338">
            <v>5875</v>
          </cell>
          <cell r="F338">
            <v>1.290308</v>
          </cell>
          <cell r="G338">
            <v>5256.7147919999998</v>
          </cell>
          <cell r="H338">
            <v>0.63211700000000004</v>
          </cell>
          <cell r="I338">
            <v>2575.2446580000001</v>
          </cell>
          <cell r="J338">
            <v>1</v>
          </cell>
        </row>
        <row r="339">
          <cell r="A339">
            <v>3239110</v>
          </cell>
          <cell r="B339">
            <v>338</v>
          </cell>
          <cell r="C339">
            <v>9875</v>
          </cell>
          <cell r="D339">
            <v>3083</v>
          </cell>
          <cell r="E339">
            <v>6792</v>
          </cell>
          <cell r="F339">
            <v>1.805226</v>
          </cell>
          <cell r="G339">
            <v>5565.5117579999996</v>
          </cell>
          <cell r="H339">
            <v>0.49335499999999999</v>
          </cell>
          <cell r="I339">
            <v>1521.013465</v>
          </cell>
          <cell r="J339">
            <v>2</v>
          </cell>
        </row>
        <row r="340">
          <cell r="A340">
            <v>3248372</v>
          </cell>
          <cell r="B340">
            <v>339</v>
          </cell>
          <cell r="C340">
            <v>9262</v>
          </cell>
          <cell r="D340">
            <v>2636</v>
          </cell>
          <cell r="E340">
            <v>6626</v>
          </cell>
          <cell r="F340">
            <v>3.9231569999999998</v>
          </cell>
          <cell r="G340">
            <v>10341.441852</v>
          </cell>
          <cell r="H340">
            <v>0.73222200000000004</v>
          </cell>
          <cell r="I340">
            <v>1930.1371920000001</v>
          </cell>
          <cell r="J340">
            <v>3</v>
          </cell>
        </row>
        <row r="341">
          <cell r="A341">
            <v>3258350</v>
          </cell>
          <cell r="B341">
            <v>340</v>
          </cell>
          <cell r="C341">
            <v>9978</v>
          </cell>
          <cell r="D341">
            <v>3906</v>
          </cell>
          <cell r="E341">
            <v>6072</v>
          </cell>
          <cell r="F341">
            <v>2.7484470000000001</v>
          </cell>
          <cell r="G341">
            <v>10735.433982</v>
          </cell>
          <cell r="H341">
            <v>0.65121499999999999</v>
          </cell>
          <cell r="I341">
            <v>2543.64579</v>
          </cell>
          <cell r="J341">
            <v>2</v>
          </cell>
        </row>
        <row r="342">
          <cell r="A342">
            <v>3268330</v>
          </cell>
          <cell r="B342">
            <v>341</v>
          </cell>
          <cell r="C342">
            <v>9980</v>
          </cell>
          <cell r="D342">
            <v>2421</v>
          </cell>
          <cell r="E342">
            <v>7559</v>
          </cell>
          <cell r="F342">
            <v>2.7318190000000002</v>
          </cell>
          <cell r="G342">
            <v>6613.7337990000005</v>
          </cell>
          <cell r="H342">
            <v>1.3378060000000001</v>
          </cell>
          <cell r="I342">
            <v>3238.8283260000003</v>
          </cell>
          <cell r="J342">
            <v>3</v>
          </cell>
        </row>
        <row r="343">
          <cell r="A343">
            <v>3277983</v>
          </cell>
          <cell r="B343">
            <v>342</v>
          </cell>
          <cell r="C343">
            <v>9653</v>
          </cell>
          <cell r="D343">
            <v>3535</v>
          </cell>
          <cell r="E343">
            <v>6118</v>
          </cell>
          <cell r="F343">
            <v>1.130587</v>
          </cell>
          <cell r="G343">
            <v>3996.6250450000002</v>
          </cell>
          <cell r="H343">
            <v>1.1187100000000001</v>
          </cell>
          <cell r="I343">
            <v>3954.6398500000005</v>
          </cell>
          <cell r="J343">
            <v>2</v>
          </cell>
        </row>
        <row r="344">
          <cell r="A344">
            <v>3287948</v>
          </cell>
          <cell r="B344">
            <v>343</v>
          </cell>
          <cell r="C344">
            <v>9965</v>
          </cell>
          <cell r="D344">
            <v>5019</v>
          </cell>
          <cell r="E344">
            <v>4946</v>
          </cell>
          <cell r="F344">
            <v>1.7642519999999999</v>
          </cell>
          <cell r="G344">
            <v>8854.780788</v>
          </cell>
          <cell r="H344">
            <v>0.83682500000000004</v>
          </cell>
          <cell r="I344">
            <v>4200.0246750000006</v>
          </cell>
          <cell r="J344">
            <v>1</v>
          </cell>
        </row>
        <row r="345">
          <cell r="A345">
            <v>3297887</v>
          </cell>
          <cell r="B345">
            <v>344</v>
          </cell>
          <cell r="C345">
            <v>9939</v>
          </cell>
          <cell r="D345">
            <v>2871</v>
          </cell>
          <cell r="E345">
            <v>7068</v>
          </cell>
          <cell r="F345">
            <v>3.87493</v>
          </cell>
          <cell r="G345">
            <v>11124.92403</v>
          </cell>
          <cell r="H345">
            <v>0.75232299999999996</v>
          </cell>
          <cell r="I345">
            <v>2159.9193329999998</v>
          </cell>
          <cell r="J345">
            <v>2</v>
          </cell>
        </row>
        <row r="346">
          <cell r="A346">
            <v>3307405</v>
          </cell>
          <cell r="B346">
            <v>345</v>
          </cell>
          <cell r="C346">
            <v>9518</v>
          </cell>
          <cell r="D346">
            <v>4394</v>
          </cell>
          <cell r="E346">
            <v>5124</v>
          </cell>
          <cell r="F346">
            <v>4.5998409999999996</v>
          </cell>
          <cell r="G346">
            <v>20211.701353999997</v>
          </cell>
          <cell r="H346">
            <v>0.73703200000000002</v>
          </cell>
          <cell r="I346">
            <v>3238.5186080000003</v>
          </cell>
          <cell r="J346">
            <v>1</v>
          </cell>
        </row>
        <row r="347">
          <cell r="A347">
            <v>3316568</v>
          </cell>
          <cell r="B347">
            <v>346</v>
          </cell>
          <cell r="C347">
            <v>9163</v>
          </cell>
          <cell r="D347">
            <v>3808</v>
          </cell>
          <cell r="E347">
            <v>5355</v>
          </cell>
          <cell r="F347">
            <v>2.4706830000000002</v>
          </cell>
          <cell r="G347">
            <v>9408.3608640000002</v>
          </cell>
          <cell r="H347">
            <v>1.5458339999999999</v>
          </cell>
          <cell r="I347">
            <v>5886.5358719999995</v>
          </cell>
          <cell r="J347">
            <v>1</v>
          </cell>
        </row>
        <row r="348">
          <cell r="A348">
            <v>3326470</v>
          </cell>
          <cell r="B348">
            <v>347</v>
          </cell>
          <cell r="C348">
            <v>9902</v>
          </cell>
          <cell r="D348">
            <v>5895</v>
          </cell>
          <cell r="E348">
            <v>4007</v>
          </cell>
          <cell r="F348">
            <v>0.97670599999999996</v>
          </cell>
          <cell r="G348">
            <v>5757.6818699999994</v>
          </cell>
          <cell r="H348">
            <v>1.0839019999999999</v>
          </cell>
          <cell r="I348">
            <v>6389.6022899999998</v>
          </cell>
          <cell r="J348">
            <v>1</v>
          </cell>
        </row>
        <row r="349">
          <cell r="A349">
            <v>3336447</v>
          </cell>
          <cell r="B349">
            <v>348</v>
          </cell>
          <cell r="C349">
            <v>9977</v>
          </cell>
          <cell r="D349">
            <v>4843</v>
          </cell>
          <cell r="E349">
            <v>5134</v>
          </cell>
          <cell r="F349">
            <v>1.8531139999999999</v>
          </cell>
          <cell r="G349">
            <v>8974.6311019999994</v>
          </cell>
          <cell r="H349">
            <v>1.062252</v>
          </cell>
          <cell r="I349">
            <v>5144.4864360000001</v>
          </cell>
          <cell r="J349">
            <v>1</v>
          </cell>
        </row>
        <row r="350">
          <cell r="A350">
            <v>3345786</v>
          </cell>
          <cell r="B350">
            <v>349</v>
          </cell>
          <cell r="C350">
            <v>9339</v>
          </cell>
          <cell r="D350">
            <v>3417</v>
          </cell>
          <cell r="E350">
            <v>5922</v>
          </cell>
          <cell r="F350">
            <v>5.9471179999999997</v>
          </cell>
          <cell r="G350">
            <v>20321.302206</v>
          </cell>
          <cell r="H350">
            <v>0.53854000000000002</v>
          </cell>
          <cell r="I350">
            <v>1840.19118</v>
          </cell>
          <cell r="J350">
            <v>2</v>
          </cell>
        </row>
        <row r="351">
          <cell r="A351">
            <v>3355670</v>
          </cell>
          <cell r="B351">
            <v>350</v>
          </cell>
          <cell r="C351">
            <v>9884</v>
          </cell>
          <cell r="D351">
            <v>7093</v>
          </cell>
          <cell r="E351">
            <v>2791</v>
          </cell>
          <cell r="F351">
            <v>2.8685909999999999</v>
          </cell>
          <cell r="G351">
            <v>20346.915962999999</v>
          </cell>
          <cell r="H351">
            <v>0.83805799999999997</v>
          </cell>
          <cell r="I351">
            <v>5944.3453939999999</v>
          </cell>
          <cell r="J351">
            <v>0</v>
          </cell>
        </row>
        <row r="352">
          <cell r="A352">
            <v>3365545</v>
          </cell>
          <cell r="B352">
            <v>351</v>
          </cell>
          <cell r="C352">
            <v>9875</v>
          </cell>
          <cell r="D352">
            <v>7291</v>
          </cell>
          <cell r="E352">
            <v>2584</v>
          </cell>
          <cell r="F352">
            <v>1.818249</v>
          </cell>
          <cell r="G352">
            <v>13256.853459</v>
          </cell>
          <cell r="H352">
            <v>0.66677399999999998</v>
          </cell>
          <cell r="I352">
            <v>4861.4492339999997</v>
          </cell>
          <cell r="J352">
            <v>0</v>
          </cell>
        </row>
        <row r="353">
          <cell r="A353">
            <v>3375541</v>
          </cell>
          <cell r="B353">
            <v>352</v>
          </cell>
          <cell r="C353">
            <v>9996</v>
          </cell>
          <cell r="D353">
            <v>7878</v>
          </cell>
          <cell r="E353">
            <v>2118</v>
          </cell>
          <cell r="F353">
            <v>3.536632</v>
          </cell>
          <cell r="G353">
            <v>27861.586896000001</v>
          </cell>
          <cell r="H353">
            <v>0.56409600000000004</v>
          </cell>
          <cell r="I353">
            <v>4443.9482880000005</v>
          </cell>
          <cell r="J353">
            <v>0</v>
          </cell>
        </row>
        <row r="354">
          <cell r="A354">
            <v>3385350</v>
          </cell>
          <cell r="B354">
            <v>353</v>
          </cell>
          <cell r="C354">
            <v>9809</v>
          </cell>
          <cell r="D354">
            <v>5781</v>
          </cell>
          <cell r="E354">
            <v>4028</v>
          </cell>
          <cell r="F354">
            <v>3.9548489999999998</v>
          </cell>
          <cell r="G354">
            <v>22862.982068999998</v>
          </cell>
          <cell r="H354">
            <v>0.34453499999999998</v>
          </cell>
          <cell r="I354">
            <v>1991.7568349999999</v>
          </cell>
          <cell r="J354">
            <v>1</v>
          </cell>
        </row>
        <row r="355">
          <cell r="A355">
            <v>3395198</v>
          </cell>
          <cell r="B355">
            <v>354</v>
          </cell>
          <cell r="C355">
            <v>9848</v>
          </cell>
          <cell r="D355">
            <v>991</v>
          </cell>
          <cell r="E355">
            <v>8857</v>
          </cell>
          <cell r="F355">
            <v>0.85404599999999997</v>
          </cell>
          <cell r="G355">
            <v>846.35958599999992</v>
          </cell>
          <cell r="H355">
            <v>0</v>
          </cell>
          <cell r="I355">
            <v>0</v>
          </cell>
          <cell r="J355">
            <v>9</v>
          </cell>
        </row>
        <row r="356">
          <cell r="A356">
            <v>3405125</v>
          </cell>
          <cell r="B356">
            <v>355</v>
          </cell>
          <cell r="C356">
            <v>9927</v>
          </cell>
          <cell r="D356">
            <v>624</v>
          </cell>
          <cell r="E356">
            <v>9303</v>
          </cell>
          <cell r="F356">
            <v>2.296252</v>
          </cell>
          <cell r="G356">
            <v>1432.8612479999999</v>
          </cell>
          <cell r="H356">
            <v>1.499282</v>
          </cell>
          <cell r="I356">
            <v>935.55196799999999</v>
          </cell>
          <cell r="J356">
            <v>15</v>
          </cell>
        </row>
        <row r="357">
          <cell r="A357">
            <v>3415067</v>
          </cell>
          <cell r="B357">
            <v>356</v>
          </cell>
          <cell r="C357">
            <v>9942</v>
          </cell>
          <cell r="D357">
            <v>1539</v>
          </cell>
          <cell r="E357">
            <v>8403</v>
          </cell>
          <cell r="F357">
            <v>2.1918769999999999</v>
          </cell>
          <cell r="G357">
            <v>3373.2987029999999</v>
          </cell>
          <cell r="H357">
            <v>0.37189</v>
          </cell>
          <cell r="I357">
            <v>572.33870999999999</v>
          </cell>
          <cell r="J357">
            <v>5</v>
          </cell>
        </row>
        <row r="358">
          <cell r="A358">
            <v>3425055</v>
          </cell>
          <cell r="B358">
            <v>357</v>
          </cell>
          <cell r="C358">
            <v>9988</v>
          </cell>
          <cell r="D358">
            <v>1851</v>
          </cell>
          <cell r="E358">
            <v>8137</v>
          </cell>
          <cell r="F358">
            <v>2.6077889999999999</v>
          </cell>
          <cell r="G358">
            <v>4827.0174390000002</v>
          </cell>
          <cell r="H358">
            <v>0.99426899999999996</v>
          </cell>
          <cell r="I358">
            <v>1840.3919189999999</v>
          </cell>
          <cell r="J358">
            <v>4</v>
          </cell>
        </row>
        <row r="359">
          <cell r="A359">
            <v>3434895</v>
          </cell>
          <cell r="B359">
            <v>358</v>
          </cell>
          <cell r="C359">
            <v>9840</v>
          </cell>
          <cell r="D359">
            <v>1664</v>
          </cell>
          <cell r="E359">
            <v>8176</v>
          </cell>
          <cell r="F359">
            <v>4.0595460000000001</v>
          </cell>
          <cell r="G359">
            <v>6755.0845440000003</v>
          </cell>
          <cell r="H359">
            <v>3.3873120000000001</v>
          </cell>
          <cell r="I359">
            <v>5636.4871680000006</v>
          </cell>
          <cell r="J359">
            <v>5</v>
          </cell>
        </row>
        <row r="360">
          <cell r="A360">
            <v>3444781</v>
          </cell>
          <cell r="B360">
            <v>359</v>
          </cell>
          <cell r="C360">
            <v>9886</v>
          </cell>
          <cell r="D360">
            <v>19</v>
          </cell>
          <cell r="E360">
            <v>9867</v>
          </cell>
          <cell r="F360">
            <v>0.71747399999999995</v>
          </cell>
          <cell r="G360">
            <v>13.632005999999999</v>
          </cell>
          <cell r="H360">
            <v>2.6746629999999998</v>
          </cell>
          <cell r="I360">
            <v>50.818596999999997</v>
          </cell>
          <cell r="J360">
            <v>519</v>
          </cell>
        </row>
        <row r="361">
          <cell r="A361">
            <v>3454721</v>
          </cell>
          <cell r="B361">
            <v>360</v>
          </cell>
          <cell r="C361">
            <v>9940</v>
          </cell>
          <cell r="D361">
            <v>1220</v>
          </cell>
          <cell r="E361">
            <v>8720</v>
          </cell>
          <cell r="F361">
            <v>1.247819</v>
          </cell>
          <cell r="G361">
            <v>1522.3391799999999</v>
          </cell>
          <cell r="H361">
            <v>0</v>
          </cell>
          <cell r="I361">
            <v>0</v>
          </cell>
          <cell r="J361">
            <v>7</v>
          </cell>
        </row>
        <row r="362">
          <cell r="A362">
            <v>3464642</v>
          </cell>
          <cell r="B362">
            <v>361</v>
          </cell>
          <cell r="C362">
            <v>9921</v>
          </cell>
          <cell r="D362">
            <v>1308</v>
          </cell>
          <cell r="E362">
            <v>8613</v>
          </cell>
          <cell r="F362">
            <v>2.5525470000000001</v>
          </cell>
          <cell r="G362">
            <v>3338.7314760000004</v>
          </cell>
          <cell r="H362">
            <v>1.522537</v>
          </cell>
          <cell r="I362">
            <v>1991.478396</v>
          </cell>
          <cell r="J362">
            <v>7</v>
          </cell>
        </row>
        <row r="363">
          <cell r="A363">
            <v>3474493</v>
          </cell>
          <cell r="B363">
            <v>362</v>
          </cell>
          <cell r="C363">
            <v>9851</v>
          </cell>
          <cell r="D363">
            <v>1015</v>
          </cell>
          <cell r="E363">
            <v>8836</v>
          </cell>
          <cell r="F363">
            <v>2.3586520000000002</v>
          </cell>
          <cell r="G363">
            <v>2394.0317800000003</v>
          </cell>
          <cell r="H363">
            <v>0.87758100000000006</v>
          </cell>
          <cell r="I363">
            <v>890.74471500000004</v>
          </cell>
          <cell r="J363">
            <v>9</v>
          </cell>
        </row>
        <row r="364">
          <cell r="A364">
            <v>3484471</v>
          </cell>
          <cell r="B364">
            <v>363</v>
          </cell>
          <cell r="C364">
            <v>9978</v>
          </cell>
          <cell r="D364">
            <v>2402</v>
          </cell>
          <cell r="E364">
            <v>7576</v>
          </cell>
          <cell r="F364">
            <v>2.5089190000000001</v>
          </cell>
          <cell r="G364">
            <v>6026.4234380000007</v>
          </cell>
          <cell r="H364">
            <v>1.023075</v>
          </cell>
          <cell r="I364">
            <v>2457.4261499999998</v>
          </cell>
          <cell r="J364">
            <v>3</v>
          </cell>
        </row>
        <row r="365">
          <cell r="A365">
            <v>3494464</v>
          </cell>
          <cell r="B365">
            <v>364</v>
          </cell>
          <cell r="C365">
            <v>9993</v>
          </cell>
          <cell r="D365">
            <v>2859</v>
          </cell>
          <cell r="E365">
            <v>7134</v>
          </cell>
          <cell r="F365">
            <v>5.5730870000000001</v>
          </cell>
          <cell r="G365">
            <v>15933.455733000001</v>
          </cell>
          <cell r="H365">
            <v>3.681791</v>
          </cell>
          <cell r="I365">
            <v>10526.240469</v>
          </cell>
          <cell r="J365">
            <v>2</v>
          </cell>
        </row>
        <row r="366">
          <cell r="A366">
            <v>3504273</v>
          </cell>
          <cell r="B366">
            <v>365</v>
          </cell>
          <cell r="C366">
            <v>9809</v>
          </cell>
          <cell r="D366">
            <v>2714</v>
          </cell>
          <cell r="E366">
            <v>7095</v>
          </cell>
          <cell r="F366">
            <v>1.8379449999999999</v>
          </cell>
          <cell r="G366">
            <v>4988.1827299999995</v>
          </cell>
          <cell r="H366">
            <v>3.3856440000000001</v>
          </cell>
          <cell r="I366">
            <v>9188.6378160000004</v>
          </cell>
          <cell r="J366">
            <v>3</v>
          </cell>
        </row>
        <row r="367">
          <cell r="A367">
            <v>3514194</v>
          </cell>
          <cell r="B367">
            <v>366</v>
          </cell>
          <cell r="C367">
            <v>9921</v>
          </cell>
          <cell r="D367">
            <v>1503</v>
          </cell>
          <cell r="E367">
            <v>8418</v>
          </cell>
          <cell r="F367">
            <v>1.422769</v>
          </cell>
          <cell r="G367">
            <v>2138.4218069999997</v>
          </cell>
          <cell r="H367">
            <v>2.6769780000000001</v>
          </cell>
          <cell r="I367">
            <v>4023.497934</v>
          </cell>
          <cell r="J367">
            <v>6</v>
          </cell>
        </row>
        <row r="368">
          <cell r="A368">
            <v>3523102</v>
          </cell>
          <cell r="B368">
            <v>367</v>
          </cell>
          <cell r="C368">
            <v>8908</v>
          </cell>
          <cell r="D368">
            <v>800</v>
          </cell>
          <cell r="E368">
            <v>8108</v>
          </cell>
          <cell r="F368">
            <v>1.64836</v>
          </cell>
          <cell r="G368">
            <v>1318.6880000000001</v>
          </cell>
          <cell r="H368">
            <v>2.7635619999999999</v>
          </cell>
          <cell r="I368">
            <v>2210.8496</v>
          </cell>
          <cell r="J368">
            <v>10</v>
          </cell>
        </row>
        <row r="369">
          <cell r="A369">
            <v>3533079</v>
          </cell>
          <cell r="B369">
            <v>368</v>
          </cell>
          <cell r="C369">
            <v>9977</v>
          </cell>
          <cell r="D369">
            <v>554</v>
          </cell>
          <cell r="E369">
            <v>9423</v>
          </cell>
          <cell r="F369">
            <v>2.6731500000000001</v>
          </cell>
          <cell r="G369">
            <v>1480.9251000000002</v>
          </cell>
          <cell r="H369">
            <v>1.673694</v>
          </cell>
          <cell r="I369">
            <v>927.22647600000005</v>
          </cell>
          <cell r="J369">
            <v>17</v>
          </cell>
        </row>
        <row r="370">
          <cell r="A370">
            <v>3542371</v>
          </cell>
          <cell r="B370">
            <v>369</v>
          </cell>
          <cell r="C370">
            <v>9292</v>
          </cell>
          <cell r="D370">
            <v>969</v>
          </cell>
          <cell r="E370">
            <v>8323</v>
          </cell>
          <cell r="F370">
            <v>1.329858</v>
          </cell>
          <cell r="G370">
            <v>1288.632402</v>
          </cell>
          <cell r="H370">
            <v>0.11217100000000001</v>
          </cell>
          <cell r="I370">
            <v>108.69369900000001</v>
          </cell>
          <cell r="J370">
            <v>9</v>
          </cell>
        </row>
        <row r="371">
          <cell r="A371">
            <v>3552332</v>
          </cell>
          <cell r="B371">
            <v>370</v>
          </cell>
          <cell r="C371">
            <v>9961</v>
          </cell>
          <cell r="D371">
            <v>2943</v>
          </cell>
          <cell r="E371">
            <v>7018</v>
          </cell>
          <cell r="F371">
            <v>2.9059650000000001</v>
          </cell>
          <cell r="G371">
            <v>8552.2549950000011</v>
          </cell>
          <cell r="H371">
            <v>2.3756810000000002</v>
          </cell>
          <cell r="I371">
            <v>6991.629183</v>
          </cell>
          <cell r="J371">
            <v>2</v>
          </cell>
        </row>
        <row r="372">
          <cell r="A372">
            <v>3562322</v>
          </cell>
          <cell r="B372">
            <v>371</v>
          </cell>
          <cell r="C372">
            <v>9990</v>
          </cell>
          <cell r="D372">
            <v>3867</v>
          </cell>
          <cell r="E372">
            <v>6123</v>
          </cell>
          <cell r="F372">
            <v>2.562376</v>
          </cell>
          <cell r="G372">
            <v>9908.7079919999996</v>
          </cell>
          <cell r="H372">
            <v>2.774772</v>
          </cell>
          <cell r="I372">
            <v>10730.043324</v>
          </cell>
          <cell r="J372">
            <v>2</v>
          </cell>
        </row>
        <row r="373">
          <cell r="A373">
            <v>3571937</v>
          </cell>
          <cell r="B373">
            <v>372</v>
          </cell>
          <cell r="C373">
            <v>9615</v>
          </cell>
          <cell r="D373">
            <v>2246</v>
          </cell>
          <cell r="E373">
            <v>7369</v>
          </cell>
          <cell r="F373">
            <v>1.9270430000000001</v>
          </cell>
          <cell r="G373">
            <v>4328.1385780000001</v>
          </cell>
          <cell r="H373">
            <v>1.6397360000000001</v>
          </cell>
          <cell r="I373">
            <v>3682.8470560000001</v>
          </cell>
          <cell r="J373">
            <v>3</v>
          </cell>
        </row>
        <row r="374">
          <cell r="A374">
            <v>3581827</v>
          </cell>
          <cell r="B374">
            <v>373</v>
          </cell>
          <cell r="C374">
            <v>9890</v>
          </cell>
          <cell r="D374">
            <v>1695</v>
          </cell>
          <cell r="E374">
            <v>8195</v>
          </cell>
          <cell r="F374">
            <v>2.5580340000000001</v>
          </cell>
          <cell r="G374">
            <v>4335.8676300000006</v>
          </cell>
          <cell r="H374">
            <v>2.4448660000000002</v>
          </cell>
          <cell r="I374">
            <v>4144.0478700000003</v>
          </cell>
          <cell r="J374">
            <v>5</v>
          </cell>
        </row>
        <row r="375">
          <cell r="A375">
            <v>3591827</v>
          </cell>
          <cell r="B375">
            <v>374</v>
          </cell>
          <cell r="C375">
            <v>10000</v>
          </cell>
          <cell r="D375">
            <v>4586</v>
          </cell>
          <cell r="E375">
            <v>5414</v>
          </cell>
          <cell r="F375">
            <v>1.8804749999999999</v>
          </cell>
          <cell r="G375">
            <v>8623.8583500000004</v>
          </cell>
          <cell r="H375">
            <v>1.6612830000000001</v>
          </cell>
          <cell r="I375">
            <v>7618.643838</v>
          </cell>
          <cell r="J375">
            <v>1</v>
          </cell>
        </row>
        <row r="376">
          <cell r="A376">
            <v>3601806</v>
          </cell>
          <cell r="B376">
            <v>375</v>
          </cell>
          <cell r="C376">
            <v>9979</v>
          </cell>
          <cell r="D376">
            <v>4087</v>
          </cell>
          <cell r="E376">
            <v>5892</v>
          </cell>
          <cell r="F376">
            <v>1.5600620000000001</v>
          </cell>
          <cell r="G376">
            <v>6375.9733940000006</v>
          </cell>
          <cell r="H376">
            <v>1.5299720000000001</v>
          </cell>
          <cell r="I376">
            <v>6252.9955640000007</v>
          </cell>
          <cell r="J376">
            <v>1</v>
          </cell>
        </row>
        <row r="377">
          <cell r="A377">
            <v>3611740</v>
          </cell>
          <cell r="B377">
            <v>376</v>
          </cell>
          <cell r="C377">
            <v>9934</v>
          </cell>
          <cell r="D377">
            <v>3873</v>
          </cell>
          <cell r="E377">
            <v>6061</v>
          </cell>
          <cell r="F377">
            <v>1.6252230000000001</v>
          </cell>
          <cell r="G377">
            <v>6294.488679</v>
          </cell>
          <cell r="H377">
            <v>2.0382709999999999</v>
          </cell>
          <cell r="I377">
            <v>7894.223583</v>
          </cell>
          <cell r="J377">
            <v>2</v>
          </cell>
        </row>
        <row r="378">
          <cell r="A378">
            <v>3620951</v>
          </cell>
          <cell r="B378">
            <v>377</v>
          </cell>
          <cell r="C378">
            <v>9211</v>
          </cell>
          <cell r="D378">
            <v>581</v>
          </cell>
          <cell r="E378">
            <v>8630</v>
          </cell>
          <cell r="F378">
            <v>2.9634999999999998</v>
          </cell>
          <cell r="G378">
            <v>1721.7935</v>
          </cell>
          <cell r="H378">
            <v>0.43163699999999999</v>
          </cell>
          <cell r="I378">
            <v>250.78109699999999</v>
          </cell>
          <cell r="J378">
            <v>15</v>
          </cell>
        </row>
        <row r="379">
          <cell r="A379">
            <v>3630073</v>
          </cell>
          <cell r="B379">
            <v>378</v>
          </cell>
          <cell r="C379">
            <v>9122</v>
          </cell>
          <cell r="D379">
            <v>447</v>
          </cell>
          <cell r="E379">
            <v>8675</v>
          </cell>
          <cell r="F379">
            <v>3.6738189999999999</v>
          </cell>
          <cell r="G379">
            <v>1642.197093</v>
          </cell>
          <cell r="H379">
            <v>0</v>
          </cell>
          <cell r="I379">
            <v>0</v>
          </cell>
          <cell r="J379">
            <v>19</v>
          </cell>
        </row>
        <row r="380">
          <cell r="A380">
            <v>3639296</v>
          </cell>
          <cell r="B380">
            <v>379</v>
          </cell>
          <cell r="C380">
            <v>9223</v>
          </cell>
          <cell r="D380">
            <v>14</v>
          </cell>
          <cell r="E380">
            <v>9209</v>
          </cell>
          <cell r="F380">
            <v>2.9073470000000001</v>
          </cell>
          <cell r="G380">
            <v>40.702857999999999</v>
          </cell>
          <cell r="H380">
            <v>0</v>
          </cell>
          <cell r="I380">
            <v>0</v>
          </cell>
          <cell r="J380">
            <v>658</v>
          </cell>
        </row>
        <row r="381">
          <cell r="A381">
            <v>3649271</v>
          </cell>
          <cell r="B381">
            <v>380</v>
          </cell>
          <cell r="C381">
            <v>9975</v>
          </cell>
          <cell r="D381">
            <v>464</v>
          </cell>
          <cell r="E381">
            <v>9511</v>
          </cell>
          <cell r="F381">
            <v>2.4513349999999998</v>
          </cell>
          <cell r="G381">
            <v>1137.4194399999999</v>
          </cell>
          <cell r="H381">
            <v>0</v>
          </cell>
          <cell r="I381">
            <v>0</v>
          </cell>
          <cell r="J381">
            <v>20</v>
          </cell>
        </row>
        <row r="382">
          <cell r="A382">
            <v>3659063</v>
          </cell>
          <cell r="B382">
            <v>381</v>
          </cell>
          <cell r="C382">
            <v>9792</v>
          </cell>
          <cell r="D382">
            <v>1484</v>
          </cell>
          <cell r="E382">
            <v>8308</v>
          </cell>
          <cell r="F382">
            <v>2.5907140000000002</v>
          </cell>
          <cell r="G382">
            <v>3844.6195760000001</v>
          </cell>
          <cell r="H382">
            <v>0</v>
          </cell>
          <cell r="I382">
            <v>0</v>
          </cell>
          <cell r="J382">
            <v>6</v>
          </cell>
        </row>
        <row r="383">
          <cell r="A383">
            <v>3668398</v>
          </cell>
          <cell r="B383">
            <v>382</v>
          </cell>
          <cell r="C383">
            <v>9335</v>
          </cell>
          <cell r="D383">
            <v>996</v>
          </cell>
          <cell r="E383">
            <v>8339</v>
          </cell>
          <cell r="F383">
            <v>1.88066</v>
          </cell>
          <cell r="G383">
            <v>1873.1373599999999</v>
          </cell>
          <cell r="H383">
            <v>0</v>
          </cell>
          <cell r="I383">
            <v>0</v>
          </cell>
          <cell r="J383">
            <v>8</v>
          </cell>
        </row>
        <row r="384">
          <cell r="A384">
            <v>3677488</v>
          </cell>
          <cell r="B384">
            <v>383</v>
          </cell>
          <cell r="C384">
            <v>9090</v>
          </cell>
          <cell r="D384">
            <v>323</v>
          </cell>
          <cell r="E384">
            <v>8767</v>
          </cell>
          <cell r="F384">
            <v>1.8423560000000001</v>
          </cell>
          <cell r="G384">
            <v>595.08098800000005</v>
          </cell>
          <cell r="H384">
            <v>0</v>
          </cell>
          <cell r="I384">
            <v>0</v>
          </cell>
          <cell r="J384">
            <v>27</v>
          </cell>
        </row>
        <row r="385">
          <cell r="A385">
            <v>3687459</v>
          </cell>
          <cell r="B385">
            <v>384</v>
          </cell>
          <cell r="C385">
            <v>9971</v>
          </cell>
          <cell r="D385">
            <v>585</v>
          </cell>
          <cell r="E385">
            <v>9386</v>
          </cell>
          <cell r="F385">
            <v>2.0054379999999998</v>
          </cell>
          <cell r="G385">
            <v>1173.1812299999999</v>
          </cell>
          <cell r="H385">
            <v>0</v>
          </cell>
          <cell r="I385">
            <v>0</v>
          </cell>
          <cell r="J385">
            <v>16</v>
          </cell>
        </row>
        <row r="386">
          <cell r="A386">
            <v>3697450</v>
          </cell>
          <cell r="B386">
            <v>385</v>
          </cell>
          <cell r="C386">
            <v>9991</v>
          </cell>
          <cell r="D386">
            <v>1974</v>
          </cell>
          <cell r="E386">
            <v>8017</v>
          </cell>
          <cell r="F386">
            <v>1.7379899999999999</v>
          </cell>
          <cell r="G386">
            <v>3430.7922599999997</v>
          </cell>
          <cell r="H386">
            <v>0</v>
          </cell>
          <cell r="I386">
            <v>0</v>
          </cell>
          <cell r="J386">
            <v>4</v>
          </cell>
        </row>
        <row r="387">
          <cell r="A387">
            <v>3707387</v>
          </cell>
          <cell r="B387">
            <v>386</v>
          </cell>
          <cell r="C387">
            <v>9937</v>
          </cell>
          <cell r="D387">
            <v>917</v>
          </cell>
          <cell r="E387">
            <v>9020</v>
          </cell>
          <cell r="F387">
            <v>2.3944559999999999</v>
          </cell>
          <cell r="G387">
            <v>2195.716152</v>
          </cell>
          <cell r="H387">
            <v>0</v>
          </cell>
          <cell r="I387">
            <v>0</v>
          </cell>
          <cell r="J387">
            <v>10</v>
          </cell>
        </row>
        <row r="388">
          <cell r="A388">
            <v>3716848</v>
          </cell>
          <cell r="B388">
            <v>387</v>
          </cell>
          <cell r="C388">
            <v>9461</v>
          </cell>
          <cell r="D388">
            <v>0</v>
          </cell>
          <cell r="E388">
            <v>9461</v>
          </cell>
          <cell r="G388">
            <v>0</v>
          </cell>
          <cell r="I388">
            <v>0</v>
          </cell>
        </row>
        <row r="389">
          <cell r="A389">
            <v>3726590</v>
          </cell>
          <cell r="B389">
            <v>388</v>
          </cell>
          <cell r="C389">
            <v>9742</v>
          </cell>
          <cell r="D389">
            <v>0</v>
          </cell>
          <cell r="E389">
            <v>9742</v>
          </cell>
          <cell r="G389">
            <v>0</v>
          </cell>
          <cell r="I389">
            <v>0</v>
          </cell>
        </row>
        <row r="390">
          <cell r="A390">
            <v>3735881</v>
          </cell>
          <cell r="B390">
            <v>389</v>
          </cell>
          <cell r="C390">
            <v>9291</v>
          </cell>
          <cell r="D390">
            <v>0</v>
          </cell>
          <cell r="E390">
            <v>9291</v>
          </cell>
          <cell r="G390">
            <v>0</v>
          </cell>
          <cell r="I390">
            <v>0</v>
          </cell>
        </row>
        <row r="391">
          <cell r="A391">
            <v>3745301</v>
          </cell>
          <cell r="B391">
            <v>390</v>
          </cell>
          <cell r="C391">
            <v>9420</v>
          </cell>
          <cell r="D391">
            <v>0</v>
          </cell>
          <cell r="E391">
            <v>9420</v>
          </cell>
          <cell r="G391">
            <v>0</v>
          </cell>
          <cell r="I391">
            <v>0</v>
          </cell>
        </row>
        <row r="392">
          <cell r="A392">
            <v>3754801</v>
          </cell>
          <cell r="B392">
            <v>391</v>
          </cell>
          <cell r="C392">
            <v>9500</v>
          </cell>
          <cell r="D392">
            <v>839</v>
          </cell>
          <cell r="E392">
            <v>8661</v>
          </cell>
          <cell r="F392">
            <v>0.98204199999999997</v>
          </cell>
          <cell r="G392">
            <v>823.93323799999996</v>
          </cell>
          <cell r="H392">
            <v>1.1586700000000001</v>
          </cell>
          <cell r="I392">
            <v>972.12413000000004</v>
          </cell>
          <cell r="J392">
            <v>10</v>
          </cell>
        </row>
        <row r="393">
          <cell r="A393">
            <v>3763536</v>
          </cell>
          <cell r="B393">
            <v>392</v>
          </cell>
          <cell r="C393">
            <v>8735</v>
          </cell>
          <cell r="D393">
            <v>292</v>
          </cell>
          <cell r="E393">
            <v>8443</v>
          </cell>
          <cell r="F393">
            <v>1.9016470000000001</v>
          </cell>
          <cell r="G393">
            <v>555.28092400000003</v>
          </cell>
          <cell r="H393">
            <v>2.326025</v>
          </cell>
          <cell r="I393">
            <v>679.19929999999999</v>
          </cell>
          <cell r="J393">
            <v>29</v>
          </cell>
        </row>
        <row r="394">
          <cell r="A394">
            <v>3773457</v>
          </cell>
          <cell r="B394">
            <v>393</v>
          </cell>
          <cell r="C394">
            <v>9921</v>
          </cell>
          <cell r="D394">
            <v>566</v>
          </cell>
          <cell r="E394">
            <v>9355</v>
          </cell>
          <cell r="F394">
            <v>1.084058</v>
          </cell>
          <cell r="G394">
            <v>613.57682799999998</v>
          </cell>
          <cell r="H394">
            <v>0.78753200000000001</v>
          </cell>
          <cell r="I394">
            <v>445.743112</v>
          </cell>
          <cell r="J394">
            <v>17</v>
          </cell>
        </row>
        <row r="395">
          <cell r="A395">
            <v>3783446</v>
          </cell>
          <cell r="B395">
            <v>394</v>
          </cell>
          <cell r="C395">
            <v>9989</v>
          </cell>
          <cell r="D395">
            <v>566</v>
          </cell>
          <cell r="E395">
            <v>9423</v>
          </cell>
          <cell r="F395">
            <v>2.8021219999999998</v>
          </cell>
          <cell r="G395">
            <v>1586.0010519999998</v>
          </cell>
          <cell r="H395">
            <v>0.95367299999999999</v>
          </cell>
          <cell r="I395">
            <v>539.77891799999998</v>
          </cell>
          <cell r="J395">
            <v>17</v>
          </cell>
        </row>
        <row r="396">
          <cell r="A396">
            <v>3793385</v>
          </cell>
          <cell r="B396">
            <v>395</v>
          </cell>
          <cell r="C396">
            <v>9939</v>
          </cell>
          <cell r="D396">
            <v>1367</v>
          </cell>
          <cell r="E396">
            <v>8572</v>
          </cell>
          <cell r="F396">
            <v>8.0776109999999992</v>
          </cell>
          <cell r="G396">
            <v>11042.094236999999</v>
          </cell>
          <cell r="H396">
            <v>0.65438099999999999</v>
          </cell>
          <cell r="I396">
            <v>894.53882699999997</v>
          </cell>
          <cell r="J396">
            <v>6</v>
          </cell>
        </row>
        <row r="397">
          <cell r="A397">
            <v>3803318</v>
          </cell>
          <cell r="B397">
            <v>396</v>
          </cell>
          <cell r="C397">
            <v>9933</v>
          </cell>
          <cell r="D397">
            <v>371</v>
          </cell>
          <cell r="E397">
            <v>9562</v>
          </cell>
          <cell r="F397">
            <v>5.6796879999999996</v>
          </cell>
          <cell r="G397">
            <v>2107.164248</v>
          </cell>
          <cell r="H397">
            <v>0.84087000000000001</v>
          </cell>
          <cell r="I397">
            <v>311.96276999999998</v>
          </cell>
          <cell r="J397">
            <v>26</v>
          </cell>
        </row>
        <row r="398">
          <cell r="A398">
            <v>3813311</v>
          </cell>
          <cell r="B398">
            <v>397</v>
          </cell>
          <cell r="C398">
            <v>9993</v>
          </cell>
          <cell r="D398">
            <v>527</v>
          </cell>
          <cell r="E398">
            <v>9466</v>
          </cell>
          <cell r="F398">
            <v>4.4542760000000001</v>
          </cell>
          <cell r="G398">
            <v>2347.403452</v>
          </cell>
          <cell r="H398">
            <v>0.19995099999999999</v>
          </cell>
          <cell r="I398">
            <v>105.37417699999999</v>
          </cell>
          <cell r="J398">
            <v>18</v>
          </cell>
        </row>
        <row r="399">
          <cell r="A399">
            <v>3823079</v>
          </cell>
          <cell r="B399">
            <v>398</v>
          </cell>
          <cell r="C399">
            <v>9768</v>
          </cell>
          <cell r="D399">
            <v>214</v>
          </cell>
          <cell r="E399">
            <v>9554</v>
          </cell>
          <cell r="F399">
            <v>0.87339199999999995</v>
          </cell>
          <cell r="G399">
            <v>186.90588799999998</v>
          </cell>
          <cell r="H399">
            <v>0.53728399999999998</v>
          </cell>
          <cell r="I399">
            <v>114.978776</v>
          </cell>
          <cell r="J399">
            <v>45</v>
          </cell>
        </row>
        <row r="400">
          <cell r="A400">
            <v>3832470</v>
          </cell>
          <cell r="B400">
            <v>399</v>
          </cell>
          <cell r="C400">
            <v>9391</v>
          </cell>
          <cell r="D400">
            <v>644</v>
          </cell>
          <cell r="E400">
            <v>8747</v>
          </cell>
          <cell r="F400">
            <v>0.95566300000000004</v>
          </cell>
          <cell r="G400">
            <v>615.44697200000007</v>
          </cell>
          <cell r="H400">
            <v>0.23752799999999999</v>
          </cell>
          <cell r="I400">
            <v>152.96803199999999</v>
          </cell>
          <cell r="J400">
            <v>14</v>
          </cell>
        </row>
        <row r="401">
          <cell r="A401">
            <v>3841562</v>
          </cell>
          <cell r="B401">
            <v>400</v>
          </cell>
          <cell r="C401">
            <v>9092</v>
          </cell>
          <cell r="D401">
            <v>175</v>
          </cell>
          <cell r="E401">
            <v>8917</v>
          </cell>
          <cell r="F401">
            <v>0.85311199999999998</v>
          </cell>
          <cell r="G401">
            <v>149.2946</v>
          </cell>
          <cell r="H401">
            <v>0.14982200000000001</v>
          </cell>
          <cell r="I401">
            <v>26.218850000000003</v>
          </cell>
          <cell r="J401">
            <v>51</v>
          </cell>
        </row>
        <row r="402">
          <cell r="A402">
            <v>3851556</v>
          </cell>
          <cell r="B402">
            <v>401</v>
          </cell>
          <cell r="C402">
            <v>9994</v>
          </cell>
          <cell r="D402">
            <v>97</v>
          </cell>
          <cell r="E402">
            <v>9897</v>
          </cell>
          <cell r="F402">
            <v>1.2347269999999999</v>
          </cell>
          <cell r="G402">
            <v>119.768519</v>
          </cell>
          <cell r="H402">
            <v>0.19717199999999999</v>
          </cell>
          <cell r="I402">
            <v>19.125684</v>
          </cell>
          <cell r="J402">
            <v>102</v>
          </cell>
        </row>
        <row r="403">
          <cell r="A403">
            <v>3860670</v>
          </cell>
          <cell r="B403">
            <v>402</v>
          </cell>
          <cell r="C403">
            <v>9114</v>
          </cell>
          <cell r="D403">
            <v>468</v>
          </cell>
          <cell r="E403">
            <v>8646</v>
          </cell>
          <cell r="F403">
            <v>1.0583899999999999</v>
          </cell>
          <cell r="G403">
            <v>495.32651999999996</v>
          </cell>
          <cell r="H403">
            <v>0.26039400000000001</v>
          </cell>
          <cell r="I403">
            <v>121.86439200000001</v>
          </cell>
          <cell r="J403">
            <v>18</v>
          </cell>
        </row>
        <row r="404">
          <cell r="A404">
            <v>3869770</v>
          </cell>
          <cell r="B404">
            <v>403</v>
          </cell>
          <cell r="C404">
            <v>9100</v>
          </cell>
          <cell r="D404">
            <v>0</v>
          </cell>
          <cell r="E404">
            <v>9100</v>
          </cell>
          <cell r="G404">
            <v>0</v>
          </cell>
          <cell r="I404">
            <v>0</v>
          </cell>
        </row>
        <row r="405">
          <cell r="A405">
            <v>3878830</v>
          </cell>
          <cell r="B405">
            <v>404</v>
          </cell>
          <cell r="C405">
            <v>9060</v>
          </cell>
          <cell r="D405">
            <v>996</v>
          </cell>
          <cell r="E405">
            <v>8064</v>
          </cell>
          <cell r="F405">
            <v>1.527085</v>
          </cell>
          <cell r="G405">
            <v>1520.97666</v>
          </cell>
          <cell r="H405">
            <v>1.0047999999999999</v>
          </cell>
          <cell r="I405">
            <v>1000.7807999999999</v>
          </cell>
          <cell r="J405">
            <v>8</v>
          </cell>
        </row>
        <row r="406">
          <cell r="A406">
            <v>3887930</v>
          </cell>
          <cell r="B406">
            <v>405</v>
          </cell>
          <cell r="C406">
            <v>9100</v>
          </cell>
          <cell r="D406">
            <v>0</v>
          </cell>
          <cell r="E406">
            <v>9100</v>
          </cell>
          <cell r="G406">
            <v>0</v>
          </cell>
          <cell r="I406">
            <v>0</v>
          </cell>
        </row>
        <row r="407">
          <cell r="A407">
            <v>3897179</v>
          </cell>
          <cell r="B407">
            <v>406</v>
          </cell>
          <cell r="C407">
            <v>9249</v>
          </cell>
          <cell r="D407">
            <v>0</v>
          </cell>
          <cell r="E407">
            <v>9249</v>
          </cell>
          <cell r="G407">
            <v>0</v>
          </cell>
          <cell r="I407">
            <v>0</v>
          </cell>
        </row>
        <row r="408">
          <cell r="A408">
            <v>3906233</v>
          </cell>
          <cell r="B408">
            <v>407</v>
          </cell>
          <cell r="C408">
            <v>9054</v>
          </cell>
          <cell r="D408">
            <v>996</v>
          </cell>
          <cell r="E408">
            <v>8058</v>
          </cell>
          <cell r="F408">
            <v>1.3197989999999999</v>
          </cell>
          <cell r="G408">
            <v>1314.519804</v>
          </cell>
          <cell r="H408">
            <v>0.73219900000000004</v>
          </cell>
          <cell r="I408">
            <v>729.27020400000004</v>
          </cell>
          <cell r="J408">
            <v>8</v>
          </cell>
        </row>
        <row r="409">
          <cell r="A409">
            <v>3915333</v>
          </cell>
          <cell r="B409">
            <v>408</v>
          </cell>
          <cell r="C409">
            <v>9100</v>
          </cell>
          <cell r="D409">
            <v>0</v>
          </cell>
          <cell r="E409">
            <v>9100</v>
          </cell>
          <cell r="G409">
            <v>0</v>
          </cell>
          <cell r="I409">
            <v>0</v>
          </cell>
        </row>
        <row r="410">
          <cell r="A410">
            <v>3924997</v>
          </cell>
          <cell r="B410">
            <v>409</v>
          </cell>
          <cell r="C410">
            <v>9664</v>
          </cell>
          <cell r="D410">
            <v>0</v>
          </cell>
          <cell r="E410">
            <v>9664</v>
          </cell>
          <cell r="G410">
            <v>0</v>
          </cell>
          <cell r="I410">
            <v>0</v>
          </cell>
        </row>
        <row r="411">
          <cell r="A411">
            <v>3934064</v>
          </cell>
          <cell r="B411">
            <v>410</v>
          </cell>
          <cell r="C411">
            <v>9067</v>
          </cell>
          <cell r="D411">
            <v>800</v>
          </cell>
          <cell r="E411">
            <v>8267</v>
          </cell>
          <cell r="F411">
            <v>1.0826229999999999</v>
          </cell>
          <cell r="G411">
            <v>866.09839999999986</v>
          </cell>
          <cell r="H411">
            <v>0</v>
          </cell>
          <cell r="I411">
            <v>0</v>
          </cell>
          <cell r="J411">
            <v>10</v>
          </cell>
        </row>
        <row r="412">
          <cell r="A412">
            <v>3943703</v>
          </cell>
          <cell r="B412">
            <v>411</v>
          </cell>
          <cell r="C412">
            <v>9639</v>
          </cell>
          <cell r="D412">
            <v>0</v>
          </cell>
          <cell r="E412">
            <v>9639</v>
          </cell>
          <cell r="G412">
            <v>0</v>
          </cell>
          <cell r="I412">
            <v>0</v>
          </cell>
        </row>
        <row r="413">
          <cell r="A413">
            <v>3953698</v>
          </cell>
          <cell r="B413">
            <v>412</v>
          </cell>
          <cell r="C413">
            <v>9995</v>
          </cell>
          <cell r="D413">
            <v>214</v>
          </cell>
          <cell r="E413">
            <v>9781</v>
          </cell>
          <cell r="F413">
            <v>1.194402</v>
          </cell>
          <cell r="G413">
            <v>255.60202799999999</v>
          </cell>
          <cell r="H413">
            <v>0</v>
          </cell>
          <cell r="I413">
            <v>0</v>
          </cell>
          <cell r="J413">
            <v>46</v>
          </cell>
        </row>
        <row r="414">
          <cell r="A414">
            <v>3962883</v>
          </cell>
          <cell r="B414">
            <v>413</v>
          </cell>
          <cell r="C414">
            <v>9185</v>
          </cell>
          <cell r="D414">
            <v>332</v>
          </cell>
          <cell r="E414">
            <v>8853</v>
          </cell>
          <cell r="F414">
            <v>0.97930099999999998</v>
          </cell>
          <cell r="G414">
            <v>325.12793199999999</v>
          </cell>
          <cell r="H414">
            <v>0</v>
          </cell>
          <cell r="I414">
            <v>0</v>
          </cell>
          <cell r="J414">
            <v>27</v>
          </cell>
        </row>
        <row r="415">
          <cell r="A415">
            <v>3972453</v>
          </cell>
          <cell r="B415">
            <v>414</v>
          </cell>
          <cell r="C415">
            <v>9570</v>
          </cell>
          <cell r="D415">
            <v>0</v>
          </cell>
          <cell r="E415">
            <v>9570</v>
          </cell>
          <cell r="G415">
            <v>0</v>
          </cell>
          <cell r="I415">
            <v>0</v>
          </cell>
        </row>
        <row r="416">
          <cell r="A416">
            <v>3982430</v>
          </cell>
          <cell r="B416">
            <v>415</v>
          </cell>
          <cell r="C416">
            <v>9977</v>
          </cell>
          <cell r="D416">
            <v>468</v>
          </cell>
          <cell r="E416">
            <v>9509</v>
          </cell>
          <cell r="F416">
            <v>0.82597799999999999</v>
          </cell>
          <cell r="G416">
            <v>386.557704</v>
          </cell>
          <cell r="H416">
            <v>0</v>
          </cell>
          <cell r="I416">
            <v>0</v>
          </cell>
          <cell r="J416">
            <v>20</v>
          </cell>
        </row>
        <row r="417">
          <cell r="A417">
            <v>3991443</v>
          </cell>
          <cell r="B417">
            <v>416</v>
          </cell>
          <cell r="C417">
            <v>9013</v>
          </cell>
          <cell r="D417">
            <v>0</v>
          </cell>
          <cell r="E417">
            <v>9013</v>
          </cell>
          <cell r="G417">
            <v>0</v>
          </cell>
          <cell r="I417">
            <v>0</v>
          </cell>
        </row>
        <row r="418">
          <cell r="A418">
            <v>4001405</v>
          </cell>
          <cell r="B418">
            <v>417</v>
          </cell>
          <cell r="C418">
            <v>9962</v>
          </cell>
          <cell r="D418">
            <v>488</v>
          </cell>
          <cell r="E418">
            <v>9474</v>
          </cell>
          <cell r="F418">
            <v>0.76121399999999995</v>
          </cell>
          <cell r="G418">
            <v>371.47243199999997</v>
          </cell>
          <cell r="H418">
            <v>0</v>
          </cell>
          <cell r="I418">
            <v>0</v>
          </cell>
          <cell r="J418">
            <v>19</v>
          </cell>
        </row>
        <row r="419">
          <cell r="A419">
            <v>4011231</v>
          </cell>
          <cell r="B419">
            <v>418</v>
          </cell>
          <cell r="C419">
            <v>9826</v>
          </cell>
          <cell r="D419">
            <v>48</v>
          </cell>
          <cell r="E419">
            <v>9778</v>
          </cell>
          <cell r="F419">
            <v>0.98743199999999998</v>
          </cell>
          <cell r="G419">
            <v>47.396735999999997</v>
          </cell>
          <cell r="H419">
            <v>3.3093400000000002</v>
          </cell>
          <cell r="I419">
            <v>158.84832</v>
          </cell>
          <cell r="J419">
            <v>204</v>
          </cell>
        </row>
        <row r="420">
          <cell r="A420">
            <v>4021021</v>
          </cell>
          <cell r="B420">
            <v>419</v>
          </cell>
          <cell r="C420">
            <v>9790</v>
          </cell>
          <cell r="D420">
            <v>1020</v>
          </cell>
          <cell r="E420">
            <v>8770</v>
          </cell>
          <cell r="F420">
            <v>0.75795100000000004</v>
          </cell>
          <cell r="G420">
            <v>773.11002000000008</v>
          </cell>
          <cell r="H420">
            <v>0.17116100000000001</v>
          </cell>
          <cell r="I420">
            <v>174.58422000000002</v>
          </cell>
          <cell r="J420">
            <v>9</v>
          </cell>
        </row>
        <row r="421">
          <cell r="A421">
            <v>4030905</v>
          </cell>
          <cell r="B421">
            <v>420</v>
          </cell>
          <cell r="C421">
            <v>9884</v>
          </cell>
          <cell r="D421">
            <v>743</v>
          </cell>
          <cell r="E421">
            <v>9141</v>
          </cell>
          <cell r="F421">
            <v>1.2279359999999999</v>
          </cell>
          <cell r="G421">
            <v>912.35644799999989</v>
          </cell>
          <cell r="H421">
            <v>1.00434</v>
          </cell>
          <cell r="I421">
            <v>746.22461999999996</v>
          </cell>
          <cell r="J421">
            <v>12</v>
          </cell>
        </row>
        <row r="422">
          <cell r="A422">
            <v>4040861</v>
          </cell>
          <cell r="B422">
            <v>421</v>
          </cell>
          <cell r="C422">
            <v>9956</v>
          </cell>
          <cell r="D422">
            <v>1445</v>
          </cell>
          <cell r="E422">
            <v>8511</v>
          </cell>
          <cell r="F422">
            <v>1.5675920000000001</v>
          </cell>
          <cell r="G422">
            <v>2265.1704400000003</v>
          </cell>
          <cell r="H422">
            <v>2.4742570000000002</v>
          </cell>
          <cell r="I422">
            <v>3575.3013650000003</v>
          </cell>
          <cell r="J422">
            <v>6</v>
          </cell>
        </row>
        <row r="423">
          <cell r="A423">
            <v>4050202</v>
          </cell>
          <cell r="B423">
            <v>422</v>
          </cell>
          <cell r="C423">
            <v>9341</v>
          </cell>
          <cell r="D423">
            <v>1953</v>
          </cell>
          <cell r="E423">
            <v>7388</v>
          </cell>
          <cell r="F423">
            <v>1.2654589999999999</v>
          </cell>
          <cell r="G423">
            <v>2471.4414269999997</v>
          </cell>
          <cell r="H423">
            <v>1.561952</v>
          </cell>
          <cell r="I423">
            <v>3050.492256</v>
          </cell>
          <cell r="J423">
            <v>4</v>
          </cell>
        </row>
        <row r="424">
          <cell r="A424">
            <v>4060179</v>
          </cell>
          <cell r="B424">
            <v>423</v>
          </cell>
          <cell r="C424">
            <v>9977</v>
          </cell>
          <cell r="D424">
            <v>2792</v>
          </cell>
          <cell r="E424">
            <v>7185</v>
          </cell>
          <cell r="F424">
            <v>1.4278919999999999</v>
          </cell>
          <cell r="G424">
            <v>3986.6744639999997</v>
          </cell>
          <cell r="H424">
            <v>0.65909099999999998</v>
          </cell>
          <cell r="I424">
            <v>1840.1820720000001</v>
          </cell>
          <cell r="J424">
            <v>3</v>
          </cell>
        </row>
        <row r="425">
          <cell r="A425">
            <v>4069347</v>
          </cell>
          <cell r="B425">
            <v>424</v>
          </cell>
          <cell r="C425">
            <v>9168</v>
          </cell>
          <cell r="D425">
            <v>820</v>
          </cell>
          <cell r="E425">
            <v>8348</v>
          </cell>
          <cell r="F425">
            <v>1.9425669999999999</v>
          </cell>
          <cell r="G425">
            <v>1592.9049399999999</v>
          </cell>
          <cell r="H425">
            <v>0.82517499999999999</v>
          </cell>
          <cell r="I425">
            <v>676.64350000000002</v>
          </cell>
          <cell r="J425">
            <v>10</v>
          </cell>
        </row>
        <row r="426">
          <cell r="A426">
            <v>4079349</v>
          </cell>
          <cell r="B426">
            <v>425</v>
          </cell>
          <cell r="C426">
            <v>10002</v>
          </cell>
          <cell r="D426">
            <v>2324</v>
          </cell>
          <cell r="E426">
            <v>7678</v>
          </cell>
          <cell r="F426">
            <v>1.3019810000000001</v>
          </cell>
          <cell r="G426">
            <v>3025.803844</v>
          </cell>
          <cell r="H426">
            <v>0.30944100000000002</v>
          </cell>
          <cell r="I426">
            <v>719.14088400000003</v>
          </cell>
          <cell r="J426">
            <v>3</v>
          </cell>
        </row>
        <row r="427">
          <cell r="A427">
            <v>4088815</v>
          </cell>
          <cell r="B427">
            <v>426</v>
          </cell>
          <cell r="C427">
            <v>9466</v>
          </cell>
          <cell r="D427">
            <v>996</v>
          </cell>
          <cell r="E427">
            <v>8470</v>
          </cell>
          <cell r="F427">
            <v>1.9157919999999999</v>
          </cell>
          <cell r="G427">
            <v>1908.1288319999999</v>
          </cell>
          <cell r="H427">
            <v>0.71015399999999995</v>
          </cell>
          <cell r="I427">
            <v>707.31338399999993</v>
          </cell>
          <cell r="J427">
            <v>8</v>
          </cell>
        </row>
        <row r="428">
          <cell r="A428">
            <v>4098735</v>
          </cell>
          <cell r="B428">
            <v>427</v>
          </cell>
          <cell r="C428">
            <v>9920</v>
          </cell>
          <cell r="D428">
            <v>1328</v>
          </cell>
          <cell r="E428">
            <v>8592</v>
          </cell>
          <cell r="F428">
            <v>1.7378659999999999</v>
          </cell>
          <cell r="G428">
            <v>2307.8860479999998</v>
          </cell>
          <cell r="H428">
            <v>0.62202599999999997</v>
          </cell>
          <cell r="I428">
            <v>826.05052799999999</v>
          </cell>
          <cell r="J428">
            <v>6</v>
          </cell>
        </row>
        <row r="429">
          <cell r="A429">
            <v>4108102</v>
          </cell>
          <cell r="B429">
            <v>428</v>
          </cell>
          <cell r="C429">
            <v>9367</v>
          </cell>
          <cell r="D429">
            <v>1367</v>
          </cell>
          <cell r="E429">
            <v>8000</v>
          </cell>
          <cell r="F429">
            <v>1.4727680000000001</v>
          </cell>
          <cell r="G429">
            <v>2013.273856</v>
          </cell>
          <cell r="H429">
            <v>1.193673</v>
          </cell>
          <cell r="I429">
            <v>1631.7509909999999</v>
          </cell>
          <cell r="J429">
            <v>6</v>
          </cell>
        </row>
        <row r="430">
          <cell r="A430">
            <v>4117159</v>
          </cell>
          <cell r="B430">
            <v>429</v>
          </cell>
          <cell r="C430">
            <v>9057</v>
          </cell>
          <cell r="D430">
            <v>1054</v>
          </cell>
          <cell r="E430">
            <v>8003</v>
          </cell>
          <cell r="F430">
            <v>0.97798399999999996</v>
          </cell>
          <cell r="G430">
            <v>1030.795136</v>
          </cell>
          <cell r="H430">
            <v>0.47793099999999999</v>
          </cell>
          <cell r="I430">
            <v>503.73927399999997</v>
          </cell>
          <cell r="J430">
            <v>8</v>
          </cell>
        </row>
        <row r="431">
          <cell r="A431">
            <v>4127055</v>
          </cell>
          <cell r="B431">
            <v>430</v>
          </cell>
          <cell r="C431">
            <v>9896</v>
          </cell>
          <cell r="D431">
            <v>898</v>
          </cell>
          <cell r="E431">
            <v>8998</v>
          </cell>
          <cell r="F431">
            <v>3.1205759999999998</v>
          </cell>
          <cell r="G431">
            <v>2802.2772479999999</v>
          </cell>
          <cell r="H431">
            <v>5.9467119999999998</v>
          </cell>
          <cell r="I431">
            <v>5340.1473759999999</v>
          </cell>
          <cell r="J431">
            <v>10</v>
          </cell>
        </row>
        <row r="432">
          <cell r="A432">
            <v>4136576</v>
          </cell>
          <cell r="B432">
            <v>431</v>
          </cell>
          <cell r="C432">
            <v>9521</v>
          </cell>
          <cell r="D432">
            <v>1152</v>
          </cell>
          <cell r="E432">
            <v>8369</v>
          </cell>
          <cell r="F432">
            <v>1.389743</v>
          </cell>
          <cell r="G432">
            <v>1600.9839359999999</v>
          </cell>
          <cell r="H432">
            <v>0.97458100000000003</v>
          </cell>
          <cell r="I432">
            <v>1122.717312</v>
          </cell>
          <cell r="J432">
            <v>7</v>
          </cell>
        </row>
        <row r="433">
          <cell r="A433">
            <v>4145666</v>
          </cell>
          <cell r="B433">
            <v>432</v>
          </cell>
          <cell r="C433">
            <v>9090</v>
          </cell>
          <cell r="D433">
            <v>234</v>
          </cell>
          <cell r="E433">
            <v>8856</v>
          </cell>
          <cell r="F433">
            <v>0.76933600000000002</v>
          </cell>
          <cell r="G433">
            <v>180.02462400000002</v>
          </cell>
          <cell r="H433">
            <v>0.50973400000000002</v>
          </cell>
          <cell r="I433">
            <v>119.27775600000001</v>
          </cell>
          <cell r="J433">
            <v>38</v>
          </cell>
        </row>
        <row r="434">
          <cell r="A434">
            <v>4154687</v>
          </cell>
          <cell r="B434">
            <v>433</v>
          </cell>
          <cell r="C434">
            <v>9021</v>
          </cell>
          <cell r="D434">
            <v>1953</v>
          </cell>
          <cell r="E434">
            <v>7068</v>
          </cell>
          <cell r="F434">
            <v>1.4576849999999999</v>
          </cell>
          <cell r="G434">
            <v>2846.8588049999998</v>
          </cell>
          <cell r="H434">
            <v>3.1736460000000002</v>
          </cell>
          <cell r="I434">
            <v>6198.1306380000005</v>
          </cell>
          <cell r="J434">
            <v>4</v>
          </cell>
        </row>
        <row r="435">
          <cell r="A435">
            <v>4163777</v>
          </cell>
          <cell r="B435">
            <v>434</v>
          </cell>
          <cell r="C435">
            <v>9090</v>
          </cell>
          <cell r="D435">
            <v>234</v>
          </cell>
          <cell r="E435">
            <v>8856</v>
          </cell>
          <cell r="F435">
            <v>0.91456899999999997</v>
          </cell>
          <cell r="G435">
            <v>214.00914599999999</v>
          </cell>
          <cell r="H435">
            <v>0</v>
          </cell>
          <cell r="I435">
            <v>0</v>
          </cell>
          <cell r="J435">
            <v>38</v>
          </cell>
        </row>
        <row r="436">
          <cell r="A436">
            <v>4172877</v>
          </cell>
          <cell r="B436">
            <v>435</v>
          </cell>
          <cell r="C436">
            <v>9100</v>
          </cell>
          <cell r="D436">
            <v>0</v>
          </cell>
          <cell r="E436">
            <v>9100</v>
          </cell>
          <cell r="G436">
            <v>0</v>
          </cell>
          <cell r="I436">
            <v>0</v>
          </cell>
        </row>
        <row r="437">
          <cell r="A437">
            <v>4181871</v>
          </cell>
          <cell r="B437">
            <v>436</v>
          </cell>
          <cell r="C437">
            <v>8994</v>
          </cell>
          <cell r="D437">
            <v>2636</v>
          </cell>
          <cell r="E437">
            <v>6358</v>
          </cell>
          <cell r="F437">
            <v>1.7603580000000001</v>
          </cell>
          <cell r="G437">
            <v>4640.303688</v>
          </cell>
          <cell r="H437">
            <v>2.1891560000000001</v>
          </cell>
          <cell r="I437">
            <v>5770.6152160000001</v>
          </cell>
          <cell r="J437">
            <v>2</v>
          </cell>
        </row>
        <row r="438">
          <cell r="A438">
            <v>4190971</v>
          </cell>
          <cell r="B438">
            <v>437</v>
          </cell>
          <cell r="C438">
            <v>9100</v>
          </cell>
          <cell r="D438">
            <v>0</v>
          </cell>
          <cell r="E438">
            <v>9100</v>
          </cell>
          <cell r="G438">
            <v>0</v>
          </cell>
          <cell r="I438">
            <v>0</v>
          </cell>
        </row>
        <row r="439">
          <cell r="A439">
            <v>4199773</v>
          </cell>
          <cell r="B439">
            <v>438</v>
          </cell>
          <cell r="C439">
            <v>8802</v>
          </cell>
          <cell r="D439">
            <v>1132</v>
          </cell>
          <cell r="E439">
            <v>7670</v>
          </cell>
          <cell r="F439">
            <v>1.3970149999999999</v>
          </cell>
          <cell r="G439">
            <v>1581.4209799999999</v>
          </cell>
          <cell r="H439">
            <v>5.3112069999999996</v>
          </cell>
          <cell r="I439">
            <v>6012.2863239999997</v>
          </cell>
          <cell r="J439">
            <v>7</v>
          </cell>
        </row>
        <row r="440">
          <cell r="A440">
            <v>4208810</v>
          </cell>
          <cell r="B440">
            <v>439</v>
          </cell>
          <cell r="C440">
            <v>9037</v>
          </cell>
          <cell r="D440">
            <v>1562</v>
          </cell>
          <cell r="E440">
            <v>7475</v>
          </cell>
          <cell r="F440">
            <v>1.7284949999999999</v>
          </cell>
          <cell r="G440">
            <v>2699.9091899999999</v>
          </cell>
          <cell r="H440">
            <v>0</v>
          </cell>
          <cell r="I440">
            <v>0</v>
          </cell>
          <cell r="J440">
            <v>5</v>
          </cell>
        </row>
        <row r="441">
          <cell r="A441">
            <v>4218688</v>
          </cell>
          <cell r="B441">
            <v>440</v>
          </cell>
          <cell r="C441">
            <v>9878</v>
          </cell>
          <cell r="D441">
            <v>0</v>
          </cell>
          <cell r="E441">
            <v>9878</v>
          </cell>
          <cell r="G441">
            <v>0</v>
          </cell>
          <cell r="I441">
            <v>0</v>
          </cell>
        </row>
        <row r="442">
          <cell r="A442">
            <v>4227720</v>
          </cell>
          <cell r="B442">
            <v>441</v>
          </cell>
          <cell r="C442">
            <v>9032</v>
          </cell>
          <cell r="D442">
            <v>1679</v>
          </cell>
          <cell r="E442">
            <v>7353</v>
          </cell>
          <cell r="F442">
            <v>1.296921</v>
          </cell>
          <cell r="G442">
            <v>2177.5303589999999</v>
          </cell>
          <cell r="H442">
            <v>1.06416</v>
          </cell>
          <cell r="I442">
            <v>1786.7246399999999</v>
          </cell>
          <cell r="J442">
            <v>4</v>
          </cell>
        </row>
        <row r="443">
          <cell r="A443">
            <v>4236814</v>
          </cell>
          <cell r="B443">
            <v>442</v>
          </cell>
          <cell r="C443">
            <v>9094</v>
          </cell>
          <cell r="D443">
            <v>136</v>
          </cell>
          <cell r="E443">
            <v>8958</v>
          </cell>
          <cell r="F443">
            <v>0.91826700000000006</v>
          </cell>
          <cell r="G443">
            <v>124.88431200000001</v>
          </cell>
          <cell r="H443">
            <v>0</v>
          </cell>
          <cell r="I443">
            <v>0</v>
          </cell>
          <cell r="J443">
            <v>66</v>
          </cell>
        </row>
        <row r="444">
          <cell r="A444">
            <v>4246375</v>
          </cell>
          <cell r="B444">
            <v>443</v>
          </cell>
          <cell r="C444">
            <v>9561</v>
          </cell>
          <cell r="D444">
            <v>0</v>
          </cell>
          <cell r="E444">
            <v>9561</v>
          </cell>
          <cell r="G444">
            <v>0</v>
          </cell>
          <cell r="I444">
            <v>0</v>
          </cell>
        </row>
        <row r="445">
          <cell r="A445">
            <v>4255296</v>
          </cell>
          <cell r="B445">
            <v>444</v>
          </cell>
          <cell r="C445">
            <v>8921</v>
          </cell>
          <cell r="D445">
            <v>1484</v>
          </cell>
          <cell r="E445">
            <v>7437</v>
          </cell>
          <cell r="F445">
            <v>1.0320240000000001</v>
          </cell>
          <cell r="G445">
            <v>1531.5236160000002</v>
          </cell>
          <cell r="H445">
            <v>0.119478</v>
          </cell>
          <cell r="I445">
            <v>177.305352</v>
          </cell>
          <cell r="J445">
            <v>5</v>
          </cell>
        </row>
        <row r="446">
          <cell r="A446">
            <v>4264523</v>
          </cell>
          <cell r="B446">
            <v>445</v>
          </cell>
          <cell r="C446">
            <v>9227</v>
          </cell>
          <cell r="D446">
            <v>58</v>
          </cell>
          <cell r="E446">
            <v>9169</v>
          </cell>
          <cell r="F446">
            <v>1.599899</v>
          </cell>
          <cell r="G446">
            <v>92.794141999999994</v>
          </cell>
          <cell r="H446">
            <v>3.0486770000000001</v>
          </cell>
          <cell r="I446">
            <v>176.82326600000002</v>
          </cell>
          <cell r="J446">
            <v>158</v>
          </cell>
        </row>
        <row r="447">
          <cell r="A447">
            <v>4274271</v>
          </cell>
          <cell r="B447">
            <v>446</v>
          </cell>
          <cell r="C447">
            <v>9748</v>
          </cell>
          <cell r="D447">
            <v>1054</v>
          </cell>
          <cell r="E447">
            <v>8694</v>
          </cell>
          <cell r="F447">
            <v>0.85328000000000004</v>
          </cell>
          <cell r="G447">
            <v>899.35712000000001</v>
          </cell>
          <cell r="H447">
            <v>0</v>
          </cell>
          <cell r="I447">
            <v>0</v>
          </cell>
          <cell r="J447">
            <v>8</v>
          </cell>
        </row>
        <row r="448">
          <cell r="A448">
            <v>4284179</v>
          </cell>
          <cell r="B448">
            <v>447</v>
          </cell>
          <cell r="C448">
            <v>9908</v>
          </cell>
          <cell r="D448">
            <v>410</v>
          </cell>
          <cell r="E448">
            <v>9498</v>
          </cell>
          <cell r="F448">
            <v>0.94809900000000003</v>
          </cell>
          <cell r="G448">
            <v>388.72059000000002</v>
          </cell>
          <cell r="H448">
            <v>2.6033569999999999</v>
          </cell>
          <cell r="I448">
            <v>1067.37637</v>
          </cell>
          <cell r="J448">
            <v>23</v>
          </cell>
        </row>
        <row r="449">
          <cell r="A449">
            <v>4293477</v>
          </cell>
          <cell r="B449">
            <v>448</v>
          </cell>
          <cell r="C449">
            <v>9298</v>
          </cell>
          <cell r="D449">
            <v>195</v>
          </cell>
          <cell r="E449">
            <v>9103</v>
          </cell>
          <cell r="F449">
            <v>1.604317</v>
          </cell>
          <cell r="G449">
            <v>312.841815</v>
          </cell>
          <cell r="H449">
            <v>3.0277270000000001</v>
          </cell>
          <cell r="I449">
            <v>590.40676500000006</v>
          </cell>
          <cell r="J449">
            <v>47</v>
          </cell>
        </row>
        <row r="450">
          <cell r="A450">
            <v>4302522</v>
          </cell>
          <cell r="B450">
            <v>449</v>
          </cell>
          <cell r="C450">
            <v>9045</v>
          </cell>
          <cell r="D450">
            <v>1367</v>
          </cell>
          <cell r="E450">
            <v>7678</v>
          </cell>
          <cell r="F450">
            <v>0.77550300000000005</v>
          </cell>
          <cell r="G450">
            <v>1060.112601</v>
          </cell>
          <cell r="H450">
            <v>0.97563</v>
          </cell>
          <cell r="I450">
            <v>1333.6862100000001</v>
          </cell>
          <cell r="J450">
            <v>6</v>
          </cell>
        </row>
        <row r="451">
          <cell r="A451">
            <v>4311612</v>
          </cell>
          <cell r="B451">
            <v>450</v>
          </cell>
          <cell r="C451">
            <v>9090</v>
          </cell>
          <cell r="D451">
            <v>234</v>
          </cell>
          <cell r="E451">
            <v>8856</v>
          </cell>
          <cell r="F451">
            <v>2.4</v>
          </cell>
          <cell r="G451">
            <v>561.6</v>
          </cell>
          <cell r="H451">
            <v>3.0206710000000001</v>
          </cell>
          <cell r="I451">
            <v>706.83701400000007</v>
          </cell>
          <cell r="J451">
            <v>38</v>
          </cell>
        </row>
        <row r="452">
          <cell r="A452">
            <v>4320674</v>
          </cell>
          <cell r="B452">
            <v>451</v>
          </cell>
          <cell r="C452">
            <v>9062</v>
          </cell>
          <cell r="D452">
            <v>937</v>
          </cell>
          <cell r="E452">
            <v>8125</v>
          </cell>
          <cell r="F452">
            <v>0.72006000000000003</v>
          </cell>
          <cell r="G452">
            <v>674.69622000000004</v>
          </cell>
          <cell r="H452">
            <v>0</v>
          </cell>
          <cell r="I452">
            <v>0</v>
          </cell>
          <cell r="J452">
            <v>9</v>
          </cell>
        </row>
        <row r="453">
          <cell r="A453">
            <v>4329722</v>
          </cell>
          <cell r="B453">
            <v>452</v>
          </cell>
          <cell r="C453">
            <v>9048</v>
          </cell>
          <cell r="D453">
            <v>1250</v>
          </cell>
          <cell r="E453">
            <v>7798</v>
          </cell>
          <cell r="F453">
            <v>0.76587099999999997</v>
          </cell>
          <cell r="G453">
            <v>957.33875</v>
          </cell>
          <cell r="H453">
            <v>0.243615</v>
          </cell>
          <cell r="I453">
            <v>304.51875000000001</v>
          </cell>
          <cell r="J453">
            <v>6</v>
          </cell>
        </row>
        <row r="454">
          <cell r="A454">
            <v>4339615</v>
          </cell>
          <cell r="B454">
            <v>453</v>
          </cell>
          <cell r="C454">
            <v>9893</v>
          </cell>
          <cell r="D454">
            <v>234</v>
          </cell>
          <cell r="E454">
            <v>9659</v>
          </cell>
          <cell r="F454">
            <v>1.16679</v>
          </cell>
          <cell r="G454">
            <v>273.02886000000001</v>
          </cell>
          <cell r="H454">
            <v>4.2143459999999999</v>
          </cell>
          <cell r="I454">
            <v>986.15696400000002</v>
          </cell>
          <cell r="J454">
            <v>41</v>
          </cell>
        </row>
        <row r="455">
          <cell r="A455">
            <v>4348690</v>
          </cell>
          <cell r="B455">
            <v>454</v>
          </cell>
          <cell r="C455">
            <v>9075</v>
          </cell>
          <cell r="D455">
            <v>1308</v>
          </cell>
          <cell r="E455">
            <v>7767</v>
          </cell>
          <cell r="F455">
            <v>0.92843399999999998</v>
          </cell>
          <cell r="G455">
            <v>1214.391672</v>
          </cell>
          <cell r="H455">
            <v>0.12604199999999999</v>
          </cell>
          <cell r="I455">
            <v>164.86293599999999</v>
          </cell>
          <cell r="J455">
            <v>6</v>
          </cell>
        </row>
        <row r="456">
          <cell r="A456">
            <v>4358419</v>
          </cell>
          <cell r="B456">
            <v>455</v>
          </cell>
          <cell r="C456">
            <v>9729</v>
          </cell>
          <cell r="D456">
            <v>839</v>
          </cell>
          <cell r="E456">
            <v>8890</v>
          </cell>
          <cell r="F456">
            <v>1.0620289999999999</v>
          </cell>
          <cell r="G456">
            <v>891.04233099999988</v>
          </cell>
          <cell r="H456">
            <v>0.248219</v>
          </cell>
          <cell r="I456">
            <v>208.255741</v>
          </cell>
          <cell r="J456">
            <v>11</v>
          </cell>
        </row>
        <row r="457">
          <cell r="A457">
            <v>4367301</v>
          </cell>
          <cell r="B457">
            <v>456</v>
          </cell>
          <cell r="C457">
            <v>8882</v>
          </cell>
          <cell r="D457">
            <v>0</v>
          </cell>
          <cell r="E457">
            <v>8882</v>
          </cell>
          <cell r="G457">
            <v>0</v>
          </cell>
          <cell r="I457">
            <v>0</v>
          </cell>
        </row>
        <row r="458">
          <cell r="A458">
            <v>4376412</v>
          </cell>
          <cell r="B458">
            <v>457</v>
          </cell>
          <cell r="C458">
            <v>9111</v>
          </cell>
          <cell r="D458">
            <v>0</v>
          </cell>
          <cell r="E458">
            <v>9111</v>
          </cell>
          <cell r="G458">
            <v>0</v>
          </cell>
          <cell r="I458">
            <v>0</v>
          </cell>
        </row>
        <row r="459">
          <cell r="A459">
            <v>4386222</v>
          </cell>
          <cell r="B459">
            <v>458</v>
          </cell>
          <cell r="C459">
            <v>9810</v>
          </cell>
          <cell r="D459">
            <v>0</v>
          </cell>
          <cell r="E459">
            <v>9810</v>
          </cell>
          <cell r="G459">
            <v>0</v>
          </cell>
          <cell r="I459">
            <v>0</v>
          </cell>
        </row>
        <row r="460">
          <cell r="A460">
            <v>4395220</v>
          </cell>
          <cell r="B460">
            <v>459</v>
          </cell>
          <cell r="C460">
            <v>8998</v>
          </cell>
          <cell r="D460">
            <v>0</v>
          </cell>
          <cell r="E460">
            <v>8998</v>
          </cell>
          <cell r="G460">
            <v>0</v>
          </cell>
          <cell r="I460">
            <v>0</v>
          </cell>
        </row>
        <row r="461">
          <cell r="A461">
            <v>4404837</v>
          </cell>
          <cell r="B461">
            <v>460</v>
          </cell>
          <cell r="C461">
            <v>9617</v>
          </cell>
          <cell r="D461">
            <v>19</v>
          </cell>
          <cell r="E461">
            <v>9598</v>
          </cell>
          <cell r="F461">
            <v>0.68539000000000005</v>
          </cell>
          <cell r="G461">
            <v>13.022410000000001</v>
          </cell>
          <cell r="H461">
            <v>3.5665269999999998</v>
          </cell>
          <cell r="I461">
            <v>67.764012999999991</v>
          </cell>
          <cell r="J461">
            <v>505</v>
          </cell>
        </row>
        <row r="462">
          <cell r="A462">
            <v>4414795</v>
          </cell>
          <cell r="B462">
            <v>461</v>
          </cell>
          <cell r="C462">
            <v>9958</v>
          </cell>
          <cell r="D462">
            <v>0</v>
          </cell>
          <cell r="E462">
            <v>9958</v>
          </cell>
          <cell r="G462">
            <v>0</v>
          </cell>
          <cell r="I462">
            <v>0</v>
          </cell>
        </row>
        <row r="463">
          <cell r="A463">
            <v>4424254</v>
          </cell>
          <cell r="B463">
            <v>462</v>
          </cell>
          <cell r="C463">
            <v>9459</v>
          </cell>
          <cell r="D463">
            <v>292</v>
          </cell>
          <cell r="E463">
            <v>9167</v>
          </cell>
          <cell r="F463">
            <v>2.172482</v>
          </cell>
          <cell r="G463">
            <v>634.36474399999997</v>
          </cell>
          <cell r="H463">
            <v>1.253E-3</v>
          </cell>
          <cell r="I463">
            <v>0.36587599999999998</v>
          </cell>
          <cell r="J463">
            <v>31</v>
          </cell>
        </row>
        <row r="464">
          <cell r="A464">
            <v>4434077</v>
          </cell>
          <cell r="B464">
            <v>463</v>
          </cell>
          <cell r="C464">
            <v>9823</v>
          </cell>
          <cell r="D464">
            <v>664</v>
          </cell>
          <cell r="E464">
            <v>9159</v>
          </cell>
          <cell r="F464">
            <v>1.8555600000000001</v>
          </cell>
          <cell r="G464">
            <v>1232.09184</v>
          </cell>
          <cell r="H464">
            <v>1.6437E-2</v>
          </cell>
          <cell r="I464">
            <v>10.914168</v>
          </cell>
          <cell r="J464">
            <v>14</v>
          </cell>
        </row>
        <row r="465">
          <cell r="A465">
            <v>4443894</v>
          </cell>
          <cell r="B465">
            <v>464</v>
          </cell>
          <cell r="C465">
            <v>9817</v>
          </cell>
          <cell r="D465">
            <v>280</v>
          </cell>
          <cell r="E465">
            <v>9537</v>
          </cell>
          <cell r="F465">
            <v>0.895482</v>
          </cell>
          <cell r="G465">
            <v>250.73496</v>
          </cell>
          <cell r="H465">
            <v>1.698607</v>
          </cell>
          <cell r="I465">
            <v>475.60996</v>
          </cell>
          <cell r="J465">
            <v>34</v>
          </cell>
        </row>
        <row r="466">
          <cell r="A466">
            <v>4453793</v>
          </cell>
          <cell r="B466">
            <v>465</v>
          </cell>
          <cell r="C466">
            <v>9899</v>
          </cell>
          <cell r="D466">
            <v>716</v>
          </cell>
          <cell r="E466">
            <v>9183</v>
          </cell>
          <cell r="F466">
            <v>1.9525589999999999</v>
          </cell>
          <cell r="G466">
            <v>1398.032244</v>
          </cell>
          <cell r="H466">
            <v>3.0817329999999998</v>
          </cell>
          <cell r="I466">
            <v>2206.5208279999997</v>
          </cell>
          <cell r="J466">
            <v>13</v>
          </cell>
        </row>
        <row r="467">
          <cell r="A467">
            <v>4463093</v>
          </cell>
          <cell r="B467">
            <v>466</v>
          </cell>
          <cell r="C467">
            <v>9300</v>
          </cell>
          <cell r="D467">
            <v>1074</v>
          </cell>
          <cell r="E467">
            <v>8226</v>
          </cell>
          <cell r="F467">
            <v>2.0802350000000001</v>
          </cell>
          <cell r="G467">
            <v>2234.1723900000002</v>
          </cell>
          <cell r="H467">
            <v>3.705527</v>
          </cell>
          <cell r="I467">
            <v>3979.7359980000001</v>
          </cell>
          <cell r="J467">
            <v>8</v>
          </cell>
        </row>
        <row r="468">
          <cell r="A468">
            <v>4472126</v>
          </cell>
          <cell r="B468">
            <v>467</v>
          </cell>
          <cell r="C468">
            <v>9033</v>
          </cell>
          <cell r="D468">
            <v>1660</v>
          </cell>
          <cell r="E468">
            <v>7373</v>
          </cell>
          <cell r="F468">
            <v>2.4477250000000002</v>
          </cell>
          <cell r="G468">
            <v>4063.2235000000001</v>
          </cell>
          <cell r="H468">
            <v>2.9136389999999999</v>
          </cell>
          <cell r="I468">
            <v>4836.6407399999998</v>
          </cell>
          <cell r="J468">
            <v>4</v>
          </cell>
        </row>
        <row r="469">
          <cell r="A469">
            <v>4481130</v>
          </cell>
          <cell r="B469">
            <v>468</v>
          </cell>
          <cell r="C469">
            <v>9004</v>
          </cell>
          <cell r="D469">
            <v>2382</v>
          </cell>
          <cell r="E469">
            <v>6622</v>
          </cell>
          <cell r="F469">
            <v>1.646452</v>
          </cell>
          <cell r="G469">
            <v>3921.8486640000001</v>
          </cell>
          <cell r="H469">
            <v>1.6084499999999999</v>
          </cell>
          <cell r="I469">
            <v>3831.3278999999998</v>
          </cell>
          <cell r="J469">
            <v>3</v>
          </cell>
        </row>
        <row r="470">
          <cell r="A470">
            <v>4490190</v>
          </cell>
          <cell r="B470">
            <v>469</v>
          </cell>
          <cell r="C470">
            <v>9060</v>
          </cell>
          <cell r="D470">
            <v>937</v>
          </cell>
          <cell r="E470">
            <v>8123</v>
          </cell>
          <cell r="F470">
            <v>1.5997980000000001</v>
          </cell>
          <cell r="G470">
            <v>1499.010726</v>
          </cell>
          <cell r="H470">
            <v>0.50048199999999998</v>
          </cell>
          <cell r="I470">
            <v>468.95163399999996</v>
          </cell>
          <cell r="J470">
            <v>9</v>
          </cell>
        </row>
        <row r="471">
          <cell r="A471">
            <v>4498991</v>
          </cell>
          <cell r="B471">
            <v>470</v>
          </cell>
          <cell r="C471">
            <v>8801</v>
          </cell>
          <cell r="D471">
            <v>2519</v>
          </cell>
          <cell r="E471">
            <v>6282</v>
          </cell>
          <cell r="F471">
            <v>1.428437</v>
          </cell>
          <cell r="G471">
            <v>3598.2328029999999</v>
          </cell>
          <cell r="H471">
            <v>0.61614999999999998</v>
          </cell>
          <cell r="I471">
            <v>1552.08185</v>
          </cell>
          <cell r="J471">
            <v>2</v>
          </cell>
        </row>
        <row r="472">
          <cell r="A472">
            <v>4508281</v>
          </cell>
          <cell r="B472">
            <v>471</v>
          </cell>
          <cell r="C472">
            <v>9290</v>
          </cell>
          <cell r="D472">
            <v>1171</v>
          </cell>
          <cell r="E472">
            <v>8119</v>
          </cell>
          <cell r="F472">
            <v>2.1234519999999999</v>
          </cell>
          <cell r="G472">
            <v>2486.5622920000001</v>
          </cell>
          <cell r="H472">
            <v>0.46978199999999998</v>
          </cell>
          <cell r="I472">
            <v>550.11472200000003</v>
          </cell>
          <cell r="J472">
            <v>7</v>
          </cell>
        </row>
        <row r="473">
          <cell r="A473">
            <v>4517878</v>
          </cell>
          <cell r="B473">
            <v>472</v>
          </cell>
          <cell r="C473">
            <v>9597</v>
          </cell>
          <cell r="D473">
            <v>2088</v>
          </cell>
          <cell r="E473">
            <v>7509</v>
          </cell>
          <cell r="F473">
            <v>2.570719</v>
          </cell>
          <cell r="G473">
            <v>5367.6612720000003</v>
          </cell>
          <cell r="H473">
            <v>1.801763</v>
          </cell>
          <cell r="I473">
            <v>3762.0811440000002</v>
          </cell>
          <cell r="J473">
            <v>4</v>
          </cell>
        </row>
        <row r="474">
          <cell r="A474">
            <v>4527528</v>
          </cell>
          <cell r="B474">
            <v>473</v>
          </cell>
          <cell r="C474">
            <v>9650</v>
          </cell>
          <cell r="D474">
            <v>1992</v>
          </cell>
          <cell r="E474">
            <v>7658</v>
          </cell>
          <cell r="F474">
            <v>1.743139</v>
          </cell>
          <cell r="G474">
            <v>3472.3328879999999</v>
          </cell>
          <cell r="H474">
            <v>1.185799</v>
          </cell>
          <cell r="I474">
            <v>2362.1116080000002</v>
          </cell>
          <cell r="J474">
            <v>4</v>
          </cell>
        </row>
        <row r="475">
          <cell r="A475">
            <v>4537478</v>
          </cell>
          <cell r="B475">
            <v>474</v>
          </cell>
          <cell r="C475">
            <v>9950</v>
          </cell>
          <cell r="D475">
            <v>735</v>
          </cell>
          <cell r="E475">
            <v>9215</v>
          </cell>
          <cell r="F475">
            <v>1.405661</v>
          </cell>
          <cell r="G475">
            <v>1033.1608350000001</v>
          </cell>
          <cell r="H475">
            <v>1.5219849999999999</v>
          </cell>
          <cell r="I475">
            <v>1118.6589750000001</v>
          </cell>
          <cell r="J475">
            <v>13</v>
          </cell>
        </row>
        <row r="476">
          <cell r="A476">
            <v>4547459</v>
          </cell>
          <cell r="B476">
            <v>475</v>
          </cell>
          <cell r="C476">
            <v>9981</v>
          </cell>
          <cell r="D476">
            <v>3359</v>
          </cell>
          <cell r="E476">
            <v>6622</v>
          </cell>
          <cell r="F476">
            <v>2.696453</v>
          </cell>
          <cell r="G476">
            <v>9057.3856269999997</v>
          </cell>
          <cell r="H476">
            <v>5.453659</v>
          </cell>
          <cell r="I476">
            <v>18318.840581</v>
          </cell>
          <cell r="J476">
            <v>2</v>
          </cell>
        </row>
        <row r="477">
          <cell r="A477">
            <v>4556521</v>
          </cell>
          <cell r="B477">
            <v>476</v>
          </cell>
          <cell r="C477">
            <v>9062</v>
          </cell>
          <cell r="D477">
            <v>937</v>
          </cell>
          <cell r="E477">
            <v>8125</v>
          </cell>
          <cell r="F477">
            <v>1.2894369999999999</v>
          </cell>
          <cell r="G477">
            <v>1208.2024689999998</v>
          </cell>
          <cell r="H477">
            <v>0.20689299999999999</v>
          </cell>
          <cell r="I477">
            <v>193.85874099999998</v>
          </cell>
          <cell r="J477">
            <v>9</v>
          </cell>
        </row>
        <row r="478">
          <cell r="A478">
            <v>4566444</v>
          </cell>
          <cell r="B478">
            <v>477</v>
          </cell>
          <cell r="C478">
            <v>9923</v>
          </cell>
          <cell r="D478">
            <v>4414</v>
          </cell>
          <cell r="E478">
            <v>5509</v>
          </cell>
          <cell r="F478">
            <v>1.3785149999999999</v>
          </cell>
          <cell r="G478">
            <v>6084.7652099999996</v>
          </cell>
          <cell r="H478">
            <v>6.5200649999999998</v>
          </cell>
          <cell r="I478">
            <v>28779.566909999998</v>
          </cell>
          <cell r="J478">
            <v>1</v>
          </cell>
        </row>
        <row r="479">
          <cell r="A479">
            <v>4576121</v>
          </cell>
          <cell r="B479">
            <v>478</v>
          </cell>
          <cell r="C479">
            <v>9677</v>
          </cell>
          <cell r="D479">
            <v>800</v>
          </cell>
          <cell r="E479">
            <v>8877</v>
          </cell>
          <cell r="F479">
            <v>0.99743999999999999</v>
          </cell>
          <cell r="G479">
            <v>797.952</v>
          </cell>
          <cell r="H479">
            <v>0</v>
          </cell>
          <cell r="I479">
            <v>0</v>
          </cell>
          <cell r="J479">
            <v>11</v>
          </cell>
        </row>
        <row r="480">
          <cell r="A480">
            <v>4585810</v>
          </cell>
          <cell r="B480">
            <v>479</v>
          </cell>
          <cell r="C480">
            <v>9689</v>
          </cell>
          <cell r="D480">
            <v>2382</v>
          </cell>
          <cell r="E480">
            <v>7307</v>
          </cell>
          <cell r="F480">
            <v>1.498821</v>
          </cell>
          <cell r="G480">
            <v>3570.1916219999998</v>
          </cell>
          <cell r="H480">
            <v>9.8139760000000003</v>
          </cell>
          <cell r="I480">
            <v>23376.890832000001</v>
          </cell>
          <cell r="J480">
            <v>3</v>
          </cell>
        </row>
        <row r="481">
          <cell r="A481">
            <v>4595113</v>
          </cell>
          <cell r="B481">
            <v>480</v>
          </cell>
          <cell r="C481">
            <v>9303</v>
          </cell>
          <cell r="D481">
            <v>1952</v>
          </cell>
          <cell r="E481">
            <v>7351</v>
          </cell>
          <cell r="F481">
            <v>1.6502380000000001</v>
          </cell>
          <cell r="G481">
            <v>3221.264576</v>
          </cell>
          <cell r="H481">
            <v>2.9554E-2</v>
          </cell>
          <cell r="I481">
            <v>57.689408</v>
          </cell>
          <cell r="J481">
            <v>4</v>
          </cell>
        </row>
        <row r="482">
          <cell r="A482">
            <v>4605046</v>
          </cell>
          <cell r="B482">
            <v>481</v>
          </cell>
          <cell r="C482">
            <v>9933</v>
          </cell>
          <cell r="D482">
            <v>996</v>
          </cell>
          <cell r="E482">
            <v>8937</v>
          </cell>
          <cell r="F482">
            <v>1.620433</v>
          </cell>
          <cell r="G482">
            <v>1613.951268</v>
          </cell>
          <cell r="H482">
            <v>12.10266</v>
          </cell>
          <cell r="I482">
            <v>12054.24936</v>
          </cell>
          <cell r="J482">
            <v>9</v>
          </cell>
        </row>
        <row r="483">
          <cell r="A483">
            <v>4613775</v>
          </cell>
          <cell r="B483">
            <v>482</v>
          </cell>
          <cell r="C483">
            <v>8729</v>
          </cell>
          <cell r="D483">
            <v>2713</v>
          </cell>
          <cell r="E483">
            <v>6016</v>
          </cell>
          <cell r="F483">
            <v>1.689667</v>
          </cell>
          <cell r="G483">
            <v>4584.0665710000003</v>
          </cell>
          <cell r="H483">
            <v>1.9795970000000001</v>
          </cell>
          <cell r="I483">
            <v>5370.6466609999998</v>
          </cell>
          <cell r="J483">
            <v>2</v>
          </cell>
        </row>
        <row r="484">
          <cell r="A484">
            <v>4622875</v>
          </cell>
          <cell r="B484">
            <v>483</v>
          </cell>
          <cell r="C484">
            <v>9100</v>
          </cell>
          <cell r="D484">
            <v>0</v>
          </cell>
          <cell r="E484">
            <v>9100</v>
          </cell>
          <cell r="G484">
            <v>0</v>
          </cell>
          <cell r="I484">
            <v>0</v>
          </cell>
        </row>
        <row r="485">
          <cell r="A485">
            <v>4631850</v>
          </cell>
          <cell r="B485">
            <v>484</v>
          </cell>
          <cell r="C485">
            <v>8975</v>
          </cell>
          <cell r="D485">
            <v>3105</v>
          </cell>
          <cell r="E485">
            <v>5870</v>
          </cell>
          <cell r="F485">
            <v>1.4678720000000001</v>
          </cell>
          <cell r="G485">
            <v>4557.7425600000006</v>
          </cell>
          <cell r="H485">
            <v>5.611802</v>
          </cell>
          <cell r="I485">
            <v>17424.645209999999</v>
          </cell>
          <cell r="J485">
            <v>2</v>
          </cell>
        </row>
        <row r="486">
          <cell r="A486">
            <v>4640925</v>
          </cell>
          <cell r="B486">
            <v>485</v>
          </cell>
          <cell r="C486">
            <v>9075</v>
          </cell>
          <cell r="D486">
            <v>625</v>
          </cell>
          <cell r="E486">
            <v>8450</v>
          </cell>
          <cell r="F486">
            <v>0.90817099999999995</v>
          </cell>
          <cell r="G486">
            <v>567.60687499999995</v>
          </cell>
          <cell r="H486">
            <v>0</v>
          </cell>
          <cell r="I486">
            <v>0</v>
          </cell>
          <cell r="J486">
            <v>14</v>
          </cell>
        </row>
        <row r="487">
          <cell r="A487">
            <v>4650014</v>
          </cell>
          <cell r="B487">
            <v>486</v>
          </cell>
          <cell r="C487">
            <v>9089</v>
          </cell>
          <cell r="D487">
            <v>273</v>
          </cell>
          <cell r="E487">
            <v>8816</v>
          </cell>
          <cell r="F487">
            <v>1.329205</v>
          </cell>
          <cell r="G487">
            <v>362.87296499999997</v>
          </cell>
          <cell r="H487">
            <v>12.420920000000001</v>
          </cell>
          <cell r="I487">
            <v>3390.9111600000001</v>
          </cell>
          <cell r="J487">
            <v>32</v>
          </cell>
        </row>
        <row r="488">
          <cell r="A488">
            <v>4659500</v>
          </cell>
          <cell r="B488">
            <v>487</v>
          </cell>
          <cell r="C488">
            <v>9486</v>
          </cell>
          <cell r="D488">
            <v>1659</v>
          </cell>
          <cell r="E488">
            <v>7827</v>
          </cell>
          <cell r="F488">
            <v>1.166731</v>
          </cell>
          <cell r="G488">
            <v>1935.6067289999999</v>
          </cell>
          <cell r="H488">
            <v>0.411466</v>
          </cell>
          <cell r="I488">
            <v>682.62209399999995</v>
          </cell>
          <cell r="J488">
            <v>5</v>
          </cell>
        </row>
        <row r="489">
          <cell r="A489">
            <v>4668577</v>
          </cell>
          <cell r="B489">
            <v>488</v>
          </cell>
          <cell r="C489">
            <v>9077</v>
          </cell>
          <cell r="D489">
            <v>58</v>
          </cell>
          <cell r="E489">
            <v>9019</v>
          </cell>
          <cell r="F489">
            <v>1.595099</v>
          </cell>
          <cell r="G489">
            <v>92.515742000000003</v>
          </cell>
          <cell r="H489">
            <v>3.079996</v>
          </cell>
          <cell r="I489">
            <v>178.639768</v>
          </cell>
          <cell r="J489">
            <v>155</v>
          </cell>
        </row>
        <row r="490">
          <cell r="A490">
            <v>4678551</v>
          </cell>
          <cell r="B490">
            <v>489</v>
          </cell>
          <cell r="C490">
            <v>9974</v>
          </cell>
          <cell r="D490">
            <v>1503</v>
          </cell>
          <cell r="E490">
            <v>8471</v>
          </cell>
          <cell r="F490">
            <v>0.87377300000000002</v>
          </cell>
          <cell r="G490">
            <v>1313.2808190000001</v>
          </cell>
          <cell r="H490">
            <v>0.64875899999999997</v>
          </cell>
          <cell r="I490">
            <v>975.08477699999992</v>
          </cell>
          <cell r="J490">
            <v>6</v>
          </cell>
        </row>
        <row r="491">
          <cell r="A491">
            <v>4687978</v>
          </cell>
          <cell r="B491">
            <v>490</v>
          </cell>
          <cell r="C491">
            <v>9427</v>
          </cell>
          <cell r="D491">
            <v>957</v>
          </cell>
          <cell r="E491">
            <v>8470</v>
          </cell>
          <cell r="F491">
            <v>1.261644</v>
          </cell>
          <cell r="G491">
            <v>1207.3933079999999</v>
          </cell>
          <cell r="H491">
            <v>2.7538130000000001</v>
          </cell>
          <cell r="I491">
            <v>2635.3990410000001</v>
          </cell>
          <cell r="J491">
            <v>9</v>
          </cell>
        </row>
        <row r="492">
          <cell r="A492">
            <v>4697042</v>
          </cell>
          <cell r="B492">
            <v>491</v>
          </cell>
          <cell r="C492">
            <v>9064</v>
          </cell>
          <cell r="D492">
            <v>878</v>
          </cell>
          <cell r="E492">
            <v>8186</v>
          </cell>
          <cell r="F492">
            <v>0.76653000000000004</v>
          </cell>
          <cell r="G492">
            <v>673.01334000000008</v>
          </cell>
          <cell r="H492">
            <v>0</v>
          </cell>
          <cell r="I492">
            <v>0</v>
          </cell>
          <cell r="J492">
            <v>9</v>
          </cell>
        </row>
        <row r="493">
          <cell r="A493">
            <v>4705981</v>
          </cell>
          <cell r="B493">
            <v>492</v>
          </cell>
          <cell r="C493">
            <v>8939</v>
          </cell>
          <cell r="D493">
            <v>1481</v>
          </cell>
          <cell r="E493">
            <v>7458</v>
          </cell>
          <cell r="F493">
            <v>1.2843439999999999</v>
          </cell>
          <cell r="G493">
            <v>1902.1134639999998</v>
          </cell>
          <cell r="H493">
            <v>2.7898529999999999</v>
          </cell>
          <cell r="I493">
            <v>4131.772293</v>
          </cell>
          <cell r="J493">
            <v>5</v>
          </cell>
        </row>
        <row r="494">
          <cell r="A494">
            <v>4715929</v>
          </cell>
          <cell r="B494">
            <v>493</v>
          </cell>
          <cell r="C494">
            <v>9948</v>
          </cell>
          <cell r="D494">
            <v>625</v>
          </cell>
          <cell r="E494">
            <v>9323</v>
          </cell>
          <cell r="F494">
            <v>0.68482200000000004</v>
          </cell>
          <cell r="G494">
            <v>428.01375000000002</v>
          </cell>
          <cell r="H494">
            <v>0</v>
          </cell>
          <cell r="I494">
            <v>0</v>
          </cell>
          <cell r="J494">
            <v>15</v>
          </cell>
        </row>
        <row r="495">
          <cell r="A495">
            <v>4725401</v>
          </cell>
          <cell r="B495">
            <v>494</v>
          </cell>
          <cell r="C495">
            <v>9472</v>
          </cell>
          <cell r="D495">
            <v>292</v>
          </cell>
          <cell r="E495">
            <v>9180</v>
          </cell>
          <cell r="F495">
            <v>1.0372669999999999</v>
          </cell>
          <cell r="G495">
            <v>302.88196399999998</v>
          </cell>
          <cell r="H495">
            <v>0.56618100000000005</v>
          </cell>
          <cell r="I495">
            <v>165.32485200000002</v>
          </cell>
          <cell r="J495">
            <v>31</v>
          </cell>
        </row>
        <row r="496">
          <cell r="A496">
            <v>4735335</v>
          </cell>
          <cell r="B496">
            <v>495</v>
          </cell>
          <cell r="C496">
            <v>9934</v>
          </cell>
          <cell r="D496">
            <v>990</v>
          </cell>
          <cell r="E496">
            <v>8944</v>
          </cell>
          <cell r="F496">
            <v>0.77120500000000003</v>
          </cell>
          <cell r="G496">
            <v>763.49295000000006</v>
          </cell>
          <cell r="H496">
            <v>0</v>
          </cell>
          <cell r="I496">
            <v>0</v>
          </cell>
          <cell r="J496">
            <v>9</v>
          </cell>
        </row>
        <row r="497">
          <cell r="A497">
            <v>4744386</v>
          </cell>
          <cell r="B497">
            <v>496</v>
          </cell>
          <cell r="C497">
            <v>9051</v>
          </cell>
          <cell r="D497">
            <v>1272</v>
          </cell>
          <cell r="E497">
            <v>7779</v>
          </cell>
          <cell r="F497">
            <v>1.1209690000000001</v>
          </cell>
          <cell r="G497">
            <v>1425.8725680000002</v>
          </cell>
          <cell r="H497">
            <v>0.59128800000000004</v>
          </cell>
          <cell r="I497">
            <v>752.118336</v>
          </cell>
          <cell r="J497">
            <v>6</v>
          </cell>
        </row>
        <row r="498">
          <cell r="A498">
            <v>4754096</v>
          </cell>
          <cell r="B498">
            <v>497</v>
          </cell>
          <cell r="C498">
            <v>9710</v>
          </cell>
          <cell r="D498">
            <v>722</v>
          </cell>
          <cell r="E498">
            <v>8988</v>
          </cell>
          <cell r="F498">
            <v>1.01424</v>
          </cell>
          <cell r="G498">
            <v>732.28128000000004</v>
          </cell>
          <cell r="H498">
            <v>0.53756199999999998</v>
          </cell>
          <cell r="I498">
            <v>388.11976399999998</v>
          </cell>
          <cell r="J498">
            <v>12</v>
          </cell>
        </row>
        <row r="499">
          <cell r="A499">
            <v>4763186</v>
          </cell>
          <cell r="B499">
            <v>498</v>
          </cell>
          <cell r="C499">
            <v>9090</v>
          </cell>
          <cell r="D499">
            <v>234</v>
          </cell>
          <cell r="E499">
            <v>8856</v>
          </cell>
          <cell r="F499">
            <v>1.0937479999999999</v>
          </cell>
          <cell r="G499">
            <v>255.93703199999999</v>
          </cell>
          <cell r="H499">
            <v>2.9278970000000002</v>
          </cell>
          <cell r="I499">
            <v>685.12789800000007</v>
          </cell>
          <cell r="J499">
            <v>38</v>
          </cell>
        </row>
        <row r="500">
          <cell r="A500">
            <v>4773180</v>
          </cell>
          <cell r="B500">
            <v>499</v>
          </cell>
          <cell r="C500">
            <v>9994</v>
          </cell>
          <cell r="D500">
            <v>332</v>
          </cell>
          <cell r="E500">
            <v>9662</v>
          </cell>
          <cell r="F500">
            <v>2.2274440000000002</v>
          </cell>
          <cell r="G500">
            <v>739.51140800000007</v>
          </cell>
          <cell r="H500">
            <v>1.5636669999999999</v>
          </cell>
          <cell r="I500">
            <v>519.13744399999996</v>
          </cell>
          <cell r="J500">
            <v>29</v>
          </cell>
        </row>
        <row r="501">
          <cell r="A501">
            <v>4782224</v>
          </cell>
          <cell r="B501">
            <v>500</v>
          </cell>
          <cell r="C501">
            <v>9044</v>
          </cell>
          <cell r="D501">
            <v>253</v>
          </cell>
          <cell r="E501">
            <v>8791</v>
          </cell>
          <cell r="F501">
            <v>2.4261689999999998</v>
          </cell>
          <cell r="G501">
            <v>613.82075699999996</v>
          </cell>
          <cell r="H501">
            <v>0</v>
          </cell>
          <cell r="I501">
            <v>0</v>
          </cell>
          <cell r="J501">
            <v>35</v>
          </cell>
        </row>
        <row r="502">
          <cell r="A502">
            <v>4791988</v>
          </cell>
          <cell r="B502">
            <v>501</v>
          </cell>
          <cell r="C502">
            <v>9764</v>
          </cell>
          <cell r="D502">
            <v>332</v>
          </cell>
          <cell r="E502">
            <v>9432</v>
          </cell>
          <cell r="F502">
            <v>1.076919</v>
          </cell>
          <cell r="G502">
            <v>357.53710799999999</v>
          </cell>
          <cell r="H502">
            <v>1.6242239999999999</v>
          </cell>
          <cell r="I502">
            <v>539.24236799999994</v>
          </cell>
          <cell r="J502">
            <v>28</v>
          </cell>
        </row>
        <row r="503">
          <cell r="A503">
            <v>4801887</v>
          </cell>
          <cell r="B503">
            <v>502</v>
          </cell>
          <cell r="C503">
            <v>9899</v>
          </cell>
          <cell r="D503">
            <v>781</v>
          </cell>
          <cell r="E503">
            <v>9118</v>
          </cell>
          <cell r="F503">
            <v>0.71227700000000005</v>
          </cell>
          <cell r="G503">
            <v>556.28833700000007</v>
          </cell>
          <cell r="H503">
            <v>3.0799780000000001</v>
          </cell>
          <cell r="I503">
            <v>2405.462818</v>
          </cell>
          <cell r="J503">
            <v>12</v>
          </cell>
        </row>
        <row r="504">
          <cell r="A504">
            <v>4810727</v>
          </cell>
          <cell r="B504">
            <v>503</v>
          </cell>
          <cell r="C504">
            <v>8840</v>
          </cell>
          <cell r="D504">
            <v>664</v>
          </cell>
          <cell r="E504">
            <v>8176</v>
          </cell>
          <cell r="F504">
            <v>0.82281700000000002</v>
          </cell>
          <cell r="G504">
            <v>546.35048800000004</v>
          </cell>
          <cell r="H504">
            <v>2.3497870000000001</v>
          </cell>
          <cell r="I504">
            <v>1560.258568</v>
          </cell>
          <cell r="J504">
            <v>12</v>
          </cell>
        </row>
        <row r="505">
          <cell r="A505">
            <v>4820716</v>
          </cell>
          <cell r="B505">
            <v>504</v>
          </cell>
          <cell r="C505">
            <v>9989</v>
          </cell>
          <cell r="D505">
            <v>253</v>
          </cell>
          <cell r="E505">
            <v>9736</v>
          </cell>
          <cell r="F505">
            <v>0.76577099999999998</v>
          </cell>
          <cell r="G505">
            <v>193.74006299999999</v>
          </cell>
          <cell r="H505">
            <v>1.40588</v>
          </cell>
          <cell r="I505">
            <v>355.68763999999999</v>
          </cell>
          <cell r="J505">
            <v>38</v>
          </cell>
        </row>
        <row r="506">
          <cell r="A506">
            <v>4830176</v>
          </cell>
          <cell r="B506">
            <v>505</v>
          </cell>
          <cell r="C506">
            <v>9460</v>
          </cell>
          <cell r="D506">
            <v>328</v>
          </cell>
          <cell r="E506">
            <v>9132</v>
          </cell>
          <cell r="F506">
            <v>0.67395099999999997</v>
          </cell>
          <cell r="G506">
            <v>221.05592799999999</v>
          </cell>
          <cell r="H506">
            <v>5.599164</v>
          </cell>
          <cell r="I506">
            <v>1836.5257919999999</v>
          </cell>
          <cell r="J506">
            <v>28</v>
          </cell>
        </row>
        <row r="507">
          <cell r="A507">
            <v>4838901</v>
          </cell>
          <cell r="B507">
            <v>506</v>
          </cell>
          <cell r="C507">
            <v>8725</v>
          </cell>
          <cell r="D507">
            <v>449</v>
          </cell>
          <cell r="E507">
            <v>8276</v>
          </cell>
          <cell r="F507">
            <v>1.3682190000000001</v>
          </cell>
          <cell r="G507">
            <v>614.330331</v>
          </cell>
          <cell r="H507">
            <v>0</v>
          </cell>
          <cell r="I507">
            <v>0</v>
          </cell>
          <cell r="J507">
            <v>18</v>
          </cell>
        </row>
        <row r="508">
          <cell r="A508">
            <v>4848232</v>
          </cell>
          <cell r="B508">
            <v>507</v>
          </cell>
          <cell r="C508">
            <v>9331</v>
          </cell>
          <cell r="D508">
            <v>1523</v>
          </cell>
          <cell r="E508">
            <v>7808</v>
          </cell>
          <cell r="F508">
            <v>1.651006</v>
          </cell>
          <cell r="G508">
            <v>2514.4821379999998</v>
          </cell>
          <cell r="H508">
            <v>1.12209</v>
          </cell>
          <cell r="I508">
            <v>1708.94307</v>
          </cell>
          <cell r="J508">
            <v>5</v>
          </cell>
        </row>
        <row r="509">
          <cell r="A509">
            <v>4857968</v>
          </cell>
          <cell r="B509">
            <v>508</v>
          </cell>
          <cell r="C509">
            <v>9736</v>
          </cell>
          <cell r="D509">
            <v>332</v>
          </cell>
          <cell r="E509">
            <v>9404</v>
          </cell>
          <cell r="F509">
            <v>0.83507600000000004</v>
          </cell>
          <cell r="G509">
            <v>277.24523199999999</v>
          </cell>
          <cell r="H509">
            <v>3.8082760000000002</v>
          </cell>
          <cell r="I509">
            <v>1264.347632</v>
          </cell>
          <cell r="J509">
            <v>28</v>
          </cell>
        </row>
        <row r="510">
          <cell r="A510">
            <v>4867943</v>
          </cell>
          <cell r="B510">
            <v>509</v>
          </cell>
          <cell r="C510">
            <v>9975</v>
          </cell>
          <cell r="D510">
            <v>1484</v>
          </cell>
          <cell r="E510">
            <v>8491</v>
          </cell>
          <cell r="F510">
            <v>1.0201439999999999</v>
          </cell>
          <cell r="G510">
            <v>1513.8936959999999</v>
          </cell>
          <cell r="H510">
            <v>3.4455659999999999</v>
          </cell>
          <cell r="I510">
            <v>5113.2199439999995</v>
          </cell>
          <cell r="J510">
            <v>6</v>
          </cell>
        </row>
        <row r="511">
          <cell r="A511">
            <v>4877909</v>
          </cell>
          <cell r="B511">
            <v>510</v>
          </cell>
          <cell r="C511">
            <v>9966</v>
          </cell>
          <cell r="D511">
            <v>1503</v>
          </cell>
          <cell r="E511">
            <v>8463</v>
          </cell>
          <cell r="F511">
            <v>1.1462380000000001</v>
          </cell>
          <cell r="G511">
            <v>1722.7957140000001</v>
          </cell>
          <cell r="H511">
            <v>3.5526019999999998</v>
          </cell>
          <cell r="I511">
            <v>5339.5608059999995</v>
          </cell>
          <cell r="J511">
            <v>6</v>
          </cell>
        </row>
        <row r="512">
          <cell r="A512">
            <v>4887873</v>
          </cell>
          <cell r="B512">
            <v>511</v>
          </cell>
          <cell r="C512">
            <v>9964</v>
          </cell>
          <cell r="D512">
            <v>3281</v>
          </cell>
          <cell r="E512">
            <v>6683</v>
          </cell>
          <cell r="F512">
            <v>1.295185</v>
          </cell>
          <cell r="G512">
            <v>4249.5019849999999</v>
          </cell>
          <cell r="H512">
            <v>3.0388480000000002</v>
          </cell>
          <cell r="I512">
            <v>9970.4602880000002</v>
          </cell>
          <cell r="J512">
            <v>2</v>
          </cell>
        </row>
        <row r="513">
          <cell r="A513">
            <v>4897837</v>
          </cell>
          <cell r="B513">
            <v>512</v>
          </cell>
          <cell r="C513">
            <v>9964</v>
          </cell>
          <cell r="D513">
            <v>4135</v>
          </cell>
          <cell r="E513">
            <v>5829</v>
          </cell>
          <cell r="F513">
            <v>1.668644</v>
          </cell>
          <cell r="G513">
            <v>6899.8429400000005</v>
          </cell>
          <cell r="H513">
            <v>2.5138889999999998</v>
          </cell>
          <cell r="I513">
            <v>10394.931015</v>
          </cell>
          <cell r="J513">
            <v>1</v>
          </cell>
        </row>
        <row r="514">
          <cell r="A514">
            <v>4907122</v>
          </cell>
          <cell r="B514">
            <v>513</v>
          </cell>
          <cell r="C514">
            <v>9285</v>
          </cell>
          <cell r="D514">
            <v>1796</v>
          </cell>
          <cell r="E514">
            <v>7489</v>
          </cell>
          <cell r="F514">
            <v>1.1954089999999999</v>
          </cell>
          <cell r="G514">
            <v>2146.9545640000001</v>
          </cell>
          <cell r="H514">
            <v>3.333704</v>
          </cell>
          <cell r="I514">
            <v>5987.3323840000003</v>
          </cell>
          <cell r="J514">
            <v>4</v>
          </cell>
        </row>
        <row r="515">
          <cell r="A515">
            <v>4916736</v>
          </cell>
          <cell r="B515">
            <v>514</v>
          </cell>
          <cell r="C515">
            <v>9614</v>
          </cell>
          <cell r="D515">
            <v>1191</v>
          </cell>
          <cell r="E515">
            <v>8423</v>
          </cell>
          <cell r="F515">
            <v>1.4167639999999999</v>
          </cell>
          <cell r="G515">
            <v>1687.3659239999999</v>
          </cell>
          <cell r="H515">
            <v>4.4649470000000004</v>
          </cell>
          <cell r="I515">
            <v>5317.7518770000006</v>
          </cell>
          <cell r="J515">
            <v>7</v>
          </cell>
        </row>
        <row r="516">
          <cell r="A516">
            <v>4926597</v>
          </cell>
          <cell r="B516">
            <v>515</v>
          </cell>
          <cell r="C516">
            <v>9861</v>
          </cell>
          <cell r="D516">
            <v>2324</v>
          </cell>
          <cell r="E516">
            <v>7537</v>
          </cell>
          <cell r="F516">
            <v>1.4167050000000001</v>
          </cell>
          <cell r="G516">
            <v>3292.4224200000003</v>
          </cell>
          <cell r="H516">
            <v>3.8023699999999998</v>
          </cell>
          <cell r="I516">
            <v>8836.7078799999999</v>
          </cell>
          <cell r="J516">
            <v>3</v>
          </cell>
        </row>
        <row r="517">
          <cell r="A517">
            <v>4935566</v>
          </cell>
          <cell r="B517">
            <v>516</v>
          </cell>
          <cell r="C517">
            <v>8969</v>
          </cell>
          <cell r="D517">
            <v>2832</v>
          </cell>
          <cell r="E517">
            <v>6137</v>
          </cell>
          <cell r="F517">
            <v>1.8162100000000001</v>
          </cell>
          <cell r="G517">
            <v>5143.5067200000003</v>
          </cell>
          <cell r="H517">
            <v>2.3794599999999999</v>
          </cell>
          <cell r="I517">
            <v>6738.6307200000001</v>
          </cell>
          <cell r="J517">
            <v>2</v>
          </cell>
        </row>
        <row r="518">
          <cell r="A518">
            <v>4945559</v>
          </cell>
          <cell r="B518">
            <v>517</v>
          </cell>
          <cell r="C518">
            <v>9993</v>
          </cell>
          <cell r="D518">
            <v>2050</v>
          </cell>
          <cell r="E518">
            <v>7943</v>
          </cell>
          <cell r="F518">
            <v>3.9580660000000001</v>
          </cell>
          <cell r="G518">
            <v>8114.0353000000005</v>
          </cell>
          <cell r="H518">
            <v>3.6199759999999999</v>
          </cell>
          <cell r="I518">
            <v>7420.9507999999996</v>
          </cell>
          <cell r="J518">
            <v>4</v>
          </cell>
        </row>
        <row r="519">
          <cell r="A519">
            <v>4955459</v>
          </cell>
          <cell r="B519">
            <v>518</v>
          </cell>
          <cell r="C519">
            <v>9900</v>
          </cell>
          <cell r="D519">
            <v>2343</v>
          </cell>
          <cell r="E519">
            <v>7557</v>
          </cell>
          <cell r="F519">
            <v>2.3408190000000002</v>
          </cell>
          <cell r="G519">
            <v>5484.5389170000008</v>
          </cell>
          <cell r="H519">
            <v>2.7546010000000001</v>
          </cell>
          <cell r="I519">
            <v>6454.030143</v>
          </cell>
          <cell r="J519">
            <v>3</v>
          </cell>
        </row>
        <row r="520">
          <cell r="A520">
            <v>4964937</v>
          </cell>
          <cell r="B520">
            <v>519</v>
          </cell>
          <cell r="C520">
            <v>9478</v>
          </cell>
          <cell r="D520">
            <v>1504</v>
          </cell>
          <cell r="E520">
            <v>7974</v>
          </cell>
          <cell r="F520">
            <v>2.1159810000000001</v>
          </cell>
          <cell r="G520">
            <v>3182.4354240000002</v>
          </cell>
          <cell r="H520">
            <v>2.652549</v>
          </cell>
          <cell r="I520">
            <v>3989.4336960000001</v>
          </cell>
          <cell r="J520">
            <v>5</v>
          </cell>
        </row>
        <row r="521">
          <cell r="A521">
            <v>4973922</v>
          </cell>
          <cell r="B521">
            <v>520</v>
          </cell>
          <cell r="C521">
            <v>8985</v>
          </cell>
          <cell r="D521">
            <v>2851</v>
          </cell>
          <cell r="E521">
            <v>6134</v>
          </cell>
          <cell r="F521">
            <v>1.645173</v>
          </cell>
          <cell r="G521">
            <v>4690.3882229999999</v>
          </cell>
          <cell r="H521">
            <v>1.846608</v>
          </cell>
          <cell r="I521">
            <v>5264.679408</v>
          </cell>
          <cell r="J521">
            <v>2</v>
          </cell>
        </row>
        <row r="522">
          <cell r="A522">
            <v>4982965</v>
          </cell>
          <cell r="B522">
            <v>521</v>
          </cell>
          <cell r="C522">
            <v>9043</v>
          </cell>
          <cell r="D522">
            <v>1406</v>
          </cell>
          <cell r="E522">
            <v>7637</v>
          </cell>
          <cell r="F522">
            <v>1.427657</v>
          </cell>
          <cell r="G522">
            <v>2007.285742</v>
          </cell>
          <cell r="H522">
            <v>0.37471700000000002</v>
          </cell>
          <cell r="I522">
            <v>526.85210200000006</v>
          </cell>
          <cell r="J522">
            <v>5</v>
          </cell>
        </row>
        <row r="523">
          <cell r="A523">
            <v>4991929</v>
          </cell>
          <cell r="B523">
            <v>522</v>
          </cell>
          <cell r="C523">
            <v>8964</v>
          </cell>
          <cell r="D523">
            <v>3378</v>
          </cell>
          <cell r="E523">
            <v>5586</v>
          </cell>
          <cell r="F523">
            <v>2.481633</v>
          </cell>
          <cell r="G523">
            <v>8382.9562740000001</v>
          </cell>
          <cell r="H523">
            <v>2.7226919999999999</v>
          </cell>
          <cell r="I523">
            <v>9197.2535759999992</v>
          </cell>
          <cell r="J523">
            <v>2</v>
          </cell>
        </row>
        <row r="524">
          <cell r="A524">
            <v>5000966</v>
          </cell>
          <cell r="B524">
            <v>523</v>
          </cell>
          <cell r="C524">
            <v>9037</v>
          </cell>
          <cell r="D524">
            <v>1562</v>
          </cell>
          <cell r="E524">
            <v>7475</v>
          </cell>
          <cell r="F524">
            <v>1.2355609999999999</v>
          </cell>
          <cell r="G524">
            <v>1929.9462819999999</v>
          </cell>
          <cell r="H524">
            <v>0.27469700000000002</v>
          </cell>
          <cell r="I524">
            <v>429.07671400000004</v>
          </cell>
          <cell r="J524">
            <v>5</v>
          </cell>
        </row>
        <row r="525">
          <cell r="A525">
            <v>5010931</v>
          </cell>
          <cell r="B525">
            <v>524</v>
          </cell>
          <cell r="C525">
            <v>9965</v>
          </cell>
          <cell r="D525">
            <v>1718</v>
          </cell>
          <cell r="E525">
            <v>8247</v>
          </cell>
          <cell r="F525">
            <v>2.2539370000000001</v>
          </cell>
          <cell r="G525">
            <v>3872.263766</v>
          </cell>
          <cell r="H525">
            <v>8.3889329999999998</v>
          </cell>
          <cell r="I525">
            <v>14412.186894</v>
          </cell>
          <cell r="J525">
            <v>5</v>
          </cell>
        </row>
        <row r="526">
          <cell r="A526">
            <v>5020615</v>
          </cell>
          <cell r="B526">
            <v>525</v>
          </cell>
          <cell r="C526">
            <v>9684</v>
          </cell>
          <cell r="D526">
            <v>3164</v>
          </cell>
          <cell r="E526">
            <v>6520</v>
          </cell>
          <cell r="F526">
            <v>1.6649369999999999</v>
          </cell>
          <cell r="G526">
            <v>5267.8606679999994</v>
          </cell>
          <cell r="H526">
            <v>1.5840209999999999</v>
          </cell>
          <cell r="I526">
            <v>5011.8424439999999</v>
          </cell>
          <cell r="J526">
            <v>2</v>
          </cell>
        </row>
        <row r="527">
          <cell r="A527">
            <v>5029369</v>
          </cell>
          <cell r="B527">
            <v>526</v>
          </cell>
          <cell r="C527">
            <v>8754</v>
          </cell>
          <cell r="D527">
            <v>0</v>
          </cell>
          <cell r="E527">
            <v>8754</v>
          </cell>
          <cell r="G527">
            <v>0</v>
          </cell>
          <cell r="I527">
            <v>0</v>
          </cell>
        </row>
        <row r="528">
          <cell r="A528">
            <v>5038341</v>
          </cell>
          <cell r="B528">
            <v>527</v>
          </cell>
          <cell r="C528">
            <v>8972</v>
          </cell>
          <cell r="D528">
            <v>3183</v>
          </cell>
          <cell r="E528">
            <v>5789</v>
          </cell>
          <cell r="F528">
            <v>1.536475</v>
          </cell>
          <cell r="G528">
            <v>4890.5999250000004</v>
          </cell>
          <cell r="H528">
            <v>5.1931880000000001</v>
          </cell>
          <cell r="I528">
            <v>16529.917404</v>
          </cell>
          <cell r="J528">
            <v>2</v>
          </cell>
        </row>
        <row r="529">
          <cell r="A529">
            <v>5047391</v>
          </cell>
          <cell r="B529">
            <v>528</v>
          </cell>
          <cell r="C529">
            <v>9050</v>
          </cell>
          <cell r="D529">
            <v>1250</v>
          </cell>
          <cell r="E529">
            <v>7800</v>
          </cell>
          <cell r="F529">
            <v>1.035296</v>
          </cell>
          <cell r="G529">
            <v>1294.1199999999999</v>
          </cell>
          <cell r="H529">
            <v>6.8853999999999999E-2</v>
          </cell>
          <cell r="I529">
            <v>86.067499999999995</v>
          </cell>
          <cell r="J529">
            <v>6</v>
          </cell>
        </row>
        <row r="530">
          <cell r="A530">
            <v>5057287</v>
          </cell>
          <cell r="B530">
            <v>529</v>
          </cell>
          <cell r="C530">
            <v>9896</v>
          </cell>
          <cell r="D530">
            <v>1914</v>
          </cell>
          <cell r="E530">
            <v>7982</v>
          </cell>
          <cell r="F530">
            <v>1.3253170000000001</v>
          </cell>
          <cell r="G530">
            <v>2536.6567380000001</v>
          </cell>
          <cell r="H530">
            <v>3.8854649999999999</v>
          </cell>
          <cell r="I530">
            <v>7436.7800099999995</v>
          </cell>
          <cell r="J530">
            <v>4</v>
          </cell>
        </row>
        <row r="531">
          <cell r="A531">
            <v>5066772</v>
          </cell>
          <cell r="B531">
            <v>530</v>
          </cell>
          <cell r="C531">
            <v>9485</v>
          </cell>
          <cell r="D531">
            <v>1035</v>
          </cell>
          <cell r="E531">
            <v>8450</v>
          </cell>
          <cell r="F531">
            <v>1.486278</v>
          </cell>
          <cell r="G531">
            <v>1538.29773</v>
          </cell>
          <cell r="H531">
            <v>6.9210000000000001E-3</v>
          </cell>
          <cell r="I531">
            <v>7.1632350000000002</v>
          </cell>
          <cell r="J531">
            <v>8</v>
          </cell>
        </row>
        <row r="532">
          <cell r="A532">
            <v>5075822</v>
          </cell>
          <cell r="B532">
            <v>531</v>
          </cell>
          <cell r="C532">
            <v>9050</v>
          </cell>
          <cell r="D532">
            <v>1250</v>
          </cell>
          <cell r="E532">
            <v>7800</v>
          </cell>
          <cell r="F532">
            <v>1.15072</v>
          </cell>
          <cell r="G532">
            <v>1438.3999999999999</v>
          </cell>
          <cell r="H532">
            <v>5.9161039999999998</v>
          </cell>
          <cell r="I532">
            <v>7395.13</v>
          </cell>
          <cell r="J532">
            <v>6</v>
          </cell>
        </row>
        <row r="533">
          <cell r="A533">
            <v>5084861</v>
          </cell>
          <cell r="B533">
            <v>532</v>
          </cell>
          <cell r="C533">
            <v>9039</v>
          </cell>
          <cell r="D533">
            <v>1503</v>
          </cell>
          <cell r="E533">
            <v>7536</v>
          </cell>
          <cell r="F533">
            <v>1.4973190000000001</v>
          </cell>
          <cell r="G533">
            <v>2250.4704569999999</v>
          </cell>
          <cell r="H533">
            <v>8.2299999999999995E-4</v>
          </cell>
          <cell r="I533">
            <v>1.236969</v>
          </cell>
          <cell r="J533">
            <v>5</v>
          </cell>
        </row>
        <row r="534">
          <cell r="A534">
            <v>5094785</v>
          </cell>
          <cell r="B534">
            <v>533</v>
          </cell>
          <cell r="C534">
            <v>9924</v>
          </cell>
          <cell r="D534">
            <v>722</v>
          </cell>
          <cell r="E534">
            <v>9202</v>
          </cell>
          <cell r="F534">
            <v>1.082155</v>
          </cell>
          <cell r="G534">
            <v>781.31591000000003</v>
          </cell>
          <cell r="H534">
            <v>13.833959999999999</v>
          </cell>
          <cell r="I534">
            <v>9988.1191199999994</v>
          </cell>
          <cell r="J534">
            <v>13</v>
          </cell>
        </row>
        <row r="535">
          <cell r="A535">
            <v>5104703</v>
          </cell>
          <cell r="B535">
            <v>534</v>
          </cell>
          <cell r="C535">
            <v>9918</v>
          </cell>
          <cell r="D535">
            <v>2915</v>
          </cell>
          <cell r="E535">
            <v>7003</v>
          </cell>
          <cell r="F535">
            <v>1.1063050000000001</v>
          </cell>
          <cell r="G535">
            <v>3224.8790750000003</v>
          </cell>
          <cell r="H535">
            <v>2.6203729999999998</v>
          </cell>
          <cell r="I535">
            <v>7638.3872949999995</v>
          </cell>
          <cell r="J535">
            <v>2</v>
          </cell>
        </row>
        <row r="536">
          <cell r="A536">
            <v>5114664</v>
          </cell>
          <cell r="B536">
            <v>535</v>
          </cell>
          <cell r="C536">
            <v>9961</v>
          </cell>
          <cell r="D536">
            <v>800</v>
          </cell>
          <cell r="E536">
            <v>9161</v>
          </cell>
          <cell r="F536">
            <v>1.2762500000000001</v>
          </cell>
          <cell r="G536">
            <v>1021.0000000000001</v>
          </cell>
          <cell r="H536">
            <v>13.53383</v>
          </cell>
          <cell r="I536">
            <v>10827.064</v>
          </cell>
          <cell r="J536">
            <v>11</v>
          </cell>
        </row>
        <row r="537">
          <cell r="A537">
            <v>5124628</v>
          </cell>
          <cell r="B537">
            <v>536</v>
          </cell>
          <cell r="C537">
            <v>9964</v>
          </cell>
          <cell r="D537">
            <v>2695</v>
          </cell>
          <cell r="E537">
            <v>7269</v>
          </cell>
          <cell r="F537">
            <v>1.010173</v>
          </cell>
          <cell r="G537">
            <v>2722.4162350000001</v>
          </cell>
          <cell r="H537">
            <v>5.1089549999999999</v>
          </cell>
          <cell r="I537">
            <v>13768.633725</v>
          </cell>
          <cell r="J537">
            <v>3</v>
          </cell>
        </row>
        <row r="538">
          <cell r="A538">
            <v>5134424</v>
          </cell>
          <cell r="B538">
            <v>537</v>
          </cell>
          <cell r="C538">
            <v>9796</v>
          </cell>
          <cell r="D538">
            <v>878</v>
          </cell>
          <cell r="E538">
            <v>8918</v>
          </cell>
          <cell r="F538">
            <v>1.4119980000000001</v>
          </cell>
          <cell r="G538">
            <v>1239.734244</v>
          </cell>
          <cell r="H538">
            <v>15.49349</v>
          </cell>
          <cell r="I538">
            <v>13603.28422</v>
          </cell>
          <cell r="J538">
            <v>10</v>
          </cell>
        </row>
        <row r="539">
          <cell r="A539">
            <v>5144083</v>
          </cell>
          <cell r="B539">
            <v>538</v>
          </cell>
          <cell r="C539">
            <v>9659</v>
          </cell>
          <cell r="D539">
            <v>1757</v>
          </cell>
          <cell r="E539">
            <v>7902</v>
          </cell>
          <cell r="F539">
            <v>0.98538099999999995</v>
          </cell>
          <cell r="G539">
            <v>1731.3144169999998</v>
          </cell>
          <cell r="H539">
            <v>1.010143</v>
          </cell>
          <cell r="I539">
            <v>1774.8212510000001</v>
          </cell>
          <cell r="J539">
            <v>4</v>
          </cell>
        </row>
        <row r="540">
          <cell r="A540">
            <v>5153097</v>
          </cell>
          <cell r="B540">
            <v>539</v>
          </cell>
          <cell r="C540">
            <v>9014</v>
          </cell>
          <cell r="D540">
            <v>625</v>
          </cell>
          <cell r="E540">
            <v>8389</v>
          </cell>
          <cell r="F540">
            <v>1.1989430000000001</v>
          </cell>
          <cell r="G540">
            <v>749.33937500000002</v>
          </cell>
          <cell r="H540">
            <v>6.4658889999999998</v>
          </cell>
          <cell r="I540">
            <v>4041.180625</v>
          </cell>
          <cell r="J540">
            <v>13</v>
          </cell>
        </row>
        <row r="541">
          <cell r="A541">
            <v>5163072</v>
          </cell>
          <cell r="B541">
            <v>540</v>
          </cell>
          <cell r="C541">
            <v>9975</v>
          </cell>
          <cell r="D541">
            <v>1464</v>
          </cell>
          <cell r="E541">
            <v>8511</v>
          </cell>
          <cell r="F541">
            <v>0.80041300000000004</v>
          </cell>
          <cell r="G541">
            <v>1171.8046320000001</v>
          </cell>
          <cell r="H541">
            <v>0.81316600000000006</v>
          </cell>
          <cell r="I541">
            <v>1190.4750240000001</v>
          </cell>
          <cell r="J541">
            <v>6</v>
          </cell>
        </row>
        <row r="542">
          <cell r="A542">
            <v>5172225</v>
          </cell>
          <cell r="B542">
            <v>541</v>
          </cell>
          <cell r="C542">
            <v>9153</v>
          </cell>
          <cell r="D542">
            <v>351</v>
          </cell>
          <cell r="E542">
            <v>8802</v>
          </cell>
          <cell r="F542">
            <v>1.144674</v>
          </cell>
          <cell r="G542">
            <v>401.780574</v>
          </cell>
          <cell r="H542">
            <v>4.4969130000000002</v>
          </cell>
          <cell r="I542">
            <v>1578.416463</v>
          </cell>
          <cell r="J542">
            <v>25</v>
          </cell>
        </row>
        <row r="543">
          <cell r="A543">
            <v>5181292</v>
          </cell>
          <cell r="B543">
            <v>542</v>
          </cell>
          <cell r="C543">
            <v>9067</v>
          </cell>
          <cell r="D543">
            <v>800</v>
          </cell>
          <cell r="E543">
            <v>8267</v>
          </cell>
          <cell r="F543">
            <v>0.69765699999999997</v>
          </cell>
          <cell r="G543">
            <v>558.12559999999996</v>
          </cell>
          <cell r="H543">
            <v>0</v>
          </cell>
          <cell r="I543">
            <v>0</v>
          </cell>
          <cell r="J543">
            <v>10</v>
          </cell>
        </row>
        <row r="544">
          <cell r="A544">
            <v>5190593</v>
          </cell>
          <cell r="B544">
            <v>543</v>
          </cell>
          <cell r="C544">
            <v>9301</v>
          </cell>
          <cell r="D544">
            <v>839</v>
          </cell>
          <cell r="E544">
            <v>8462</v>
          </cell>
          <cell r="F544">
            <v>1.0322249999999999</v>
          </cell>
          <cell r="G544">
            <v>866.03677499999992</v>
          </cell>
          <cell r="H544">
            <v>0.51516700000000004</v>
          </cell>
          <cell r="I544">
            <v>432.22511300000002</v>
          </cell>
          <cell r="J544">
            <v>10</v>
          </cell>
        </row>
        <row r="545">
          <cell r="A545">
            <v>5199645</v>
          </cell>
          <cell r="B545">
            <v>544</v>
          </cell>
          <cell r="C545">
            <v>9052</v>
          </cell>
          <cell r="D545">
            <v>1191</v>
          </cell>
          <cell r="E545">
            <v>7861</v>
          </cell>
          <cell r="F545">
            <v>1.667646</v>
          </cell>
          <cell r="G545">
            <v>1986.1663859999999</v>
          </cell>
          <cell r="H545">
            <v>2.062586</v>
          </cell>
          <cell r="I545">
            <v>2456.5399259999999</v>
          </cell>
          <cell r="J545">
            <v>7</v>
          </cell>
        </row>
        <row r="546">
          <cell r="A546">
            <v>5208711</v>
          </cell>
          <cell r="B546">
            <v>545</v>
          </cell>
          <cell r="C546">
            <v>9066</v>
          </cell>
          <cell r="D546">
            <v>839</v>
          </cell>
          <cell r="E546">
            <v>8227</v>
          </cell>
          <cell r="F546">
            <v>1.162879</v>
          </cell>
          <cell r="G546">
            <v>975.65548100000001</v>
          </cell>
          <cell r="H546">
            <v>1.805375</v>
          </cell>
          <cell r="I546">
            <v>1514.709625</v>
          </cell>
          <cell r="J546">
            <v>10</v>
          </cell>
        </row>
        <row r="547">
          <cell r="A547">
            <v>5217769</v>
          </cell>
          <cell r="B547">
            <v>546</v>
          </cell>
          <cell r="C547">
            <v>9058</v>
          </cell>
          <cell r="D547">
            <v>1035</v>
          </cell>
          <cell r="E547">
            <v>8023</v>
          </cell>
          <cell r="F547">
            <v>1.170569</v>
          </cell>
          <cell r="G547">
            <v>1211.5389149999999</v>
          </cell>
          <cell r="H547">
            <v>2.7225470000000001</v>
          </cell>
          <cell r="I547">
            <v>2817.8361450000002</v>
          </cell>
          <cell r="J547">
            <v>8</v>
          </cell>
        </row>
        <row r="548">
          <cell r="A548">
            <v>5227692</v>
          </cell>
          <cell r="B548">
            <v>547</v>
          </cell>
          <cell r="C548">
            <v>9923</v>
          </cell>
          <cell r="D548">
            <v>1171</v>
          </cell>
          <cell r="E548">
            <v>8752</v>
          </cell>
          <cell r="F548">
            <v>1.4769110000000001</v>
          </cell>
          <cell r="G548">
            <v>1729.4627810000002</v>
          </cell>
          <cell r="H548">
            <v>2.5274040000000002</v>
          </cell>
          <cell r="I548">
            <v>2959.5900840000004</v>
          </cell>
          <cell r="J548">
            <v>7</v>
          </cell>
        </row>
        <row r="549">
          <cell r="A549">
            <v>5237688</v>
          </cell>
          <cell r="B549">
            <v>548</v>
          </cell>
          <cell r="C549">
            <v>9996</v>
          </cell>
          <cell r="D549">
            <v>761</v>
          </cell>
          <cell r="E549">
            <v>9235</v>
          </cell>
          <cell r="F549">
            <v>1.8853660000000001</v>
          </cell>
          <cell r="G549">
            <v>1434.7635260000002</v>
          </cell>
          <cell r="H549">
            <v>0.92498100000000005</v>
          </cell>
          <cell r="I549">
            <v>703.91054100000008</v>
          </cell>
          <cell r="J549">
            <v>12</v>
          </cell>
        </row>
        <row r="550">
          <cell r="A550">
            <v>5247520</v>
          </cell>
          <cell r="B550">
            <v>549</v>
          </cell>
          <cell r="C550">
            <v>9832</v>
          </cell>
          <cell r="D550">
            <v>1289</v>
          </cell>
          <cell r="E550">
            <v>8543</v>
          </cell>
          <cell r="F550">
            <v>1.3696299999999999</v>
          </cell>
          <cell r="G550">
            <v>1765.4530699999998</v>
          </cell>
          <cell r="H550">
            <v>1.9306669999999999</v>
          </cell>
          <cell r="I550">
            <v>2488.6297629999999</v>
          </cell>
          <cell r="J550">
            <v>7</v>
          </cell>
        </row>
        <row r="551">
          <cell r="A551">
            <v>5257502</v>
          </cell>
          <cell r="B551">
            <v>550</v>
          </cell>
          <cell r="C551">
            <v>9982</v>
          </cell>
          <cell r="D551">
            <v>1542</v>
          </cell>
          <cell r="E551">
            <v>8440</v>
          </cell>
          <cell r="F551">
            <v>1.1090979999999999</v>
          </cell>
          <cell r="G551">
            <v>1710.229116</v>
          </cell>
          <cell r="H551">
            <v>1.7979849999999999</v>
          </cell>
          <cell r="I551">
            <v>2772.49287</v>
          </cell>
          <cell r="J551">
            <v>5</v>
          </cell>
        </row>
        <row r="552">
          <cell r="A552">
            <v>5266880</v>
          </cell>
          <cell r="B552">
            <v>551</v>
          </cell>
          <cell r="C552">
            <v>9378</v>
          </cell>
          <cell r="D552">
            <v>1777</v>
          </cell>
          <cell r="E552">
            <v>7601</v>
          </cell>
          <cell r="F552">
            <v>1.013315</v>
          </cell>
          <cell r="G552">
            <v>1800.6607549999999</v>
          </cell>
          <cell r="H552">
            <v>2.3968430000000001</v>
          </cell>
          <cell r="I552">
            <v>4259.1900109999997</v>
          </cell>
          <cell r="J552">
            <v>4</v>
          </cell>
        </row>
        <row r="553">
          <cell r="A553">
            <v>5275862</v>
          </cell>
          <cell r="B553">
            <v>552</v>
          </cell>
          <cell r="C553">
            <v>8982</v>
          </cell>
          <cell r="D553">
            <v>1699</v>
          </cell>
          <cell r="E553">
            <v>7283</v>
          </cell>
          <cell r="F553">
            <v>0.97284800000000005</v>
          </cell>
          <cell r="G553">
            <v>1652.8687520000001</v>
          </cell>
          <cell r="H553">
            <v>2.0369130000000002</v>
          </cell>
          <cell r="I553">
            <v>3460.7151870000002</v>
          </cell>
          <cell r="J553">
            <v>4</v>
          </cell>
        </row>
        <row r="554">
          <cell r="A554">
            <v>5285845</v>
          </cell>
          <cell r="B554">
            <v>553</v>
          </cell>
          <cell r="C554">
            <v>9983</v>
          </cell>
          <cell r="D554">
            <v>957</v>
          </cell>
          <cell r="E554">
            <v>9026</v>
          </cell>
          <cell r="F554">
            <v>0.833175</v>
          </cell>
          <cell r="G554">
            <v>797.34847500000001</v>
          </cell>
          <cell r="H554">
            <v>2.3961229999999998</v>
          </cell>
          <cell r="I554">
            <v>2293.0897109999996</v>
          </cell>
          <cell r="J554">
            <v>9</v>
          </cell>
        </row>
        <row r="555">
          <cell r="A555">
            <v>5295832</v>
          </cell>
          <cell r="B555">
            <v>554</v>
          </cell>
          <cell r="C555">
            <v>9987</v>
          </cell>
          <cell r="D555">
            <v>914</v>
          </cell>
          <cell r="E555">
            <v>9073</v>
          </cell>
          <cell r="F555">
            <v>0.72390500000000002</v>
          </cell>
          <cell r="G555">
            <v>661.64917000000003</v>
          </cell>
          <cell r="H555">
            <v>2.7619899999999999</v>
          </cell>
          <cell r="I555">
            <v>2524.4588599999997</v>
          </cell>
          <cell r="J555">
            <v>10</v>
          </cell>
        </row>
        <row r="556">
          <cell r="A556">
            <v>5305791</v>
          </cell>
          <cell r="B556">
            <v>555</v>
          </cell>
          <cell r="C556">
            <v>9959</v>
          </cell>
          <cell r="D556">
            <v>1679</v>
          </cell>
          <cell r="E556">
            <v>8280</v>
          </cell>
          <cell r="F556">
            <v>1.0664800000000001</v>
          </cell>
          <cell r="G556">
            <v>1790.6199200000001</v>
          </cell>
          <cell r="H556">
            <v>1.7320789999999999</v>
          </cell>
          <cell r="I556">
            <v>2908.1606409999999</v>
          </cell>
          <cell r="J556">
            <v>5</v>
          </cell>
        </row>
        <row r="557">
          <cell r="A557">
            <v>5315719</v>
          </cell>
          <cell r="B557">
            <v>556</v>
          </cell>
          <cell r="C557">
            <v>9928</v>
          </cell>
          <cell r="D557">
            <v>2239</v>
          </cell>
          <cell r="E557">
            <v>7689</v>
          </cell>
          <cell r="F557">
            <v>1.246667</v>
          </cell>
          <cell r="G557">
            <v>2791.287413</v>
          </cell>
          <cell r="H557">
            <v>2.1364420000000002</v>
          </cell>
          <cell r="I557">
            <v>4783.4936380000008</v>
          </cell>
          <cell r="J557">
            <v>3</v>
          </cell>
        </row>
        <row r="558">
          <cell r="A558">
            <v>5325440</v>
          </cell>
          <cell r="B558">
            <v>557</v>
          </cell>
          <cell r="C558">
            <v>9721</v>
          </cell>
          <cell r="D558">
            <v>3389</v>
          </cell>
          <cell r="E558">
            <v>6332</v>
          </cell>
          <cell r="F558">
            <v>1.4103509999999999</v>
          </cell>
          <cell r="G558">
            <v>4779.6795389999997</v>
          </cell>
          <cell r="H558">
            <v>2.6250640000000001</v>
          </cell>
          <cell r="I558">
            <v>8896.3418959999999</v>
          </cell>
          <cell r="J558">
            <v>2</v>
          </cell>
        </row>
        <row r="559">
          <cell r="A559">
            <v>5335429</v>
          </cell>
          <cell r="B559">
            <v>558</v>
          </cell>
          <cell r="C559">
            <v>9989</v>
          </cell>
          <cell r="D559">
            <v>4808</v>
          </cell>
          <cell r="E559">
            <v>5181</v>
          </cell>
          <cell r="F559">
            <v>1.512372</v>
          </cell>
          <cell r="G559">
            <v>7271.4845759999998</v>
          </cell>
          <cell r="H559">
            <v>3.4543949999999999</v>
          </cell>
          <cell r="I559">
            <v>16608.731159999999</v>
          </cell>
          <cell r="J559">
            <v>1</v>
          </cell>
        </row>
        <row r="560">
          <cell r="A560">
            <v>5345102</v>
          </cell>
          <cell r="B560">
            <v>559</v>
          </cell>
          <cell r="C560">
            <v>9673</v>
          </cell>
          <cell r="D560">
            <v>3802</v>
          </cell>
          <cell r="E560">
            <v>5871</v>
          </cell>
          <cell r="F560">
            <v>1.506778</v>
          </cell>
          <cell r="G560">
            <v>5728.7699560000001</v>
          </cell>
          <cell r="H560">
            <v>3.2107779999999999</v>
          </cell>
          <cell r="I560">
            <v>12207.377956</v>
          </cell>
          <cell r="J560">
            <v>2</v>
          </cell>
        </row>
        <row r="561">
          <cell r="A561">
            <v>5355073</v>
          </cell>
          <cell r="B561">
            <v>560</v>
          </cell>
          <cell r="C561">
            <v>9971</v>
          </cell>
          <cell r="D561">
            <v>2070</v>
          </cell>
          <cell r="E561">
            <v>7901</v>
          </cell>
          <cell r="F561">
            <v>1.542073</v>
          </cell>
          <cell r="G561">
            <v>3192.0911099999998</v>
          </cell>
          <cell r="H561">
            <v>5.2804679999999999</v>
          </cell>
          <cell r="I561">
            <v>10930.56876</v>
          </cell>
          <cell r="J561">
            <v>4</v>
          </cell>
        </row>
        <row r="562">
          <cell r="A562">
            <v>5364985</v>
          </cell>
          <cell r="B562">
            <v>561</v>
          </cell>
          <cell r="C562">
            <v>9912</v>
          </cell>
          <cell r="D562">
            <v>1621</v>
          </cell>
          <cell r="E562">
            <v>8291</v>
          </cell>
          <cell r="F562">
            <v>2.0262769999999999</v>
          </cell>
          <cell r="G562">
            <v>3284.5950169999996</v>
          </cell>
          <cell r="H562">
            <v>4.8675959999999998</v>
          </cell>
          <cell r="I562">
            <v>7890.3731159999998</v>
          </cell>
          <cell r="J562">
            <v>5</v>
          </cell>
        </row>
        <row r="563">
          <cell r="A563">
            <v>5374236</v>
          </cell>
          <cell r="B563">
            <v>562</v>
          </cell>
          <cell r="C563">
            <v>9251</v>
          </cell>
          <cell r="D563">
            <v>1796</v>
          </cell>
          <cell r="E563">
            <v>7455</v>
          </cell>
          <cell r="F563">
            <v>5.1958849999999996</v>
          </cell>
          <cell r="G563">
            <v>9331.8094599999986</v>
          </cell>
          <cell r="H563">
            <v>3.8466619999999998</v>
          </cell>
          <cell r="I563">
            <v>6908.6049519999997</v>
          </cell>
          <cell r="J563">
            <v>4</v>
          </cell>
        </row>
        <row r="564">
          <cell r="A564">
            <v>5384121</v>
          </cell>
          <cell r="B564">
            <v>563</v>
          </cell>
          <cell r="C564">
            <v>9885</v>
          </cell>
          <cell r="D564">
            <v>2363</v>
          </cell>
          <cell r="E564">
            <v>7522</v>
          </cell>
          <cell r="F564">
            <v>4.6167059999999998</v>
          </cell>
          <cell r="G564">
            <v>10909.276277999999</v>
          </cell>
          <cell r="H564">
            <v>4.1448410000000004</v>
          </cell>
          <cell r="I564">
            <v>9794.2592830000012</v>
          </cell>
          <cell r="J564">
            <v>3</v>
          </cell>
        </row>
        <row r="565">
          <cell r="A565">
            <v>5394109</v>
          </cell>
          <cell r="B565">
            <v>564</v>
          </cell>
          <cell r="C565">
            <v>9988</v>
          </cell>
          <cell r="D565">
            <v>3691</v>
          </cell>
          <cell r="E565">
            <v>6297</v>
          </cell>
          <cell r="F565">
            <v>1.960766</v>
          </cell>
          <cell r="G565">
            <v>7237.1873059999998</v>
          </cell>
          <cell r="H565">
            <v>3.3130139999999999</v>
          </cell>
          <cell r="I565">
            <v>12228.334674</v>
          </cell>
          <cell r="J565">
            <v>2</v>
          </cell>
        </row>
        <row r="566">
          <cell r="A566">
            <v>5403254</v>
          </cell>
          <cell r="B566">
            <v>565</v>
          </cell>
          <cell r="C566">
            <v>9145</v>
          </cell>
          <cell r="D566">
            <v>2968</v>
          </cell>
          <cell r="E566">
            <v>6177</v>
          </cell>
          <cell r="F566">
            <v>2.0013969999999999</v>
          </cell>
          <cell r="G566">
            <v>5940.1462959999999</v>
          </cell>
          <cell r="H566">
            <v>3.504372</v>
          </cell>
          <cell r="I566">
            <v>10400.976096</v>
          </cell>
          <cell r="J566">
            <v>2</v>
          </cell>
        </row>
        <row r="567">
          <cell r="A567">
            <v>5412214</v>
          </cell>
          <cell r="B567">
            <v>566</v>
          </cell>
          <cell r="C567">
            <v>8960</v>
          </cell>
          <cell r="D567">
            <v>3496</v>
          </cell>
          <cell r="E567">
            <v>5464</v>
          </cell>
          <cell r="F567">
            <v>1.73847</v>
          </cell>
          <cell r="G567">
            <v>6077.6911199999995</v>
          </cell>
          <cell r="H567">
            <v>2.8186840000000002</v>
          </cell>
          <cell r="I567">
            <v>9854.1192640000008</v>
          </cell>
          <cell r="J567">
            <v>2</v>
          </cell>
        </row>
        <row r="568">
          <cell r="A568">
            <v>5422212</v>
          </cell>
          <cell r="B568">
            <v>567</v>
          </cell>
          <cell r="C568">
            <v>9998</v>
          </cell>
          <cell r="D568">
            <v>379</v>
          </cell>
          <cell r="E568">
            <v>9619</v>
          </cell>
          <cell r="F568">
            <v>1.7432909999999999</v>
          </cell>
          <cell r="G568">
            <v>660.70728899999995</v>
          </cell>
          <cell r="H568">
            <v>3.9634529999999999</v>
          </cell>
          <cell r="I568">
            <v>1502.1486869999999</v>
          </cell>
          <cell r="J568">
            <v>25</v>
          </cell>
        </row>
        <row r="569">
          <cell r="A569">
            <v>5432185</v>
          </cell>
          <cell r="B569">
            <v>568</v>
          </cell>
          <cell r="C569">
            <v>9973</v>
          </cell>
          <cell r="D569">
            <v>4277</v>
          </cell>
          <cell r="E569">
            <v>5696</v>
          </cell>
          <cell r="F569">
            <v>1.5095270000000001</v>
          </cell>
          <cell r="G569">
            <v>6456.2469790000005</v>
          </cell>
          <cell r="H569">
            <v>2.421268</v>
          </cell>
          <cell r="I569">
            <v>10355.763236000001</v>
          </cell>
          <cell r="J569">
            <v>1</v>
          </cell>
        </row>
        <row r="570">
          <cell r="A570">
            <v>5441440</v>
          </cell>
          <cell r="B570">
            <v>569</v>
          </cell>
          <cell r="C570">
            <v>9255</v>
          </cell>
          <cell r="D570">
            <v>683</v>
          </cell>
          <cell r="E570">
            <v>8572</v>
          </cell>
          <cell r="F570">
            <v>1.0657289999999999</v>
          </cell>
          <cell r="G570">
            <v>727.89290699999992</v>
          </cell>
          <cell r="H570">
            <v>0.33652100000000001</v>
          </cell>
          <cell r="I570">
            <v>229.84384300000002</v>
          </cell>
          <cell r="J570">
            <v>13</v>
          </cell>
        </row>
        <row r="571">
          <cell r="A571">
            <v>5451436</v>
          </cell>
          <cell r="B571">
            <v>570</v>
          </cell>
          <cell r="C571">
            <v>9996</v>
          </cell>
          <cell r="D571">
            <v>2977</v>
          </cell>
          <cell r="E571">
            <v>7019</v>
          </cell>
          <cell r="F571">
            <v>1.485055</v>
          </cell>
          <cell r="G571">
            <v>4421.0087350000003</v>
          </cell>
          <cell r="H571">
            <v>2.8062580000000001</v>
          </cell>
          <cell r="I571">
            <v>8354.2300660000001</v>
          </cell>
          <cell r="J571">
            <v>2</v>
          </cell>
        </row>
        <row r="572">
          <cell r="A572">
            <v>5460316</v>
          </cell>
          <cell r="B572">
            <v>571</v>
          </cell>
          <cell r="C572">
            <v>8880</v>
          </cell>
          <cell r="D572">
            <v>1088</v>
          </cell>
          <cell r="E572">
            <v>7792</v>
          </cell>
          <cell r="F572">
            <v>1.133062</v>
          </cell>
          <cell r="G572">
            <v>1232.7714559999999</v>
          </cell>
          <cell r="H572">
            <v>0.141017</v>
          </cell>
          <cell r="I572">
            <v>153.42649600000001</v>
          </cell>
          <cell r="J572">
            <v>7</v>
          </cell>
        </row>
        <row r="573">
          <cell r="A573">
            <v>5469323</v>
          </cell>
          <cell r="B573">
            <v>572</v>
          </cell>
          <cell r="C573">
            <v>9007</v>
          </cell>
          <cell r="D573">
            <v>2324</v>
          </cell>
          <cell r="E573">
            <v>6683</v>
          </cell>
          <cell r="F573">
            <v>1.5507679999999999</v>
          </cell>
          <cell r="G573">
            <v>3603.9848319999996</v>
          </cell>
          <cell r="H573">
            <v>2.0811030000000001</v>
          </cell>
          <cell r="I573">
            <v>4836.4833720000006</v>
          </cell>
          <cell r="J573">
            <v>3</v>
          </cell>
        </row>
        <row r="574">
          <cell r="A574">
            <v>5478123</v>
          </cell>
          <cell r="B574">
            <v>573</v>
          </cell>
          <cell r="C574">
            <v>8800</v>
          </cell>
          <cell r="D574">
            <v>565</v>
          </cell>
          <cell r="E574">
            <v>8235</v>
          </cell>
          <cell r="F574">
            <v>0.89818299999999995</v>
          </cell>
          <cell r="G574">
            <v>507.47339499999998</v>
          </cell>
          <cell r="H574">
            <v>0</v>
          </cell>
          <cell r="I574">
            <v>0</v>
          </cell>
          <cell r="J574">
            <v>15</v>
          </cell>
        </row>
        <row r="575">
          <cell r="A575">
            <v>5488067</v>
          </cell>
          <cell r="B575">
            <v>574</v>
          </cell>
          <cell r="C575">
            <v>9944</v>
          </cell>
          <cell r="D575">
            <v>1738</v>
          </cell>
          <cell r="E575">
            <v>8206</v>
          </cell>
          <cell r="F575">
            <v>1.3697839999999999</v>
          </cell>
          <cell r="G575">
            <v>2380.6845919999996</v>
          </cell>
          <cell r="H575">
            <v>2.4281280000000001</v>
          </cell>
          <cell r="I575">
            <v>4220.086464</v>
          </cell>
          <cell r="J575">
            <v>5</v>
          </cell>
        </row>
        <row r="576">
          <cell r="A576">
            <v>5497643</v>
          </cell>
          <cell r="B576">
            <v>575</v>
          </cell>
          <cell r="C576">
            <v>9576</v>
          </cell>
          <cell r="D576">
            <v>839</v>
          </cell>
          <cell r="E576">
            <v>8737</v>
          </cell>
          <cell r="F576">
            <v>1.124994</v>
          </cell>
          <cell r="G576">
            <v>943.86996600000009</v>
          </cell>
          <cell r="H576">
            <v>0</v>
          </cell>
          <cell r="I576">
            <v>0</v>
          </cell>
          <cell r="J576">
            <v>10</v>
          </cell>
        </row>
        <row r="577">
          <cell r="A577">
            <v>5507617</v>
          </cell>
          <cell r="B577">
            <v>576</v>
          </cell>
          <cell r="C577">
            <v>9974</v>
          </cell>
          <cell r="D577">
            <v>2011</v>
          </cell>
          <cell r="E577">
            <v>7963</v>
          </cell>
          <cell r="F577">
            <v>1.190436</v>
          </cell>
          <cell r="G577">
            <v>2393.9667960000002</v>
          </cell>
          <cell r="H577">
            <v>3.1187610000000001</v>
          </cell>
          <cell r="I577">
            <v>6271.8283710000005</v>
          </cell>
          <cell r="J577">
            <v>4</v>
          </cell>
        </row>
        <row r="578">
          <cell r="A578">
            <v>5516777</v>
          </cell>
          <cell r="B578">
            <v>577</v>
          </cell>
          <cell r="C578">
            <v>9160</v>
          </cell>
          <cell r="D578">
            <v>1054</v>
          </cell>
          <cell r="E578">
            <v>8106</v>
          </cell>
          <cell r="F578">
            <v>0.96982400000000002</v>
          </cell>
          <cell r="G578">
            <v>1022.1944960000001</v>
          </cell>
          <cell r="H578">
            <v>0.30303999999999998</v>
          </cell>
          <cell r="I578">
            <v>319.40415999999999</v>
          </cell>
          <cell r="J578">
            <v>8</v>
          </cell>
        </row>
        <row r="579">
          <cell r="A579">
            <v>5526746</v>
          </cell>
          <cell r="B579">
            <v>578</v>
          </cell>
          <cell r="C579">
            <v>9969</v>
          </cell>
          <cell r="D579">
            <v>1796</v>
          </cell>
          <cell r="E579">
            <v>8173</v>
          </cell>
          <cell r="F579">
            <v>1.436717</v>
          </cell>
          <cell r="G579">
            <v>2580.3437319999998</v>
          </cell>
          <cell r="H579">
            <v>5.9947020000000002</v>
          </cell>
          <cell r="I579">
            <v>10766.484792000001</v>
          </cell>
          <cell r="J579">
            <v>5</v>
          </cell>
        </row>
        <row r="580">
          <cell r="A580">
            <v>5535749</v>
          </cell>
          <cell r="B580">
            <v>579</v>
          </cell>
          <cell r="C580">
            <v>9003</v>
          </cell>
          <cell r="D580">
            <v>1503</v>
          </cell>
          <cell r="E580">
            <v>7500</v>
          </cell>
          <cell r="F580">
            <v>1.1699010000000001</v>
          </cell>
          <cell r="G580">
            <v>1758.3612030000002</v>
          </cell>
          <cell r="H580">
            <v>2.2396739999999999</v>
          </cell>
          <cell r="I580">
            <v>3366.2300219999997</v>
          </cell>
          <cell r="J580">
            <v>5</v>
          </cell>
        </row>
        <row r="581">
          <cell r="A581">
            <v>5545697</v>
          </cell>
          <cell r="B581">
            <v>580</v>
          </cell>
          <cell r="C581">
            <v>9948</v>
          </cell>
          <cell r="D581">
            <v>2148</v>
          </cell>
          <cell r="E581">
            <v>7800</v>
          </cell>
          <cell r="F581">
            <v>2.6355379999999999</v>
          </cell>
          <cell r="G581">
            <v>5661.1356239999996</v>
          </cell>
          <cell r="H581">
            <v>6.2748080000000002</v>
          </cell>
          <cell r="I581">
            <v>13478.287584</v>
          </cell>
          <cell r="J581">
            <v>4</v>
          </cell>
        </row>
        <row r="582">
          <cell r="A582">
            <v>5555675</v>
          </cell>
          <cell r="B582">
            <v>581</v>
          </cell>
          <cell r="C582">
            <v>9978</v>
          </cell>
          <cell r="D582">
            <v>1721</v>
          </cell>
          <cell r="E582">
            <v>8257</v>
          </cell>
          <cell r="F582">
            <v>1.197943</v>
          </cell>
          <cell r="G582">
            <v>2061.6599029999998</v>
          </cell>
          <cell r="H582">
            <v>4.6143280000000004</v>
          </cell>
          <cell r="I582">
            <v>7941.2584880000004</v>
          </cell>
          <cell r="J582">
            <v>5</v>
          </cell>
        </row>
        <row r="583">
          <cell r="A583">
            <v>5564904</v>
          </cell>
          <cell r="B583">
            <v>582</v>
          </cell>
          <cell r="C583">
            <v>9229</v>
          </cell>
          <cell r="D583">
            <v>1484</v>
          </cell>
          <cell r="E583">
            <v>7745</v>
          </cell>
          <cell r="F583">
            <v>1.6800539999999999</v>
          </cell>
          <cell r="G583">
            <v>2493.2001359999999</v>
          </cell>
          <cell r="H583">
            <v>3.3177110000000001</v>
          </cell>
          <cell r="I583">
            <v>4923.4831240000003</v>
          </cell>
          <cell r="J583">
            <v>5</v>
          </cell>
        </row>
        <row r="584">
          <cell r="A584">
            <v>5573941</v>
          </cell>
          <cell r="B584">
            <v>583</v>
          </cell>
          <cell r="C584">
            <v>9037</v>
          </cell>
          <cell r="D584">
            <v>546</v>
          </cell>
          <cell r="E584">
            <v>8491</v>
          </cell>
          <cell r="F584">
            <v>2.0269379999999999</v>
          </cell>
          <cell r="G584">
            <v>1106.7081479999999</v>
          </cell>
          <cell r="H584">
            <v>12.01005</v>
          </cell>
          <cell r="I584">
            <v>6557.4872999999998</v>
          </cell>
          <cell r="J584">
            <v>16</v>
          </cell>
        </row>
        <row r="585">
          <cell r="A585">
            <v>5583872</v>
          </cell>
          <cell r="B585">
            <v>584</v>
          </cell>
          <cell r="C585">
            <v>9931</v>
          </cell>
          <cell r="D585">
            <v>1269</v>
          </cell>
          <cell r="E585">
            <v>8662</v>
          </cell>
          <cell r="F585">
            <v>1.5401130000000001</v>
          </cell>
          <cell r="G585">
            <v>1954.403397</v>
          </cell>
          <cell r="H585">
            <v>6.3888400000000001</v>
          </cell>
          <cell r="I585">
            <v>8107.4379600000002</v>
          </cell>
          <cell r="J585">
            <v>7</v>
          </cell>
        </row>
        <row r="586">
          <cell r="A586">
            <v>5593871</v>
          </cell>
          <cell r="B586">
            <v>585</v>
          </cell>
          <cell r="C586">
            <v>9999</v>
          </cell>
          <cell r="D586">
            <v>1386</v>
          </cell>
          <cell r="E586">
            <v>8613</v>
          </cell>
          <cell r="F586">
            <v>1.724702</v>
          </cell>
          <cell r="G586">
            <v>2390.436972</v>
          </cell>
          <cell r="H586">
            <v>24.94041</v>
          </cell>
          <cell r="I586">
            <v>34567.408259999997</v>
          </cell>
          <cell r="J586">
            <v>6</v>
          </cell>
        </row>
        <row r="587">
          <cell r="A587">
            <v>5603867</v>
          </cell>
          <cell r="B587">
            <v>586</v>
          </cell>
          <cell r="C587">
            <v>9996</v>
          </cell>
          <cell r="D587">
            <v>1445</v>
          </cell>
          <cell r="E587">
            <v>8551</v>
          </cell>
          <cell r="F587">
            <v>1.3876790000000001</v>
          </cell>
          <cell r="G587">
            <v>2005.1961550000001</v>
          </cell>
          <cell r="H587">
            <v>4.3188019999999998</v>
          </cell>
          <cell r="I587">
            <v>6240.6688899999999</v>
          </cell>
          <cell r="J587">
            <v>6</v>
          </cell>
        </row>
        <row r="588">
          <cell r="A588">
            <v>5613870</v>
          </cell>
          <cell r="B588">
            <v>587</v>
          </cell>
          <cell r="C588">
            <v>10003</v>
          </cell>
          <cell r="D588">
            <v>1054</v>
          </cell>
          <cell r="E588">
            <v>8949</v>
          </cell>
          <cell r="F588">
            <v>1.11982</v>
          </cell>
          <cell r="G588">
            <v>1180.2902799999999</v>
          </cell>
          <cell r="H588">
            <v>3.8596059999999999</v>
          </cell>
          <cell r="I588">
            <v>4068.0247239999999</v>
          </cell>
          <cell r="J588">
            <v>8</v>
          </cell>
        </row>
        <row r="589">
          <cell r="A589">
            <v>5622819</v>
          </cell>
          <cell r="B589">
            <v>588</v>
          </cell>
          <cell r="C589">
            <v>8949</v>
          </cell>
          <cell r="D589">
            <v>1532</v>
          </cell>
          <cell r="E589">
            <v>7417</v>
          </cell>
          <cell r="F589">
            <v>1.278227</v>
          </cell>
          <cell r="G589">
            <v>1958.2437640000001</v>
          </cell>
          <cell r="H589">
            <v>1.5798589999999999</v>
          </cell>
          <cell r="I589">
            <v>2420.3439879999996</v>
          </cell>
          <cell r="J589">
            <v>5</v>
          </cell>
        </row>
        <row r="590">
          <cell r="A590">
            <v>5632631</v>
          </cell>
          <cell r="B590">
            <v>589</v>
          </cell>
          <cell r="C590">
            <v>9812</v>
          </cell>
          <cell r="D590">
            <v>1995</v>
          </cell>
          <cell r="E590">
            <v>7817</v>
          </cell>
          <cell r="F590">
            <v>1.340597</v>
          </cell>
          <cell r="G590">
            <v>2674.4910150000001</v>
          </cell>
          <cell r="H590">
            <v>1.3953850000000001</v>
          </cell>
          <cell r="I590">
            <v>2783.793075</v>
          </cell>
          <cell r="J590">
            <v>4</v>
          </cell>
        </row>
        <row r="591">
          <cell r="A591">
            <v>5642613</v>
          </cell>
          <cell r="B591">
            <v>590</v>
          </cell>
          <cell r="C591">
            <v>9982</v>
          </cell>
          <cell r="D591">
            <v>1851</v>
          </cell>
          <cell r="E591">
            <v>8131</v>
          </cell>
          <cell r="F591">
            <v>1.678976</v>
          </cell>
          <cell r="G591">
            <v>3107.784576</v>
          </cell>
          <cell r="H591">
            <v>1.1495550000000001</v>
          </cell>
          <cell r="I591">
            <v>2127.826305</v>
          </cell>
          <cell r="J591">
            <v>4</v>
          </cell>
        </row>
        <row r="592">
          <cell r="A592">
            <v>5652599</v>
          </cell>
          <cell r="B592">
            <v>591</v>
          </cell>
          <cell r="C592">
            <v>9986</v>
          </cell>
          <cell r="D592">
            <v>2539</v>
          </cell>
          <cell r="E592">
            <v>7447</v>
          </cell>
          <cell r="F592">
            <v>1.627643</v>
          </cell>
          <cell r="G592">
            <v>4132.5855769999998</v>
          </cell>
          <cell r="H592">
            <v>1.752856</v>
          </cell>
          <cell r="I592">
            <v>4450.5013840000001</v>
          </cell>
          <cell r="J592">
            <v>3</v>
          </cell>
        </row>
        <row r="593">
          <cell r="A593">
            <v>5662594</v>
          </cell>
          <cell r="B593">
            <v>592</v>
          </cell>
          <cell r="C593">
            <v>9995</v>
          </cell>
          <cell r="D593">
            <v>2297</v>
          </cell>
          <cell r="E593">
            <v>7698</v>
          </cell>
          <cell r="F593">
            <v>1.343296</v>
          </cell>
          <cell r="G593">
            <v>3085.5509120000002</v>
          </cell>
          <cell r="H593">
            <v>2.1691099999999999</v>
          </cell>
          <cell r="I593">
            <v>4982.4456700000001</v>
          </cell>
          <cell r="J593">
            <v>3</v>
          </cell>
        </row>
        <row r="594">
          <cell r="A594">
            <v>5671753</v>
          </cell>
          <cell r="B594">
            <v>593</v>
          </cell>
          <cell r="C594">
            <v>9159</v>
          </cell>
          <cell r="D594">
            <v>1119</v>
          </cell>
          <cell r="E594">
            <v>8040</v>
          </cell>
          <cell r="F594">
            <v>1.1429260000000001</v>
          </cell>
          <cell r="G594">
            <v>1278.9341940000002</v>
          </cell>
          <cell r="H594">
            <v>13.552210000000001</v>
          </cell>
          <cell r="I594">
            <v>15164.922990000001</v>
          </cell>
          <cell r="J594">
            <v>7</v>
          </cell>
        </row>
        <row r="595">
          <cell r="A595">
            <v>5680781</v>
          </cell>
          <cell r="B595">
            <v>594</v>
          </cell>
          <cell r="C595">
            <v>9028</v>
          </cell>
          <cell r="D595">
            <v>937</v>
          </cell>
          <cell r="E595">
            <v>8091</v>
          </cell>
          <cell r="F595">
            <v>1.0531569999999999</v>
          </cell>
          <cell r="G595">
            <v>986.80810899999994</v>
          </cell>
          <cell r="H595">
            <v>19.03558</v>
          </cell>
          <cell r="I595">
            <v>17836.338459999999</v>
          </cell>
          <cell r="J595">
            <v>9</v>
          </cell>
        </row>
        <row r="596">
          <cell r="A596">
            <v>5689834</v>
          </cell>
          <cell r="B596">
            <v>595</v>
          </cell>
          <cell r="C596">
            <v>9053</v>
          </cell>
          <cell r="D596">
            <v>1113</v>
          </cell>
          <cell r="E596">
            <v>7940</v>
          </cell>
          <cell r="F596">
            <v>0.78144499999999995</v>
          </cell>
          <cell r="G596">
            <v>869.7482849999999</v>
          </cell>
          <cell r="H596">
            <v>2.12826</v>
          </cell>
          <cell r="I596">
            <v>2368.7533800000001</v>
          </cell>
          <cell r="J596">
            <v>7</v>
          </cell>
        </row>
        <row r="597">
          <cell r="A597">
            <v>5698886</v>
          </cell>
          <cell r="B597">
            <v>596</v>
          </cell>
          <cell r="C597">
            <v>9052</v>
          </cell>
          <cell r="D597">
            <v>1191</v>
          </cell>
          <cell r="E597">
            <v>7861</v>
          </cell>
          <cell r="F597">
            <v>1.1043339999999999</v>
          </cell>
          <cell r="G597">
            <v>1315.261794</v>
          </cell>
          <cell r="H597">
            <v>2.064041</v>
          </cell>
          <cell r="I597">
            <v>2458.2728310000002</v>
          </cell>
          <cell r="J597">
            <v>7</v>
          </cell>
        </row>
        <row r="598">
          <cell r="A598">
            <v>5708832</v>
          </cell>
          <cell r="B598">
            <v>597</v>
          </cell>
          <cell r="C598">
            <v>9946</v>
          </cell>
          <cell r="D598">
            <v>3710</v>
          </cell>
          <cell r="E598">
            <v>6236</v>
          </cell>
          <cell r="F598">
            <v>1.2892969999999999</v>
          </cell>
          <cell r="G598">
            <v>4783.29187</v>
          </cell>
          <cell r="H598">
            <v>3.6112060000000001</v>
          </cell>
          <cell r="I598">
            <v>13397.574260000001</v>
          </cell>
          <cell r="J598">
            <v>2</v>
          </cell>
        </row>
        <row r="599">
          <cell r="A599">
            <v>5718029</v>
          </cell>
          <cell r="B599">
            <v>598</v>
          </cell>
          <cell r="C599">
            <v>9197</v>
          </cell>
          <cell r="D599">
            <v>5175</v>
          </cell>
          <cell r="E599">
            <v>4022</v>
          </cell>
          <cell r="F599">
            <v>1.2789980000000001</v>
          </cell>
          <cell r="G599">
            <v>6618.8146500000003</v>
          </cell>
          <cell r="H599">
            <v>2.96482</v>
          </cell>
          <cell r="I599">
            <v>15342.943499999999</v>
          </cell>
          <cell r="J599">
            <v>1</v>
          </cell>
        </row>
        <row r="600">
          <cell r="A600">
            <v>5728019</v>
          </cell>
          <cell r="B600">
            <v>599</v>
          </cell>
          <cell r="C600">
            <v>9990</v>
          </cell>
          <cell r="D600">
            <v>5156</v>
          </cell>
          <cell r="E600">
            <v>4834</v>
          </cell>
          <cell r="F600">
            <v>1.3929670000000001</v>
          </cell>
          <cell r="G600">
            <v>7182.1378520000007</v>
          </cell>
          <cell r="H600">
            <v>4.3360399999999997</v>
          </cell>
          <cell r="I600">
            <v>22356.622239999997</v>
          </cell>
          <cell r="J600">
            <v>1</v>
          </cell>
        </row>
        <row r="601">
          <cell r="A601">
            <v>5737571</v>
          </cell>
          <cell r="B601">
            <v>600</v>
          </cell>
          <cell r="C601">
            <v>9552</v>
          </cell>
          <cell r="D601">
            <v>2402</v>
          </cell>
          <cell r="E601">
            <v>7150</v>
          </cell>
          <cell r="F601">
            <v>1.420086</v>
          </cell>
          <cell r="G601">
            <v>3411.0465719999997</v>
          </cell>
          <cell r="H601">
            <v>4.3699560000000002</v>
          </cell>
          <cell r="I601">
            <v>10496.634312</v>
          </cell>
          <cell r="J601">
            <v>3</v>
          </cell>
        </row>
        <row r="602">
          <cell r="A602">
            <v>5747307</v>
          </cell>
          <cell r="B602">
            <v>601</v>
          </cell>
          <cell r="C602">
            <v>9736</v>
          </cell>
          <cell r="D602">
            <v>1503</v>
          </cell>
          <cell r="E602">
            <v>8233</v>
          </cell>
          <cell r="F602">
            <v>2.9244729999999999</v>
          </cell>
          <cell r="G602">
            <v>4395.482919</v>
          </cell>
          <cell r="H602">
            <v>5.2532319999999997</v>
          </cell>
          <cell r="I602">
            <v>7895.6076959999991</v>
          </cell>
          <cell r="J602">
            <v>5</v>
          </cell>
        </row>
        <row r="603">
          <cell r="A603">
            <v>5756245</v>
          </cell>
          <cell r="B603">
            <v>602</v>
          </cell>
          <cell r="C603">
            <v>8938</v>
          </cell>
          <cell r="D603">
            <v>1210</v>
          </cell>
          <cell r="E603">
            <v>7728</v>
          </cell>
          <cell r="F603">
            <v>4.0733870000000003</v>
          </cell>
          <cell r="G603">
            <v>4928.7982700000002</v>
          </cell>
          <cell r="H603">
            <v>4.7996059999999998</v>
          </cell>
          <cell r="I603">
            <v>5807.5232599999999</v>
          </cell>
          <cell r="J603">
            <v>6</v>
          </cell>
        </row>
        <row r="604">
          <cell r="A604">
            <v>5766151</v>
          </cell>
          <cell r="B604">
            <v>603</v>
          </cell>
          <cell r="C604">
            <v>9906</v>
          </cell>
          <cell r="D604">
            <v>3535</v>
          </cell>
          <cell r="E604">
            <v>6371</v>
          </cell>
          <cell r="F604">
            <v>2.7042799999999998</v>
          </cell>
          <cell r="G604">
            <v>9559.6297999999988</v>
          </cell>
          <cell r="H604">
            <v>3.7601309999999999</v>
          </cell>
          <cell r="I604">
            <v>13292.063085</v>
          </cell>
          <cell r="J604">
            <v>2</v>
          </cell>
        </row>
        <row r="605">
          <cell r="A605">
            <v>5775232</v>
          </cell>
          <cell r="B605">
            <v>604</v>
          </cell>
          <cell r="C605">
            <v>9081</v>
          </cell>
          <cell r="D605">
            <v>4335</v>
          </cell>
          <cell r="E605">
            <v>4746</v>
          </cell>
          <cell r="F605">
            <v>3.2973509999999999</v>
          </cell>
          <cell r="G605">
            <v>14294.016584999999</v>
          </cell>
          <cell r="H605">
            <v>3.4403060000000001</v>
          </cell>
          <cell r="I605">
            <v>14913.72651</v>
          </cell>
          <cell r="J605">
            <v>1</v>
          </cell>
        </row>
        <row r="606">
          <cell r="A606">
            <v>5785226</v>
          </cell>
          <cell r="B606">
            <v>605</v>
          </cell>
          <cell r="C606">
            <v>9994</v>
          </cell>
          <cell r="D606">
            <v>4042</v>
          </cell>
          <cell r="E606">
            <v>5952</v>
          </cell>
          <cell r="F606">
            <v>2.0112459999999999</v>
          </cell>
          <cell r="G606">
            <v>8129.4563319999997</v>
          </cell>
          <cell r="H606">
            <v>3.165225</v>
          </cell>
          <cell r="I606">
            <v>12793.839449999999</v>
          </cell>
          <cell r="J606">
            <v>1</v>
          </cell>
        </row>
        <row r="607">
          <cell r="A607">
            <v>5794919</v>
          </cell>
          <cell r="B607">
            <v>606</v>
          </cell>
          <cell r="C607">
            <v>9693</v>
          </cell>
          <cell r="D607">
            <v>1796</v>
          </cell>
          <cell r="E607">
            <v>7897</v>
          </cell>
          <cell r="F607">
            <v>1.7415050000000001</v>
          </cell>
          <cell r="G607">
            <v>3127.74298</v>
          </cell>
          <cell r="H607">
            <v>2.3698429999999999</v>
          </cell>
          <cell r="I607">
            <v>4256.2380279999998</v>
          </cell>
          <cell r="J607">
            <v>4</v>
          </cell>
        </row>
        <row r="608">
          <cell r="A608">
            <v>5804608</v>
          </cell>
          <cell r="B608">
            <v>607</v>
          </cell>
          <cell r="C608">
            <v>9689</v>
          </cell>
          <cell r="D608">
            <v>2949</v>
          </cell>
          <cell r="E608">
            <v>6740</v>
          </cell>
          <cell r="F608">
            <v>2.560743</v>
          </cell>
          <cell r="G608">
            <v>7551.6311070000002</v>
          </cell>
          <cell r="H608">
            <v>1.6857489999999999</v>
          </cell>
          <cell r="I608">
            <v>4971.2738010000003</v>
          </cell>
          <cell r="J608">
            <v>2</v>
          </cell>
        </row>
        <row r="609">
          <cell r="A609">
            <v>5814572</v>
          </cell>
          <cell r="B609">
            <v>608</v>
          </cell>
          <cell r="C609">
            <v>9964</v>
          </cell>
          <cell r="D609">
            <v>1640</v>
          </cell>
          <cell r="E609">
            <v>8324</v>
          </cell>
          <cell r="F609">
            <v>1.7953269999999999</v>
          </cell>
          <cell r="G609">
            <v>2944.33628</v>
          </cell>
          <cell r="H609">
            <v>4.7646879999999996</v>
          </cell>
          <cell r="I609">
            <v>7814.0883199999989</v>
          </cell>
          <cell r="J609">
            <v>5</v>
          </cell>
        </row>
        <row r="610">
          <cell r="A610">
            <v>5824118</v>
          </cell>
          <cell r="B610">
            <v>609</v>
          </cell>
          <cell r="C610">
            <v>9546</v>
          </cell>
          <cell r="D610">
            <v>1542</v>
          </cell>
          <cell r="E610">
            <v>8004</v>
          </cell>
          <cell r="F610">
            <v>2.357999</v>
          </cell>
          <cell r="G610">
            <v>3636.0344580000001</v>
          </cell>
          <cell r="H610">
            <v>0.301703</v>
          </cell>
          <cell r="I610">
            <v>465.22602599999999</v>
          </cell>
          <cell r="J610">
            <v>5</v>
          </cell>
        </row>
        <row r="611">
          <cell r="A611">
            <v>5834016</v>
          </cell>
          <cell r="B611">
            <v>610</v>
          </cell>
          <cell r="C611">
            <v>9898</v>
          </cell>
          <cell r="D611">
            <v>1875</v>
          </cell>
          <cell r="E611">
            <v>8023</v>
          </cell>
          <cell r="F611">
            <v>1.8012539999999999</v>
          </cell>
          <cell r="G611">
            <v>3377.3512499999997</v>
          </cell>
          <cell r="H611">
            <v>4.1932309999999999</v>
          </cell>
          <cell r="I611">
            <v>7862.3081249999996</v>
          </cell>
          <cell r="J611">
            <v>4</v>
          </cell>
        </row>
        <row r="612">
          <cell r="A612">
            <v>5843972</v>
          </cell>
          <cell r="B612">
            <v>611</v>
          </cell>
          <cell r="C612">
            <v>9956</v>
          </cell>
          <cell r="D612">
            <v>585</v>
          </cell>
          <cell r="E612">
            <v>9371</v>
          </cell>
          <cell r="F612">
            <v>1.103067</v>
          </cell>
          <cell r="G612">
            <v>645.29419500000006</v>
          </cell>
          <cell r="H612">
            <v>0.188106</v>
          </cell>
          <cell r="I612">
            <v>110.04200999999999</v>
          </cell>
          <cell r="J612">
            <v>16</v>
          </cell>
        </row>
        <row r="613">
          <cell r="A613">
            <v>5852980</v>
          </cell>
          <cell r="B613">
            <v>612</v>
          </cell>
          <cell r="C613">
            <v>9008</v>
          </cell>
          <cell r="D613">
            <v>2285</v>
          </cell>
          <cell r="E613">
            <v>6723</v>
          </cell>
          <cell r="F613">
            <v>1.6239110000000001</v>
          </cell>
          <cell r="G613">
            <v>3710.6366350000003</v>
          </cell>
          <cell r="H613">
            <v>3.9341759999999999</v>
          </cell>
          <cell r="I613">
            <v>8989.5921600000001</v>
          </cell>
          <cell r="J613">
            <v>3</v>
          </cell>
        </row>
        <row r="614">
          <cell r="A614">
            <v>5862947</v>
          </cell>
          <cell r="B614">
            <v>613</v>
          </cell>
          <cell r="C614">
            <v>9967</v>
          </cell>
          <cell r="D614">
            <v>644</v>
          </cell>
          <cell r="E614">
            <v>9323</v>
          </cell>
          <cell r="F614">
            <v>1.504027</v>
          </cell>
          <cell r="G614">
            <v>968.593388</v>
          </cell>
          <cell r="H614">
            <v>8.4886060000000008</v>
          </cell>
          <cell r="I614">
            <v>5466.6622640000005</v>
          </cell>
          <cell r="J614">
            <v>14</v>
          </cell>
        </row>
        <row r="615">
          <cell r="A615">
            <v>5872517</v>
          </cell>
          <cell r="B615">
            <v>614</v>
          </cell>
          <cell r="C615">
            <v>9570</v>
          </cell>
          <cell r="D615">
            <v>2237</v>
          </cell>
          <cell r="E615">
            <v>7333</v>
          </cell>
          <cell r="F615">
            <v>1.376172</v>
          </cell>
          <cell r="G615">
            <v>3078.496764</v>
          </cell>
          <cell r="H615">
            <v>2.8039719999999999</v>
          </cell>
          <cell r="I615">
            <v>6272.4853640000001</v>
          </cell>
          <cell r="J615">
            <v>3</v>
          </cell>
        </row>
        <row r="616">
          <cell r="A616">
            <v>5881570</v>
          </cell>
          <cell r="B616">
            <v>615</v>
          </cell>
          <cell r="C616">
            <v>9053</v>
          </cell>
          <cell r="D616">
            <v>1152</v>
          </cell>
          <cell r="E616">
            <v>7901</v>
          </cell>
          <cell r="F616">
            <v>0.83466600000000002</v>
          </cell>
          <cell r="G616">
            <v>961.53523200000006</v>
          </cell>
          <cell r="H616">
            <v>6.6628109999999996</v>
          </cell>
          <cell r="I616">
            <v>7675.5582719999993</v>
          </cell>
          <cell r="J616">
            <v>7</v>
          </cell>
        </row>
        <row r="617">
          <cell r="A617">
            <v>5891040</v>
          </cell>
          <cell r="B617">
            <v>616</v>
          </cell>
          <cell r="C617">
            <v>9470</v>
          </cell>
          <cell r="D617">
            <v>1660</v>
          </cell>
          <cell r="E617">
            <v>7810</v>
          </cell>
          <cell r="F617">
            <v>1.1593979999999999</v>
          </cell>
          <cell r="G617">
            <v>1924.6006799999998</v>
          </cell>
          <cell r="H617">
            <v>1.224485</v>
          </cell>
          <cell r="I617">
            <v>2032.6451000000002</v>
          </cell>
          <cell r="J617">
            <v>5</v>
          </cell>
        </row>
        <row r="618">
          <cell r="A618">
            <v>5900097</v>
          </cell>
          <cell r="B618">
            <v>617</v>
          </cell>
          <cell r="C618">
            <v>9057</v>
          </cell>
          <cell r="D618">
            <v>1074</v>
          </cell>
          <cell r="E618">
            <v>7983</v>
          </cell>
          <cell r="F618">
            <v>2.054405</v>
          </cell>
          <cell r="G618">
            <v>2206.4309699999999</v>
          </cell>
          <cell r="H618">
            <v>4.4982509999999998</v>
          </cell>
          <cell r="I618">
            <v>4831.1215739999998</v>
          </cell>
          <cell r="J618">
            <v>7</v>
          </cell>
        </row>
        <row r="619">
          <cell r="A619">
            <v>5909711</v>
          </cell>
          <cell r="B619">
            <v>618</v>
          </cell>
          <cell r="C619">
            <v>9614</v>
          </cell>
          <cell r="D619">
            <v>1245</v>
          </cell>
          <cell r="E619">
            <v>8369</v>
          </cell>
          <cell r="F619">
            <v>1.109872</v>
          </cell>
          <cell r="G619">
            <v>1381.7906399999999</v>
          </cell>
          <cell r="H619">
            <v>1.7882130000000001</v>
          </cell>
          <cell r="I619">
            <v>2226.3251850000001</v>
          </cell>
          <cell r="J619">
            <v>7</v>
          </cell>
        </row>
        <row r="620">
          <cell r="A620">
            <v>5919628</v>
          </cell>
          <cell r="B620">
            <v>619</v>
          </cell>
          <cell r="C620">
            <v>9917</v>
          </cell>
          <cell r="D620">
            <v>1593</v>
          </cell>
          <cell r="E620">
            <v>8324</v>
          </cell>
          <cell r="F620">
            <v>2.8186490000000002</v>
          </cell>
          <cell r="G620">
            <v>4490.107857</v>
          </cell>
          <cell r="H620">
            <v>7.1634060000000002</v>
          </cell>
          <cell r="I620">
            <v>11411.305758</v>
          </cell>
          <cell r="J620">
            <v>5</v>
          </cell>
        </row>
        <row r="621">
          <cell r="A621">
            <v>5929591</v>
          </cell>
          <cell r="B621">
            <v>620</v>
          </cell>
          <cell r="C621">
            <v>9963</v>
          </cell>
          <cell r="D621">
            <v>1435</v>
          </cell>
          <cell r="E621">
            <v>8528</v>
          </cell>
          <cell r="F621">
            <v>2.1132580000000001</v>
          </cell>
          <cell r="G621">
            <v>3032.5252300000002</v>
          </cell>
          <cell r="H621">
            <v>11.22608</v>
          </cell>
          <cell r="I621">
            <v>16109.424799999999</v>
          </cell>
          <cell r="J621">
            <v>6</v>
          </cell>
        </row>
        <row r="622">
          <cell r="A622">
            <v>5939563</v>
          </cell>
          <cell r="B622">
            <v>621</v>
          </cell>
          <cell r="C622">
            <v>9972</v>
          </cell>
          <cell r="D622">
            <v>1636</v>
          </cell>
          <cell r="E622">
            <v>8336</v>
          </cell>
          <cell r="F622">
            <v>1.8224499999999999</v>
          </cell>
          <cell r="G622">
            <v>2981.5281999999997</v>
          </cell>
          <cell r="H622">
            <v>11.77664</v>
          </cell>
          <cell r="I622">
            <v>19266.583040000001</v>
          </cell>
          <cell r="J622">
            <v>5</v>
          </cell>
        </row>
        <row r="623">
          <cell r="A623">
            <v>5949292</v>
          </cell>
          <cell r="B623">
            <v>622</v>
          </cell>
          <cell r="C623">
            <v>9729</v>
          </cell>
          <cell r="D623">
            <v>1337</v>
          </cell>
          <cell r="E623">
            <v>8392</v>
          </cell>
          <cell r="F623">
            <v>1.796</v>
          </cell>
          <cell r="G623">
            <v>2401.252</v>
          </cell>
          <cell r="H623">
            <v>55.95711</v>
          </cell>
          <cell r="I623">
            <v>74814.656069999997</v>
          </cell>
          <cell r="J623">
            <v>6</v>
          </cell>
        </row>
        <row r="624">
          <cell r="A624">
            <v>5959173</v>
          </cell>
          <cell r="B624">
            <v>623</v>
          </cell>
          <cell r="C624">
            <v>9881</v>
          </cell>
          <cell r="D624">
            <v>1276</v>
          </cell>
          <cell r="E624">
            <v>8605</v>
          </cell>
          <cell r="F624">
            <v>1.2345090000000001</v>
          </cell>
          <cell r="G624">
            <v>1575.2334840000001</v>
          </cell>
          <cell r="H624">
            <v>66.551659999999998</v>
          </cell>
          <cell r="I624">
            <v>84919.918160000001</v>
          </cell>
          <cell r="J624">
            <v>7</v>
          </cell>
        </row>
        <row r="625">
          <cell r="A625">
            <v>5969126</v>
          </cell>
          <cell r="B625">
            <v>624</v>
          </cell>
          <cell r="C625">
            <v>9953</v>
          </cell>
          <cell r="D625">
            <v>1972</v>
          </cell>
          <cell r="E625">
            <v>7981</v>
          </cell>
          <cell r="F625">
            <v>1.063607</v>
          </cell>
          <cell r="G625">
            <v>2097.433004</v>
          </cell>
          <cell r="H625">
            <v>2.1656270000000002</v>
          </cell>
          <cell r="I625">
            <v>4270.6164440000002</v>
          </cell>
          <cell r="J625">
            <v>4</v>
          </cell>
        </row>
        <row r="626">
          <cell r="A626">
            <v>5979079</v>
          </cell>
          <cell r="B626">
            <v>625</v>
          </cell>
          <cell r="C626">
            <v>9953</v>
          </cell>
          <cell r="D626">
            <v>2441</v>
          </cell>
          <cell r="E626">
            <v>7512</v>
          </cell>
          <cell r="F626">
            <v>1.1617660000000001</v>
          </cell>
          <cell r="G626">
            <v>2835.8708060000004</v>
          </cell>
          <cell r="H626">
            <v>1.833655</v>
          </cell>
          <cell r="I626">
            <v>4475.9518550000003</v>
          </cell>
          <cell r="J626">
            <v>3</v>
          </cell>
        </row>
        <row r="627">
          <cell r="A627">
            <v>5988850</v>
          </cell>
          <cell r="B627">
            <v>626</v>
          </cell>
          <cell r="C627">
            <v>9771</v>
          </cell>
          <cell r="D627">
            <v>1992</v>
          </cell>
          <cell r="E627">
            <v>7779</v>
          </cell>
          <cell r="F627">
            <v>1.359383</v>
          </cell>
          <cell r="G627">
            <v>2707.8909360000002</v>
          </cell>
          <cell r="H627">
            <v>1.9236089999999999</v>
          </cell>
          <cell r="I627">
            <v>3831.8291279999999</v>
          </cell>
          <cell r="J627">
            <v>4</v>
          </cell>
        </row>
        <row r="628">
          <cell r="A628">
            <v>5998840</v>
          </cell>
          <cell r="B628">
            <v>627</v>
          </cell>
          <cell r="C628">
            <v>9990</v>
          </cell>
          <cell r="D628">
            <v>1953</v>
          </cell>
          <cell r="E628">
            <v>8037</v>
          </cell>
          <cell r="F628">
            <v>1.5127649999999999</v>
          </cell>
          <cell r="G628">
            <v>2954.4300449999996</v>
          </cell>
          <cell r="H628">
            <v>2.3490769999999999</v>
          </cell>
          <cell r="I628">
            <v>4587.7473810000001</v>
          </cell>
          <cell r="J628">
            <v>4</v>
          </cell>
        </row>
        <row r="629">
          <cell r="A629">
            <v>6008680</v>
          </cell>
          <cell r="B629">
            <v>628</v>
          </cell>
          <cell r="C629">
            <v>9840</v>
          </cell>
          <cell r="D629">
            <v>2085</v>
          </cell>
          <cell r="E629">
            <v>7755</v>
          </cell>
          <cell r="F629">
            <v>1.35971</v>
          </cell>
          <cell r="G629">
            <v>2834.9953500000001</v>
          </cell>
          <cell r="H629">
            <v>9.929684</v>
          </cell>
          <cell r="I629">
            <v>20703.39114</v>
          </cell>
          <cell r="J629">
            <v>4</v>
          </cell>
        </row>
        <row r="630">
          <cell r="A630">
            <v>6017795</v>
          </cell>
          <cell r="B630">
            <v>629</v>
          </cell>
          <cell r="C630">
            <v>9115</v>
          </cell>
          <cell r="D630">
            <v>1035</v>
          </cell>
          <cell r="E630">
            <v>8080</v>
          </cell>
          <cell r="F630">
            <v>1.2156400000000001</v>
          </cell>
          <cell r="G630">
            <v>1258.1874</v>
          </cell>
          <cell r="H630">
            <v>43.244669999999999</v>
          </cell>
          <cell r="I630">
            <v>44758.23345</v>
          </cell>
          <cell r="J630">
            <v>8</v>
          </cell>
        </row>
        <row r="631">
          <cell r="A631">
            <v>6026853</v>
          </cell>
          <cell r="B631">
            <v>630</v>
          </cell>
          <cell r="C631">
            <v>9058</v>
          </cell>
          <cell r="D631">
            <v>976</v>
          </cell>
          <cell r="E631">
            <v>8082</v>
          </cell>
          <cell r="F631">
            <v>0.79607099999999997</v>
          </cell>
          <cell r="G631">
            <v>776.96529599999997</v>
          </cell>
          <cell r="H631">
            <v>49.734200000000001</v>
          </cell>
          <cell r="I631">
            <v>48540.5792</v>
          </cell>
          <cell r="J631">
            <v>8</v>
          </cell>
        </row>
        <row r="632">
          <cell r="A632">
            <v>6036800</v>
          </cell>
          <cell r="B632">
            <v>631</v>
          </cell>
          <cell r="C632">
            <v>9947</v>
          </cell>
          <cell r="D632">
            <v>2148</v>
          </cell>
          <cell r="E632">
            <v>7799</v>
          </cell>
          <cell r="F632">
            <v>1.113218</v>
          </cell>
          <cell r="G632">
            <v>2391.1922640000003</v>
          </cell>
          <cell r="H632">
            <v>12.42418</v>
          </cell>
          <cell r="I632">
            <v>26687.138640000001</v>
          </cell>
          <cell r="J632">
            <v>4</v>
          </cell>
        </row>
        <row r="633">
          <cell r="A633">
            <v>6046778</v>
          </cell>
          <cell r="B633">
            <v>632</v>
          </cell>
          <cell r="C633">
            <v>9978</v>
          </cell>
          <cell r="D633">
            <v>5468</v>
          </cell>
          <cell r="E633">
            <v>4510</v>
          </cell>
          <cell r="F633">
            <v>1.4484870000000001</v>
          </cell>
          <cell r="G633">
            <v>7920.326916</v>
          </cell>
          <cell r="H633">
            <v>4.6318000000000001</v>
          </cell>
          <cell r="I633">
            <v>25326.682400000002</v>
          </cell>
          <cell r="J633">
            <v>1</v>
          </cell>
        </row>
        <row r="634">
          <cell r="A634">
            <v>6056765</v>
          </cell>
          <cell r="B634">
            <v>633</v>
          </cell>
          <cell r="C634">
            <v>9987</v>
          </cell>
          <cell r="D634">
            <v>5507</v>
          </cell>
          <cell r="E634">
            <v>4480</v>
          </cell>
          <cell r="F634">
            <v>1.5782</v>
          </cell>
          <cell r="G634">
            <v>8691.1473999999998</v>
          </cell>
          <cell r="H634">
            <v>4.0814409999999999</v>
          </cell>
          <cell r="I634">
            <v>22476.495586999998</v>
          </cell>
          <cell r="J634">
            <v>1</v>
          </cell>
        </row>
        <row r="635">
          <cell r="A635">
            <v>6066717</v>
          </cell>
          <cell r="B635">
            <v>634</v>
          </cell>
          <cell r="C635">
            <v>9952</v>
          </cell>
          <cell r="D635">
            <v>4824</v>
          </cell>
          <cell r="E635">
            <v>5128</v>
          </cell>
          <cell r="F635">
            <v>1.3887</v>
          </cell>
          <cell r="G635">
            <v>6699.0888000000004</v>
          </cell>
          <cell r="H635">
            <v>4.7276490000000004</v>
          </cell>
          <cell r="I635">
            <v>22806.178776000001</v>
          </cell>
          <cell r="J635">
            <v>1</v>
          </cell>
        </row>
        <row r="636">
          <cell r="A636">
            <v>6076367</v>
          </cell>
          <cell r="B636">
            <v>635</v>
          </cell>
          <cell r="C636">
            <v>9650</v>
          </cell>
          <cell r="D636">
            <v>1555</v>
          </cell>
          <cell r="E636">
            <v>8095</v>
          </cell>
          <cell r="F636">
            <v>2.0718719999999999</v>
          </cell>
          <cell r="G636">
            <v>3221.7609600000001</v>
          </cell>
          <cell r="H636">
            <v>4.8644090000000002</v>
          </cell>
          <cell r="I636">
            <v>7564.1559950000001</v>
          </cell>
          <cell r="J636">
            <v>5</v>
          </cell>
        </row>
        <row r="637">
          <cell r="A637">
            <v>6086347</v>
          </cell>
          <cell r="B637">
            <v>636</v>
          </cell>
          <cell r="C637">
            <v>9980</v>
          </cell>
          <cell r="D637">
            <v>1855</v>
          </cell>
          <cell r="E637">
            <v>8125</v>
          </cell>
          <cell r="F637">
            <v>2.4661330000000001</v>
          </cell>
          <cell r="G637">
            <v>4574.6767150000005</v>
          </cell>
          <cell r="H637">
            <v>4.8434309999999998</v>
          </cell>
          <cell r="I637">
            <v>8984.5645050000003</v>
          </cell>
          <cell r="J637">
            <v>4</v>
          </cell>
        </row>
        <row r="638">
          <cell r="A638">
            <v>6096327</v>
          </cell>
          <cell r="B638">
            <v>637</v>
          </cell>
          <cell r="C638">
            <v>9980</v>
          </cell>
          <cell r="D638">
            <v>3457</v>
          </cell>
          <cell r="E638">
            <v>6523</v>
          </cell>
          <cell r="F638">
            <v>2.2639239999999998</v>
          </cell>
          <cell r="G638">
            <v>7826.3852679999991</v>
          </cell>
          <cell r="H638">
            <v>3.8971360000000002</v>
          </cell>
          <cell r="I638">
            <v>13472.399152</v>
          </cell>
          <cell r="J638">
            <v>2</v>
          </cell>
        </row>
        <row r="639">
          <cell r="A639">
            <v>6106246</v>
          </cell>
          <cell r="B639">
            <v>638</v>
          </cell>
          <cell r="C639">
            <v>9919</v>
          </cell>
          <cell r="D639">
            <v>1777</v>
          </cell>
          <cell r="E639">
            <v>8142</v>
          </cell>
          <cell r="F639">
            <v>2.4260320000000002</v>
          </cell>
          <cell r="G639">
            <v>4311.0588640000005</v>
          </cell>
          <cell r="H639">
            <v>2.4582830000000002</v>
          </cell>
          <cell r="I639">
            <v>4368.3688910000001</v>
          </cell>
          <cell r="J639">
            <v>5</v>
          </cell>
        </row>
        <row r="640">
          <cell r="A640">
            <v>6115203</v>
          </cell>
          <cell r="B640">
            <v>639</v>
          </cell>
          <cell r="C640">
            <v>8957</v>
          </cell>
          <cell r="D640">
            <v>2558</v>
          </cell>
          <cell r="E640">
            <v>6399</v>
          </cell>
          <cell r="F640">
            <v>2.5102039999999999</v>
          </cell>
          <cell r="G640">
            <v>6421.1018319999994</v>
          </cell>
          <cell r="H640">
            <v>1.7622469999999999</v>
          </cell>
          <cell r="I640">
            <v>4507.8278259999997</v>
          </cell>
          <cell r="J640">
            <v>2</v>
          </cell>
        </row>
        <row r="641">
          <cell r="A641">
            <v>6125127</v>
          </cell>
          <cell r="B641">
            <v>640</v>
          </cell>
          <cell r="C641">
            <v>9924</v>
          </cell>
          <cell r="D641">
            <v>3021</v>
          </cell>
          <cell r="E641">
            <v>6903</v>
          </cell>
          <cell r="F641">
            <v>3.1138539999999999</v>
          </cell>
          <cell r="G641">
            <v>9406.952933999999</v>
          </cell>
          <cell r="H641">
            <v>3.6623939999999999</v>
          </cell>
          <cell r="I641">
            <v>11064.092274000001</v>
          </cell>
          <cell r="J641">
            <v>2</v>
          </cell>
        </row>
        <row r="642">
          <cell r="A642">
            <v>6134169</v>
          </cell>
          <cell r="B642">
            <v>641</v>
          </cell>
          <cell r="C642">
            <v>9042</v>
          </cell>
          <cell r="D642">
            <v>1601</v>
          </cell>
          <cell r="E642">
            <v>7441</v>
          </cell>
          <cell r="F642">
            <v>3.4653710000000002</v>
          </cell>
          <cell r="G642">
            <v>5548.0589710000004</v>
          </cell>
          <cell r="H642">
            <v>8.0835640000000009</v>
          </cell>
          <cell r="I642">
            <v>12941.785964000001</v>
          </cell>
          <cell r="J642">
            <v>5</v>
          </cell>
        </row>
        <row r="643">
          <cell r="A643">
            <v>6143194</v>
          </cell>
          <cell r="B643">
            <v>642</v>
          </cell>
          <cell r="C643">
            <v>9025</v>
          </cell>
          <cell r="D643">
            <v>1875</v>
          </cell>
          <cell r="E643">
            <v>7150</v>
          </cell>
          <cell r="F643">
            <v>7.2422560000000002</v>
          </cell>
          <cell r="G643">
            <v>13579.23</v>
          </cell>
          <cell r="H643">
            <v>0.44134499999999999</v>
          </cell>
          <cell r="I643">
            <v>827.52187500000002</v>
          </cell>
          <cell r="J643">
            <v>4</v>
          </cell>
        </row>
        <row r="644">
          <cell r="A644">
            <v>6153143</v>
          </cell>
          <cell r="B644">
            <v>643</v>
          </cell>
          <cell r="C644">
            <v>9949</v>
          </cell>
          <cell r="D644">
            <v>2714</v>
          </cell>
          <cell r="E644">
            <v>7235</v>
          </cell>
          <cell r="F644">
            <v>4.1382440000000003</v>
          </cell>
          <cell r="G644">
            <v>11231.194216</v>
          </cell>
          <cell r="H644">
            <v>5.7807019999999998</v>
          </cell>
          <cell r="I644">
            <v>15688.825228</v>
          </cell>
          <cell r="J644">
            <v>3</v>
          </cell>
        </row>
        <row r="645">
          <cell r="A645">
            <v>6162616</v>
          </cell>
          <cell r="B645">
            <v>644</v>
          </cell>
          <cell r="C645">
            <v>9473</v>
          </cell>
          <cell r="D645">
            <v>1640</v>
          </cell>
          <cell r="E645">
            <v>7833</v>
          </cell>
          <cell r="F645">
            <v>1.8962650000000001</v>
          </cell>
          <cell r="G645">
            <v>3109.8746000000001</v>
          </cell>
          <cell r="H645">
            <v>10.09614</v>
          </cell>
          <cell r="I645">
            <v>16557.669600000001</v>
          </cell>
          <cell r="J645">
            <v>5</v>
          </cell>
        </row>
        <row r="646">
          <cell r="A646">
            <v>6172531</v>
          </cell>
          <cell r="B646">
            <v>645</v>
          </cell>
          <cell r="C646">
            <v>9915</v>
          </cell>
          <cell r="D646">
            <v>1426</v>
          </cell>
          <cell r="E646">
            <v>8489</v>
          </cell>
          <cell r="F646">
            <v>3.6555070000000001</v>
          </cell>
          <cell r="G646">
            <v>5212.752982</v>
          </cell>
          <cell r="H646">
            <v>1.403867</v>
          </cell>
          <cell r="I646">
            <v>2001.914342</v>
          </cell>
          <cell r="J646">
            <v>6</v>
          </cell>
        </row>
        <row r="647">
          <cell r="A647">
            <v>6181518</v>
          </cell>
          <cell r="B647">
            <v>646</v>
          </cell>
          <cell r="C647">
            <v>8987</v>
          </cell>
          <cell r="D647">
            <v>2812</v>
          </cell>
          <cell r="E647">
            <v>6175</v>
          </cell>
          <cell r="F647">
            <v>1.841191</v>
          </cell>
          <cell r="G647">
            <v>5177.4290920000003</v>
          </cell>
          <cell r="H647">
            <v>4.8520089999999998</v>
          </cell>
          <cell r="I647">
            <v>13643.849307999999</v>
          </cell>
          <cell r="J647">
            <v>2</v>
          </cell>
        </row>
        <row r="648">
          <cell r="A648">
            <v>6190512</v>
          </cell>
          <cell r="B648">
            <v>647</v>
          </cell>
          <cell r="C648">
            <v>8994</v>
          </cell>
          <cell r="D648">
            <v>1835</v>
          </cell>
          <cell r="E648">
            <v>7159</v>
          </cell>
          <cell r="F648">
            <v>1.149033</v>
          </cell>
          <cell r="G648">
            <v>2108.475555</v>
          </cell>
          <cell r="H648">
            <v>4.7547509999999997</v>
          </cell>
          <cell r="I648">
            <v>8724.9680849999986</v>
          </cell>
          <cell r="J648">
            <v>4</v>
          </cell>
        </row>
        <row r="649">
          <cell r="A649">
            <v>6200247</v>
          </cell>
          <cell r="B649">
            <v>648</v>
          </cell>
          <cell r="C649">
            <v>9735</v>
          </cell>
          <cell r="D649">
            <v>1972</v>
          </cell>
          <cell r="E649">
            <v>7763</v>
          </cell>
          <cell r="F649">
            <v>1.7308669999999999</v>
          </cell>
          <cell r="G649">
            <v>3413.2697239999998</v>
          </cell>
          <cell r="H649">
            <v>4.2880890000000003</v>
          </cell>
          <cell r="I649">
            <v>8456.111508</v>
          </cell>
          <cell r="J649">
            <v>4</v>
          </cell>
        </row>
        <row r="650">
          <cell r="A650">
            <v>6210183</v>
          </cell>
          <cell r="B650">
            <v>649</v>
          </cell>
          <cell r="C650">
            <v>9936</v>
          </cell>
          <cell r="D650">
            <v>2912</v>
          </cell>
          <cell r="E650">
            <v>7024</v>
          </cell>
          <cell r="F650">
            <v>1.583582</v>
          </cell>
          <cell r="G650">
            <v>4611.3907840000002</v>
          </cell>
          <cell r="H650">
            <v>9.5808119999999999</v>
          </cell>
          <cell r="I650">
            <v>27899.324543999999</v>
          </cell>
          <cell r="J650">
            <v>2</v>
          </cell>
        </row>
        <row r="651">
          <cell r="A651">
            <v>6220101</v>
          </cell>
          <cell r="B651">
            <v>650</v>
          </cell>
          <cell r="C651">
            <v>9918</v>
          </cell>
          <cell r="D651">
            <v>2980</v>
          </cell>
          <cell r="E651">
            <v>6938</v>
          </cell>
          <cell r="F651">
            <v>2.2236229999999999</v>
          </cell>
          <cell r="G651">
            <v>6626.3965399999997</v>
          </cell>
          <cell r="H651">
            <v>24.106960000000001</v>
          </cell>
          <cell r="I651">
            <v>71838.7408</v>
          </cell>
          <cell r="J651">
            <v>2</v>
          </cell>
        </row>
        <row r="652">
          <cell r="A652">
            <v>6230023</v>
          </cell>
          <cell r="B652">
            <v>651</v>
          </cell>
          <cell r="C652">
            <v>9922</v>
          </cell>
          <cell r="D652">
            <v>1269</v>
          </cell>
          <cell r="E652">
            <v>8653</v>
          </cell>
          <cell r="F652">
            <v>1.7232970000000001</v>
          </cell>
          <cell r="G652">
            <v>2186.8638930000002</v>
          </cell>
          <cell r="H652">
            <v>135.7439</v>
          </cell>
          <cell r="I652">
            <v>172259.0091</v>
          </cell>
          <cell r="J652">
            <v>7</v>
          </cell>
        </row>
        <row r="653">
          <cell r="A653">
            <v>6240005</v>
          </cell>
          <cell r="B653">
            <v>652</v>
          </cell>
          <cell r="C653">
            <v>9982</v>
          </cell>
          <cell r="D653">
            <v>1816</v>
          </cell>
          <cell r="E653">
            <v>8166</v>
          </cell>
          <cell r="F653">
            <v>1.0848979999999999</v>
          </cell>
          <cell r="G653">
            <v>1970.1747679999999</v>
          </cell>
          <cell r="H653">
            <v>32.772419999999997</v>
          </cell>
          <cell r="I653">
            <v>59514.714719999996</v>
          </cell>
          <cell r="J653">
            <v>4</v>
          </cell>
        </row>
        <row r="654">
          <cell r="A654">
            <v>6249365</v>
          </cell>
          <cell r="B654">
            <v>653</v>
          </cell>
          <cell r="C654">
            <v>9360</v>
          </cell>
          <cell r="D654">
            <v>1093</v>
          </cell>
          <cell r="E654">
            <v>8267</v>
          </cell>
          <cell r="F654">
            <v>0.98770899999999995</v>
          </cell>
          <cell r="G654">
            <v>1079.5659369999998</v>
          </cell>
          <cell r="H654">
            <v>2.9556399999999998</v>
          </cell>
          <cell r="I654">
            <v>3230.5145199999997</v>
          </cell>
          <cell r="J654">
            <v>8</v>
          </cell>
        </row>
        <row r="655">
          <cell r="A655">
            <v>6259272</v>
          </cell>
          <cell r="B655">
            <v>654</v>
          </cell>
          <cell r="C655">
            <v>9907</v>
          </cell>
          <cell r="D655">
            <v>1132</v>
          </cell>
          <cell r="E655">
            <v>8775</v>
          </cell>
          <cell r="F655">
            <v>0.65094399999999997</v>
          </cell>
          <cell r="G655">
            <v>736.86860799999999</v>
          </cell>
          <cell r="H655">
            <v>3.9736419999999999</v>
          </cell>
          <cell r="I655">
            <v>4498.1627440000002</v>
          </cell>
          <cell r="J655">
            <v>8</v>
          </cell>
        </row>
        <row r="656">
          <cell r="A656">
            <v>6269009</v>
          </cell>
          <cell r="B656">
            <v>655</v>
          </cell>
          <cell r="C656">
            <v>9737</v>
          </cell>
          <cell r="D656">
            <v>500</v>
          </cell>
          <cell r="E656">
            <v>9237</v>
          </cell>
          <cell r="F656">
            <v>1.350787</v>
          </cell>
          <cell r="G656">
            <v>675.39350000000002</v>
          </cell>
          <cell r="H656">
            <v>24.806550000000001</v>
          </cell>
          <cell r="I656">
            <v>12403.275000000001</v>
          </cell>
          <cell r="J656">
            <v>18</v>
          </cell>
        </row>
        <row r="657">
          <cell r="A657">
            <v>6278966</v>
          </cell>
          <cell r="B657">
            <v>656</v>
          </cell>
          <cell r="C657">
            <v>9957</v>
          </cell>
          <cell r="D657">
            <v>1093</v>
          </cell>
          <cell r="E657">
            <v>8864</v>
          </cell>
          <cell r="F657">
            <v>0.93067500000000003</v>
          </cell>
          <cell r="G657">
            <v>1017.2277750000001</v>
          </cell>
          <cell r="H657">
            <v>66.704220000000007</v>
          </cell>
          <cell r="I657">
            <v>72907.71246000001</v>
          </cell>
          <cell r="J657">
            <v>8</v>
          </cell>
        </row>
        <row r="658">
          <cell r="A658">
            <v>6288850</v>
          </cell>
          <cell r="B658">
            <v>657</v>
          </cell>
          <cell r="C658">
            <v>9884</v>
          </cell>
          <cell r="D658">
            <v>1210</v>
          </cell>
          <cell r="E658">
            <v>8674</v>
          </cell>
          <cell r="F658">
            <v>0.88541800000000004</v>
          </cell>
          <cell r="G658">
            <v>1071.3557800000001</v>
          </cell>
          <cell r="H658">
            <v>45.929099999999998</v>
          </cell>
          <cell r="I658">
            <v>55574.210999999996</v>
          </cell>
          <cell r="J658">
            <v>7</v>
          </cell>
        </row>
        <row r="659">
          <cell r="A659">
            <v>6298826</v>
          </cell>
          <cell r="B659">
            <v>658</v>
          </cell>
          <cell r="C659">
            <v>9976</v>
          </cell>
          <cell r="D659">
            <v>6523</v>
          </cell>
          <cell r="E659">
            <v>3453</v>
          </cell>
          <cell r="F659">
            <v>1.3215619999999999</v>
          </cell>
          <cell r="G659">
            <v>8620.5489259999995</v>
          </cell>
          <cell r="H659">
            <v>5.5359249999999998</v>
          </cell>
          <cell r="I659">
            <v>36110.838774999997</v>
          </cell>
          <cell r="J659">
            <v>1</v>
          </cell>
        </row>
        <row r="660">
          <cell r="A660">
            <v>6308765</v>
          </cell>
          <cell r="B660">
            <v>659</v>
          </cell>
          <cell r="C660">
            <v>9939</v>
          </cell>
          <cell r="D660">
            <v>6445</v>
          </cell>
          <cell r="E660">
            <v>3494</v>
          </cell>
          <cell r="F660">
            <v>1.356384</v>
          </cell>
          <cell r="G660">
            <v>8741.8948799999998</v>
          </cell>
          <cell r="H660">
            <v>4.5060460000000004</v>
          </cell>
          <cell r="I660">
            <v>29041.466470000003</v>
          </cell>
          <cell r="J660">
            <v>1</v>
          </cell>
        </row>
        <row r="661">
          <cell r="A661">
            <v>6318725</v>
          </cell>
          <cell r="B661">
            <v>660</v>
          </cell>
          <cell r="C661">
            <v>9960</v>
          </cell>
          <cell r="D661">
            <v>3230</v>
          </cell>
          <cell r="E661">
            <v>6730</v>
          </cell>
          <cell r="F661">
            <v>1.7128380000000001</v>
          </cell>
          <cell r="G661">
            <v>5532.4667399999998</v>
          </cell>
          <cell r="H661">
            <v>3.5077250000000002</v>
          </cell>
          <cell r="I661">
            <v>11329.95175</v>
          </cell>
          <cell r="J661">
            <v>2</v>
          </cell>
        </row>
        <row r="662">
          <cell r="A662">
            <v>6327469</v>
          </cell>
          <cell r="B662">
            <v>661</v>
          </cell>
          <cell r="C662">
            <v>8744</v>
          </cell>
          <cell r="D662">
            <v>1835</v>
          </cell>
          <cell r="E662">
            <v>6909</v>
          </cell>
          <cell r="F662">
            <v>5.0908490000000004</v>
          </cell>
          <cell r="G662">
            <v>9341.7079150000009</v>
          </cell>
          <cell r="H662">
            <v>4.9285170000000003</v>
          </cell>
          <cell r="I662">
            <v>9043.8286950000002</v>
          </cell>
          <cell r="J662">
            <v>4</v>
          </cell>
        </row>
        <row r="663">
          <cell r="A663">
            <v>6337336</v>
          </cell>
          <cell r="B663">
            <v>662</v>
          </cell>
          <cell r="C663">
            <v>9867</v>
          </cell>
          <cell r="D663">
            <v>1757</v>
          </cell>
          <cell r="E663">
            <v>8110</v>
          </cell>
          <cell r="F663">
            <v>2.4783460000000002</v>
          </cell>
          <cell r="G663">
            <v>4354.4539220000006</v>
          </cell>
          <cell r="H663">
            <v>4.4623999999999997</v>
          </cell>
          <cell r="I663">
            <v>7840.4367999999995</v>
          </cell>
          <cell r="J663">
            <v>5</v>
          </cell>
        </row>
        <row r="664">
          <cell r="A664">
            <v>6347329</v>
          </cell>
          <cell r="B664">
            <v>663</v>
          </cell>
          <cell r="C664">
            <v>9993</v>
          </cell>
          <cell r="D664">
            <v>2227</v>
          </cell>
          <cell r="E664">
            <v>7766</v>
          </cell>
          <cell r="F664">
            <v>2.682404</v>
          </cell>
          <cell r="G664">
            <v>5973.7137080000002</v>
          </cell>
          <cell r="H664">
            <v>3.9080840000000001</v>
          </cell>
          <cell r="I664">
            <v>8703.3030680000011</v>
          </cell>
          <cell r="J664">
            <v>3</v>
          </cell>
        </row>
        <row r="665">
          <cell r="A665">
            <v>6357265</v>
          </cell>
          <cell r="B665">
            <v>664</v>
          </cell>
          <cell r="C665">
            <v>9936</v>
          </cell>
          <cell r="D665">
            <v>2304</v>
          </cell>
          <cell r="E665">
            <v>7632</v>
          </cell>
          <cell r="F665">
            <v>3.0912449999999998</v>
          </cell>
          <cell r="G665">
            <v>7122.2284799999998</v>
          </cell>
          <cell r="H665">
            <v>3.4750800000000002</v>
          </cell>
          <cell r="I665">
            <v>8006.5843199999999</v>
          </cell>
          <cell r="J665">
            <v>3</v>
          </cell>
        </row>
        <row r="666">
          <cell r="A666">
            <v>6367141</v>
          </cell>
          <cell r="B666">
            <v>665</v>
          </cell>
          <cell r="C666">
            <v>9876</v>
          </cell>
          <cell r="D666">
            <v>2460</v>
          </cell>
          <cell r="E666">
            <v>7416</v>
          </cell>
          <cell r="F666">
            <v>5.1664580000000004</v>
          </cell>
          <cell r="G666">
            <v>12709.486680000002</v>
          </cell>
          <cell r="H666">
            <v>6.4555540000000002</v>
          </cell>
          <cell r="I666">
            <v>15880.662840000001</v>
          </cell>
          <cell r="J666">
            <v>3</v>
          </cell>
        </row>
        <row r="667">
          <cell r="A667">
            <v>6376618</v>
          </cell>
          <cell r="B667">
            <v>666</v>
          </cell>
          <cell r="C667">
            <v>9477</v>
          </cell>
          <cell r="D667">
            <v>2480</v>
          </cell>
          <cell r="E667">
            <v>6997</v>
          </cell>
          <cell r="F667">
            <v>6.7721010000000001</v>
          </cell>
          <cell r="G667">
            <v>16794.81048</v>
          </cell>
          <cell r="H667">
            <v>6.4230650000000002</v>
          </cell>
          <cell r="I667">
            <v>15929.201200000001</v>
          </cell>
          <cell r="J667">
            <v>3</v>
          </cell>
        </row>
        <row r="668">
          <cell r="A668">
            <v>6386592</v>
          </cell>
          <cell r="B668">
            <v>667</v>
          </cell>
          <cell r="C668">
            <v>9974</v>
          </cell>
          <cell r="D668">
            <v>2753</v>
          </cell>
          <cell r="E668">
            <v>7221</v>
          </cell>
          <cell r="F668">
            <v>6.3354739999999996</v>
          </cell>
          <cell r="G668">
            <v>17441.559922</v>
          </cell>
          <cell r="H668">
            <v>6.9747060000000003</v>
          </cell>
          <cell r="I668">
            <v>19201.365618</v>
          </cell>
          <cell r="J668">
            <v>3</v>
          </cell>
        </row>
        <row r="669">
          <cell r="A669">
            <v>6396539</v>
          </cell>
          <cell r="B669">
            <v>668</v>
          </cell>
          <cell r="C669">
            <v>9947</v>
          </cell>
          <cell r="D669">
            <v>2715</v>
          </cell>
          <cell r="E669">
            <v>7232</v>
          </cell>
          <cell r="F669">
            <v>4.9833679999999996</v>
          </cell>
          <cell r="G669">
            <v>13529.84412</v>
          </cell>
          <cell r="H669">
            <v>7.0788000000000002</v>
          </cell>
          <cell r="I669">
            <v>19218.941999999999</v>
          </cell>
          <cell r="J669">
            <v>3</v>
          </cell>
        </row>
        <row r="670">
          <cell r="A670">
            <v>6406488</v>
          </cell>
          <cell r="B670">
            <v>669</v>
          </cell>
          <cell r="C670">
            <v>9949</v>
          </cell>
          <cell r="D670">
            <v>2636</v>
          </cell>
          <cell r="E670">
            <v>7313</v>
          </cell>
          <cell r="F670">
            <v>2.6965059999999998</v>
          </cell>
          <cell r="G670">
            <v>7107.9898159999993</v>
          </cell>
          <cell r="H670">
            <v>6.1767019999999997</v>
          </cell>
          <cell r="I670">
            <v>16281.786472</v>
          </cell>
          <cell r="J670">
            <v>3</v>
          </cell>
        </row>
        <row r="671">
          <cell r="A671">
            <v>6415409</v>
          </cell>
          <cell r="B671">
            <v>670</v>
          </cell>
          <cell r="C671">
            <v>8921</v>
          </cell>
          <cell r="D671">
            <v>2441</v>
          </cell>
          <cell r="E671">
            <v>6480</v>
          </cell>
          <cell r="F671">
            <v>1.6675979999999999</v>
          </cell>
          <cell r="G671">
            <v>4070.606718</v>
          </cell>
          <cell r="H671">
            <v>5.2540630000000004</v>
          </cell>
          <cell r="I671">
            <v>12825.167783000001</v>
          </cell>
          <cell r="J671">
            <v>3</v>
          </cell>
        </row>
        <row r="672">
          <cell r="A672">
            <v>6424751</v>
          </cell>
          <cell r="B672">
            <v>671</v>
          </cell>
          <cell r="C672">
            <v>9342</v>
          </cell>
          <cell r="D672">
            <v>4707</v>
          </cell>
          <cell r="E672">
            <v>4635</v>
          </cell>
          <cell r="F672">
            <v>1.5063070000000001</v>
          </cell>
          <cell r="G672">
            <v>7090.1870490000001</v>
          </cell>
          <cell r="H672">
            <v>5.8030590000000002</v>
          </cell>
          <cell r="I672">
            <v>27314.998713000001</v>
          </cell>
          <cell r="J672">
            <v>1</v>
          </cell>
        </row>
        <row r="673">
          <cell r="A673">
            <v>6434737</v>
          </cell>
          <cell r="B673">
            <v>672</v>
          </cell>
          <cell r="C673">
            <v>9986</v>
          </cell>
          <cell r="D673">
            <v>3232</v>
          </cell>
          <cell r="E673">
            <v>6754</v>
          </cell>
          <cell r="F673">
            <v>3.0610149999999998</v>
          </cell>
          <cell r="G673">
            <v>9893.2004799999995</v>
          </cell>
          <cell r="H673">
            <v>13.67709</v>
          </cell>
          <cell r="I673">
            <v>44204.354879999999</v>
          </cell>
          <cell r="J673">
            <v>2</v>
          </cell>
        </row>
        <row r="674">
          <cell r="A674">
            <v>6444622</v>
          </cell>
          <cell r="B674">
            <v>673</v>
          </cell>
          <cell r="C674">
            <v>9885</v>
          </cell>
          <cell r="D674">
            <v>2187</v>
          </cell>
          <cell r="E674">
            <v>7698</v>
          </cell>
          <cell r="F674">
            <v>2.6310609999999999</v>
          </cell>
          <cell r="G674">
            <v>5754.1304069999996</v>
          </cell>
          <cell r="H674">
            <v>168.9016</v>
          </cell>
          <cell r="I674">
            <v>369387.79920000001</v>
          </cell>
          <cell r="J674">
            <v>4</v>
          </cell>
        </row>
        <row r="675">
          <cell r="A675">
            <v>6453660</v>
          </cell>
          <cell r="B675">
            <v>674</v>
          </cell>
          <cell r="C675">
            <v>9038</v>
          </cell>
          <cell r="D675">
            <v>1542</v>
          </cell>
          <cell r="E675">
            <v>7496</v>
          </cell>
          <cell r="F675">
            <v>1.3163720000000001</v>
          </cell>
          <cell r="G675">
            <v>2029.845624</v>
          </cell>
          <cell r="H675">
            <v>84.645030000000006</v>
          </cell>
          <cell r="I675">
            <v>130522.63626000001</v>
          </cell>
          <cell r="J675">
            <v>5</v>
          </cell>
        </row>
        <row r="676">
          <cell r="A676">
            <v>6462688</v>
          </cell>
          <cell r="B676">
            <v>675</v>
          </cell>
          <cell r="C676">
            <v>9028</v>
          </cell>
          <cell r="D676">
            <v>1796</v>
          </cell>
          <cell r="E676">
            <v>7232</v>
          </cell>
          <cell r="F676">
            <v>1.45163</v>
          </cell>
          <cell r="G676">
            <v>2607.1274800000001</v>
          </cell>
          <cell r="H676">
            <v>5.7924179999999996</v>
          </cell>
          <cell r="I676">
            <v>10403.182728</v>
          </cell>
          <cell r="J676">
            <v>4</v>
          </cell>
        </row>
        <row r="677">
          <cell r="A677">
            <v>6471766</v>
          </cell>
          <cell r="B677">
            <v>676</v>
          </cell>
          <cell r="C677">
            <v>9078</v>
          </cell>
          <cell r="D677">
            <v>546</v>
          </cell>
          <cell r="E677">
            <v>8532</v>
          </cell>
          <cell r="F677">
            <v>1.0697829999999999</v>
          </cell>
          <cell r="G677">
            <v>584.10151799999994</v>
          </cell>
          <cell r="H677">
            <v>4.8386959999999997</v>
          </cell>
          <cell r="I677">
            <v>2641.9280159999998</v>
          </cell>
          <cell r="J677">
            <v>16</v>
          </cell>
        </row>
        <row r="678">
          <cell r="A678">
            <v>6481686</v>
          </cell>
          <cell r="B678">
            <v>677</v>
          </cell>
          <cell r="C678">
            <v>9920</v>
          </cell>
          <cell r="D678">
            <v>1035</v>
          </cell>
          <cell r="E678">
            <v>8885</v>
          </cell>
          <cell r="F678">
            <v>1.012148</v>
          </cell>
          <cell r="G678">
            <v>1047.5731800000001</v>
          </cell>
          <cell r="H678">
            <v>12.80757</v>
          </cell>
          <cell r="I678">
            <v>13255.83495</v>
          </cell>
          <cell r="J678">
            <v>9</v>
          </cell>
        </row>
        <row r="679">
          <cell r="A679">
            <v>6491165</v>
          </cell>
          <cell r="B679">
            <v>678</v>
          </cell>
          <cell r="C679">
            <v>9479</v>
          </cell>
          <cell r="D679">
            <v>1171</v>
          </cell>
          <cell r="E679">
            <v>8308</v>
          </cell>
          <cell r="F679">
            <v>1.3221350000000001</v>
          </cell>
          <cell r="G679">
            <v>1548.2200850000002</v>
          </cell>
          <cell r="H679">
            <v>118.49339999999999</v>
          </cell>
          <cell r="I679">
            <v>138755.7714</v>
          </cell>
          <cell r="J679">
            <v>7</v>
          </cell>
        </row>
        <row r="680">
          <cell r="A680">
            <v>6501145</v>
          </cell>
          <cell r="B680">
            <v>679</v>
          </cell>
          <cell r="C680">
            <v>9980</v>
          </cell>
          <cell r="D680">
            <v>1347</v>
          </cell>
          <cell r="E680">
            <v>8633</v>
          </cell>
          <cell r="F680">
            <v>0.96700399999999997</v>
          </cell>
          <cell r="G680">
            <v>1302.554388</v>
          </cell>
          <cell r="H680">
            <v>242.28049999999999</v>
          </cell>
          <cell r="I680">
            <v>326351.83350000001</v>
          </cell>
          <cell r="J680">
            <v>6</v>
          </cell>
        </row>
        <row r="681">
          <cell r="A681">
            <v>6511011</v>
          </cell>
          <cell r="B681">
            <v>680</v>
          </cell>
          <cell r="C681">
            <v>9866</v>
          </cell>
          <cell r="D681">
            <v>3847</v>
          </cell>
          <cell r="E681">
            <v>6019</v>
          </cell>
          <cell r="F681">
            <v>1.3534120000000001</v>
          </cell>
          <cell r="G681">
            <v>5206.5759640000006</v>
          </cell>
          <cell r="H681">
            <v>6.5063040000000001</v>
          </cell>
          <cell r="I681">
            <v>25029.751488000002</v>
          </cell>
          <cell r="J681">
            <v>2</v>
          </cell>
        </row>
        <row r="682">
          <cell r="A682">
            <v>6520953</v>
          </cell>
          <cell r="B682">
            <v>681</v>
          </cell>
          <cell r="C682">
            <v>9942</v>
          </cell>
          <cell r="D682">
            <v>7890</v>
          </cell>
          <cell r="E682">
            <v>2052</v>
          </cell>
          <cell r="F682">
            <v>1.762189</v>
          </cell>
          <cell r="G682">
            <v>13903.67121</v>
          </cell>
          <cell r="H682">
            <v>5.691217</v>
          </cell>
          <cell r="I682">
            <v>44903.702129999998</v>
          </cell>
          <cell r="J682">
            <v>0</v>
          </cell>
        </row>
        <row r="683">
          <cell r="A683">
            <v>6530948</v>
          </cell>
          <cell r="B683">
            <v>682</v>
          </cell>
          <cell r="C683">
            <v>9995</v>
          </cell>
          <cell r="D683">
            <v>5469</v>
          </cell>
          <cell r="E683">
            <v>4526</v>
          </cell>
          <cell r="F683">
            <v>6.2597060000000004</v>
          </cell>
          <cell r="G683">
            <v>34234.332114000004</v>
          </cell>
          <cell r="H683">
            <v>4.9451419999999997</v>
          </cell>
          <cell r="I683">
            <v>27044.981597999998</v>
          </cell>
          <cell r="J683">
            <v>1</v>
          </cell>
        </row>
        <row r="684">
          <cell r="A684">
            <v>6540897</v>
          </cell>
          <cell r="B684">
            <v>683</v>
          </cell>
          <cell r="C684">
            <v>9949</v>
          </cell>
          <cell r="D684">
            <v>5156</v>
          </cell>
          <cell r="E684">
            <v>4793</v>
          </cell>
          <cell r="F684">
            <v>5.4300750000000004</v>
          </cell>
          <cell r="G684">
            <v>27997.466700000001</v>
          </cell>
          <cell r="H684">
            <v>4.7652599999999996</v>
          </cell>
          <cell r="I684">
            <v>24569.680559999997</v>
          </cell>
          <cell r="J684">
            <v>1</v>
          </cell>
        </row>
        <row r="685">
          <cell r="A685">
            <v>6550870</v>
          </cell>
          <cell r="B685">
            <v>684</v>
          </cell>
          <cell r="C685">
            <v>9973</v>
          </cell>
          <cell r="D685">
            <v>2754</v>
          </cell>
          <cell r="E685">
            <v>7219</v>
          </cell>
          <cell r="F685">
            <v>3.8943690000000002</v>
          </cell>
          <cell r="G685">
            <v>10725.092226000001</v>
          </cell>
          <cell r="H685">
            <v>5.4785849999999998</v>
          </cell>
          <cell r="I685">
            <v>15088.023089999999</v>
          </cell>
          <cell r="J685">
            <v>3</v>
          </cell>
        </row>
        <row r="686">
          <cell r="A686">
            <v>6560036</v>
          </cell>
          <cell r="B686">
            <v>685</v>
          </cell>
          <cell r="C686">
            <v>9166</v>
          </cell>
          <cell r="D686">
            <v>2331</v>
          </cell>
          <cell r="E686">
            <v>6835</v>
          </cell>
          <cell r="F686">
            <v>5.5614879999999998</v>
          </cell>
          <cell r="G686">
            <v>12963.828528</v>
          </cell>
          <cell r="H686">
            <v>7.3662070000000002</v>
          </cell>
          <cell r="I686">
            <v>17170.628517000001</v>
          </cell>
          <cell r="J686">
            <v>3</v>
          </cell>
        </row>
        <row r="687">
          <cell r="A687">
            <v>6569942</v>
          </cell>
          <cell r="B687">
            <v>686</v>
          </cell>
          <cell r="C687">
            <v>9906</v>
          </cell>
          <cell r="D687">
            <v>2609</v>
          </cell>
          <cell r="E687">
            <v>7297</v>
          </cell>
          <cell r="F687">
            <v>5.9756090000000004</v>
          </cell>
          <cell r="G687">
            <v>15590.363881000001</v>
          </cell>
          <cell r="H687">
            <v>8.1450820000000004</v>
          </cell>
          <cell r="I687">
            <v>21250.518938000001</v>
          </cell>
          <cell r="J687">
            <v>3</v>
          </cell>
        </row>
        <row r="688">
          <cell r="A688">
            <v>6579805</v>
          </cell>
          <cell r="B688">
            <v>687</v>
          </cell>
          <cell r="C688">
            <v>9863</v>
          </cell>
          <cell r="D688">
            <v>2499</v>
          </cell>
          <cell r="E688">
            <v>7364</v>
          </cell>
          <cell r="F688">
            <v>5.0024980000000001</v>
          </cell>
          <cell r="G688">
            <v>12501.242502000001</v>
          </cell>
          <cell r="H688">
            <v>7.5712659999999996</v>
          </cell>
          <cell r="I688">
            <v>18920.593733999998</v>
          </cell>
          <cell r="J688">
            <v>3</v>
          </cell>
        </row>
        <row r="689">
          <cell r="A689">
            <v>6589776</v>
          </cell>
          <cell r="B689">
            <v>688</v>
          </cell>
          <cell r="C689">
            <v>9971</v>
          </cell>
          <cell r="D689">
            <v>4609</v>
          </cell>
          <cell r="E689">
            <v>5362</v>
          </cell>
          <cell r="F689">
            <v>3.001903</v>
          </cell>
          <cell r="G689">
            <v>13835.770927</v>
          </cell>
          <cell r="H689">
            <v>4.469786</v>
          </cell>
          <cell r="I689">
            <v>20601.243674000001</v>
          </cell>
          <cell r="J689">
            <v>1</v>
          </cell>
        </row>
        <row r="690">
          <cell r="A690">
            <v>6599760</v>
          </cell>
          <cell r="B690">
            <v>689</v>
          </cell>
          <cell r="C690">
            <v>9984</v>
          </cell>
          <cell r="D690">
            <v>2773</v>
          </cell>
          <cell r="E690">
            <v>7211</v>
          </cell>
          <cell r="F690">
            <v>1.776095</v>
          </cell>
          <cell r="G690">
            <v>4925.1114349999998</v>
          </cell>
          <cell r="H690">
            <v>4.0750950000000001</v>
          </cell>
          <cell r="I690">
            <v>11300.238435000001</v>
          </cell>
          <cell r="J690">
            <v>3</v>
          </cell>
        </row>
        <row r="691">
          <cell r="A691">
            <v>6609002</v>
          </cell>
          <cell r="B691">
            <v>690</v>
          </cell>
          <cell r="C691">
            <v>9242</v>
          </cell>
          <cell r="D691">
            <v>6093</v>
          </cell>
          <cell r="E691">
            <v>3149</v>
          </cell>
          <cell r="F691">
            <v>1.766853</v>
          </cell>
          <cell r="G691">
            <v>10765.435329</v>
          </cell>
          <cell r="H691">
            <v>22.16741</v>
          </cell>
          <cell r="I691">
            <v>135066.02913000001</v>
          </cell>
          <cell r="J691">
            <v>1</v>
          </cell>
        </row>
        <row r="692">
          <cell r="A692">
            <v>6618905</v>
          </cell>
          <cell r="B692">
            <v>691</v>
          </cell>
          <cell r="C692">
            <v>9903</v>
          </cell>
          <cell r="D692">
            <v>2246</v>
          </cell>
          <cell r="E692">
            <v>7657</v>
          </cell>
          <cell r="F692">
            <v>2.4078210000000002</v>
          </cell>
          <cell r="G692">
            <v>5407.9659660000007</v>
          </cell>
          <cell r="H692">
            <v>152.76920000000001</v>
          </cell>
          <cell r="I692">
            <v>343119.62320000003</v>
          </cell>
          <cell r="J692">
            <v>3</v>
          </cell>
        </row>
        <row r="693">
          <cell r="A693">
            <v>6628833</v>
          </cell>
          <cell r="B693">
            <v>692</v>
          </cell>
          <cell r="C693">
            <v>9928</v>
          </cell>
          <cell r="D693">
            <v>1621</v>
          </cell>
          <cell r="E693">
            <v>8307</v>
          </cell>
          <cell r="F693">
            <v>1.784878</v>
          </cell>
          <cell r="G693">
            <v>2893.2872379999999</v>
          </cell>
          <cell r="H693">
            <v>146.23609999999999</v>
          </cell>
          <cell r="I693">
            <v>237048.7181</v>
          </cell>
          <cell r="J693">
            <v>5</v>
          </cell>
        </row>
        <row r="694">
          <cell r="A694">
            <v>6638815</v>
          </cell>
          <cell r="B694">
            <v>693</v>
          </cell>
          <cell r="C694">
            <v>9982</v>
          </cell>
          <cell r="D694">
            <v>800</v>
          </cell>
          <cell r="E694">
            <v>9182</v>
          </cell>
          <cell r="F694">
            <v>1.541622</v>
          </cell>
          <cell r="G694">
            <v>1233.2976000000001</v>
          </cell>
          <cell r="H694">
            <v>8.1053230000000003</v>
          </cell>
          <cell r="I694">
            <v>6484.2584000000006</v>
          </cell>
          <cell r="J694">
            <v>11</v>
          </cell>
        </row>
        <row r="695">
          <cell r="A695">
            <v>6648362</v>
          </cell>
          <cell r="B695">
            <v>694</v>
          </cell>
          <cell r="C695">
            <v>9547</v>
          </cell>
          <cell r="D695">
            <v>945</v>
          </cell>
          <cell r="E695">
            <v>8602</v>
          </cell>
          <cell r="F695">
            <v>1.406757</v>
          </cell>
          <cell r="G695">
            <v>1329.3853650000001</v>
          </cell>
          <cell r="H695">
            <v>9.0858319999999999</v>
          </cell>
          <cell r="I695">
            <v>8586.1112400000002</v>
          </cell>
          <cell r="J695">
            <v>9</v>
          </cell>
        </row>
        <row r="696">
          <cell r="A696">
            <v>6658122</v>
          </cell>
          <cell r="B696">
            <v>695</v>
          </cell>
          <cell r="C696">
            <v>9760</v>
          </cell>
          <cell r="D696">
            <v>1718</v>
          </cell>
          <cell r="E696">
            <v>8042</v>
          </cell>
          <cell r="F696">
            <v>2.271757</v>
          </cell>
          <cell r="G696">
            <v>3902.878526</v>
          </cell>
          <cell r="H696">
            <v>227.21719999999999</v>
          </cell>
          <cell r="I696">
            <v>390359.1496</v>
          </cell>
          <cell r="J696">
            <v>5</v>
          </cell>
        </row>
        <row r="697">
          <cell r="A697">
            <v>6668078</v>
          </cell>
          <cell r="B697">
            <v>696</v>
          </cell>
          <cell r="C697">
            <v>9956</v>
          </cell>
          <cell r="D697">
            <v>1132</v>
          </cell>
          <cell r="E697">
            <v>8824</v>
          </cell>
          <cell r="F697">
            <v>1.326103</v>
          </cell>
          <cell r="G697">
            <v>1501.148596</v>
          </cell>
          <cell r="H697">
            <v>346.29410000000001</v>
          </cell>
          <cell r="I697">
            <v>392004.92120000004</v>
          </cell>
          <cell r="J697">
            <v>8</v>
          </cell>
        </row>
        <row r="698">
          <cell r="A698">
            <v>6677386</v>
          </cell>
          <cell r="B698">
            <v>697</v>
          </cell>
          <cell r="C698">
            <v>9308</v>
          </cell>
          <cell r="D698">
            <v>3842</v>
          </cell>
          <cell r="E698">
            <v>5466</v>
          </cell>
          <cell r="F698">
            <v>2.1932330000000002</v>
          </cell>
          <cell r="G698">
            <v>8426.401186000001</v>
          </cell>
          <cell r="H698">
            <v>8.9981270000000002</v>
          </cell>
          <cell r="I698">
            <v>34570.803934000003</v>
          </cell>
          <cell r="J698">
            <v>1</v>
          </cell>
        </row>
        <row r="699">
          <cell r="A699">
            <v>6687370</v>
          </cell>
          <cell r="B699">
            <v>698</v>
          </cell>
          <cell r="C699">
            <v>9984</v>
          </cell>
          <cell r="D699">
            <v>7009</v>
          </cell>
          <cell r="E699">
            <v>2975</v>
          </cell>
          <cell r="F699">
            <v>2.393535</v>
          </cell>
          <cell r="G699">
            <v>16776.286814999999</v>
          </cell>
          <cell r="H699">
            <v>3.83358</v>
          </cell>
          <cell r="I699">
            <v>26869.56222</v>
          </cell>
          <cell r="J699">
            <v>0</v>
          </cell>
        </row>
        <row r="700">
          <cell r="A700">
            <v>6697264</v>
          </cell>
          <cell r="B700">
            <v>699</v>
          </cell>
          <cell r="C700">
            <v>9894</v>
          </cell>
          <cell r="D700">
            <v>4863</v>
          </cell>
          <cell r="E700">
            <v>5031</v>
          </cell>
          <cell r="F700">
            <v>1.8960900000000001</v>
          </cell>
          <cell r="G700">
            <v>9220.6856700000008</v>
          </cell>
          <cell r="H700">
            <v>3.9823219999999999</v>
          </cell>
          <cell r="I700">
            <v>19366.031886000001</v>
          </cell>
          <cell r="J700">
            <v>1</v>
          </cell>
        </row>
        <row r="701">
          <cell r="A701">
            <v>6707235</v>
          </cell>
          <cell r="B701">
            <v>700</v>
          </cell>
          <cell r="C701">
            <v>9971</v>
          </cell>
          <cell r="D701">
            <v>3652</v>
          </cell>
          <cell r="E701">
            <v>6319</v>
          </cell>
          <cell r="F701">
            <v>4.539523</v>
          </cell>
          <cell r="G701">
            <v>16578.337995999998</v>
          </cell>
          <cell r="H701">
            <v>8.0526599999999995</v>
          </cell>
          <cell r="I701">
            <v>29408.314319999998</v>
          </cell>
          <cell r="J701">
            <v>2</v>
          </cell>
        </row>
        <row r="702">
          <cell r="A702">
            <v>6716544</v>
          </cell>
          <cell r="B702">
            <v>701</v>
          </cell>
          <cell r="C702">
            <v>9309</v>
          </cell>
          <cell r="D702">
            <v>3731</v>
          </cell>
          <cell r="E702">
            <v>5578</v>
          </cell>
          <cell r="F702">
            <v>2.9387159999999999</v>
          </cell>
          <cell r="G702">
            <v>10964.349396</v>
          </cell>
          <cell r="H702">
            <v>6.8985209999999997</v>
          </cell>
          <cell r="I702">
            <v>25738.381850999998</v>
          </cell>
          <cell r="J702">
            <v>1</v>
          </cell>
        </row>
        <row r="703">
          <cell r="A703">
            <v>6726463</v>
          </cell>
          <cell r="B703">
            <v>702</v>
          </cell>
          <cell r="C703">
            <v>9919</v>
          </cell>
          <cell r="D703">
            <v>4140</v>
          </cell>
          <cell r="E703">
            <v>5779</v>
          </cell>
          <cell r="F703">
            <v>3.6054219999999999</v>
          </cell>
          <cell r="G703">
            <v>14926.44708</v>
          </cell>
          <cell r="H703">
            <v>4.0407520000000003</v>
          </cell>
          <cell r="I703">
            <v>16728.71328</v>
          </cell>
          <cell r="J703">
            <v>1</v>
          </cell>
        </row>
        <row r="704">
          <cell r="A704">
            <v>6735535</v>
          </cell>
          <cell r="B704">
            <v>703</v>
          </cell>
          <cell r="C704">
            <v>9072</v>
          </cell>
          <cell r="D704">
            <v>3105</v>
          </cell>
          <cell r="E704">
            <v>5967</v>
          </cell>
          <cell r="F704">
            <v>1.669878</v>
          </cell>
          <cell r="G704">
            <v>5184.9711900000002</v>
          </cell>
          <cell r="H704">
            <v>4.7915239999999999</v>
          </cell>
          <cell r="I704">
            <v>14877.68202</v>
          </cell>
          <cell r="J704">
            <v>2</v>
          </cell>
        </row>
        <row r="705">
          <cell r="A705">
            <v>6745456</v>
          </cell>
          <cell r="B705">
            <v>704</v>
          </cell>
          <cell r="C705">
            <v>9921</v>
          </cell>
          <cell r="D705">
            <v>4843</v>
          </cell>
          <cell r="E705">
            <v>5078</v>
          </cell>
          <cell r="F705">
            <v>3.2620439999999999</v>
          </cell>
          <cell r="G705">
            <v>15798.079092</v>
          </cell>
          <cell r="H705">
            <v>10.12275</v>
          </cell>
          <cell r="I705">
            <v>49024.47825</v>
          </cell>
          <cell r="J705">
            <v>1</v>
          </cell>
        </row>
        <row r="706">
          <cell r="A706">
            <v>6754734</v>
          </cell>
          <cell r="B706">
            <v>705</v>
          </cell>
          <cell r="C706">
            <v>9278</v>
          </cell>
          <cell r="D706">
            <v>2636</v>
          </cell>
          <cell r="E706">
            <v>6642</v>
          </cell>
          <cell r="F706">
            <v>2.2553179999999999</v>
          </cell>
          <cell r="G706">
            <v>5945.0182479999994</v>
          </cell>
          <cell r="H706">
            <v>70.281880000000001</v>
          </cell>
          <cell r="I706">
            <v>185263.03568</v>
          </cell>
          <cell r="J706">
            <v>3</v>
          </cell>
        </row>
        <row r="707">
          <cell r="A707">
            <v>6764725</v>
          </cell>
          <cell r="B707">
            <v>706</v>
          </cell>
          <cell r="C707">
            <v>9991</v>
          </cell>
          <cell r="D707">
            <v>1386</v>
          </cell>
          <cell r="E707">
            <v>8605</v>
          </cell>
          <cell r="F707">
            <v>1.9863379999999999</v>
          </cell>
          <cell r="G707">
            <v>2753.064468</v>
          </cell>
          <cell r="H707">
            <v>7.6476459999999999</v>
          </cell>
          <cell r="I707">
            <v>10599.637355999999</v>
          </cell>
          <cell r="J707">
            <v>6</v>
          </cell>
        </row>
        <row r="708">
          <cell r="A708">
            <v>6773863</v>
          </cell>
          <cell r="B708">
            <v>707</v>
          </cell>
          <cell r="C708">
            <v>9138</v>
          </cell>
          <cell r="D708">
            <v>1093</v>
          </cell>
          <cell r="E708">
            <v>8045</v>
          </cell>
          <cell r="F708">
            <v>1.292646</v>
          </cell>
          <cell r="G708">
            <v>1412.8620779999999</v>
          </cell>
          <cell r="H708">
            <v>49.3386</v>
          </cell>
          <cell r="I708">
            <v>53927.089800000002</v>
          </cell>
          <cell r="J708">
            <v>7</v>
          </cell>
        </row>
        <row r="709">
          <cell r="A709">
            <v>6782823</v>
          </cell>
          <cell r="B709">
            <v>708</v>
          </cell>
          <cell r="C709">
            <v>8960</v>
          </cell>
          <cell r="D709">
            <v>1972</v>
          </cell>
          <cell r="E709">
            <v>6988</v>
          </cell>
          <cell r="F709">
            <v>3.9110010000000002</v>
          </cell>
          <cell r="G709">
            <v>7712.4939720000002</v>
          </cell>
          <cell r="H709">
            <v>377.3648</v>
          </cell>
          <cell r="I709">
            <v>744163.38560000004</v>
          </cell>
          <cell r="J709">
            <v>4</v>
          </cell>
        </row>
        <row r="710">
          <cell r="A710">
            <v>6791871</v>
          </cell>
          <cell r="B710">
            <v>709</v>
          </cell>
          <cell r="C710">
            <v>9048</v>
          </cell>
          <cell r="D710">
            <v>1289</v>
          </cell>
          <cell r="E710">
            <v>7759</v>
          </cell>
          <cell r="F710">
            <v>1.7100029999999999</v>
          </cell>
          <cell r="G710">
            <v>2204.193867</v>
          </cell>
          <cell r="H710">
            <v>455.83730000000003</v>
          </cell>
          <cell r="I710">
            <v>587574.27970000007</v>
          </cell>
          <cell r="J710">
            <v>6</v>
          </cell>
        </row>
        <row r="711">
          <cell r="A711">
            <v>6801804</v>
          </cell>
          <cell r="B711">
            <v>710</v>
          </cell>
          <cell r="C711">
            <v>9933</v>
          </cell>
          <cell r="D711">
            <v>4082</v>
          </cell>
          <cell r="E711">
            <v>5851</v>
          </cell>
          <cell r="F711">
            <v>1.975414</v>
          </cell>
          <cell r="G711">
            <v>8063.639948</v>
          </cell>
          <cell r="H711">
            <v>12.370990000000001</v>
          </cell>
          <cell r="I711">
            <v>50498.381180000004</v>
          </cell>
          <cell r="J711">
            <v>1</v>
          </cell>
        </row>
        <row r="712">
          <cell r="A712">
            <v>6811661</v>
          </cell>
          <cell r="B712">
            <v>711</v>
          </cell>
          <cell r="C712">
            <v>9857</v>
          </cell>
          <cell r="D712">
            <v>6014</v>
          </cell>
          <cell r="E712">
            <v>3843</v>
          </cell>
          <cell r="F712">
            <v>2.3585780000000001</v>
          </cell>
          <cell r="G712">
            <v>14184.488092</v>
          </cell>
          <cell r="H712">
            <v>6.3276599999999998</v>
          </cell>
          <cell r="I712">
            <v>38054.54724</v>
          </cell>
          <cell r="J712">
            <v>1</v>
          </cell>
        </row>
        <row r="713">
          <cell r="A713">
            <v>6821595</v>
          </cell>
          <cell r="B713">
            <v>712</v>
          </cell>
          <cell r="C713">
            <v>9934</v>
          </cell>
          <cell r="D713">
            <v>5039</v>
          </cell>
          <cell r="E713">
            <v>4895</v>
          </cell>
          <cell r="F713">
            <v>3.0918199999999998</v>
          </cell>
          <cell r="G713">
            <v>15579.680979999999</v>
          </cell>
          <cell r="H713">
            <v>6.7920210000000001</v>
          </cell>
          <cell r="I713">
            <v>34224.993819000003</v>
          </cell>
          <cell r="J713">
            <v>1</v>
          </cell>
        </row>
        <row r="714">
          <cell r="A714">
            <v>6831475</v>
          </cell>
          <cell r="B714">
            <v>713</v>
          </cell>
          <cell r="C714">
            <v>9880</v>
          </cell>
          <cell r="D714">
            <v>5430</v>
          </cell>
          <cell r="E714">
            <v>4450</v>
          </cell>
          <cell r="F714">
            <v>6.2500349999999996</v>
          </cell>
          <cell r="G714">
            <v>33937.690049999997</v>
          </cell>
          <cell r="H714">
            <v>45.88503</v>
          </cell>
          <cell r="I714">
            <v>249155.71290000001</v>
          </cell>
          <cell r="J714">
            <v>1</v>
          </cell>
        </row>
        <row r="715">
          <cell r="A715">
            <v>6841427</v>
          </cell>
          <cell r="B715">
            <v>714</v>
          </cell>
          <cell r="C715">
            <v>9952</v>
          </cell>
          <cell r="D715">
            <v>3446</v>
          </cell>
          <cell r="E715">
            <v>6506</v>
          </cell>
          <cell r="F715">
            <v>3.1901169999999999</v>
          </cell>
          <cell r="G715">
            <v>10993.143182</v>
          </cell>
          <cell r="H715">
            <v>204.45339999999999</v>
          </cell>
          <cell r="I715">
            <v>704546.41639999999</v>
          </cell>
          <cell r="J715">
            <v>2</v>
          </cell>
        </row>
        <row r="716">
          <cell r="A716">
            <v>6850734</v>
          </cell>
          <cell r="B716">
            <v>715</v>
          </cell>
          <cell r="C716">
            <v>9307</v>
          </cell>
          <cell r="D716">
            <v>1347</v>
          </cell>
          <cell r="E716">
            <v>7960</v>
          </cell>
          <cell r="F716">
            <v>3.2907479999999998</v>
          </cell>
          <cell r="G716">
            <v>4432.6375559999997</v>
          </cell>
          <cell r="H716">
            <v>104.41800000000001</v>
          </cell>
          <cell r="I716">
            <v>140651.046</v>
          </cell>
          <cell r="J716">
            <v>6</v>
          </cell>
        </row>
        <row r="717">
          <cell r="A717">
            <v>6860730</v>
          </cell>
          <cell r="B717">
            <v>716</v>
          </cell>
          <cell r="C717">
            <v>9996</v>
          </cell>
          <cell r="D717">
            <v>2460</v>
          </cell>
          <cell r="E717">
            <v>7536</v>
          </cell>
          <cell r="F717">
            <v>4.5101500000000003</v>
          </cell>
          <cell r="G717">
            <v>11094.969000000001</v>
          </cell>
          <cell r="H717">
            <v>453.67770000000002</v>
          </cell>
          <cell r="I717">
            <v>1116047.142</v>
          </cell>
          <cell r="J717">
            <v>3</v>
          </cell>
        </row>
        <row r="718">
          <cell r="A718">
            <v>6870662</v>
          </cell>
          <cell r="B718">
            <v>717</v>
          </cell>
          <cell r="C718">
            <v>9932</v>
          </cell>
          <cell r="D718">
            <v>3191</v>
          </cell>
          <cell r="E718">
            <v>6741</v>
          </cell>
          <cell r="F718">
            <v>2.6786970000000001</v>
          </cell>
          <cell r="G718">
            <v>8547.7221270000009</v>
          </cell>
          <cell r="H718">
            <v>127.7131</v>
          </cell>
          <cell r="I718">
            <v>407532.50209999998</v>
          </cell>
          <cell r="J718">
            <v>2</v>
          </cell>
        </row>
        <row r="719">
          <cell r="A719">
            <v>6880655</v>
          </cell>
          <cell r="B719">
            <v>718</v>
          </cell>
          <cell r="C719">
            <v>9993</v>
          </cell>
          <cell r="D719">
            <v>6124</v>
          </cell>
          <cell r="E719">
            <v>3869</v>
          </cell>
          <cell r="F719">
            <v>4.3170159999999997</v>
          </cell>
          <cell r="G719">
            <v>26437.405983999997</v>
          </cell>
          <cell r="H719">
            <v>6.695424</v>
          </cell>
          <cell r="I719">
            <v>41002.776576000004</v>
          </cell>
          <cell r="J719">
            <v>1</v>
          </cell>
        </row>
        <row r="720">
          <cell r="A720">
            <v>6889512</v>
          </cell>
          <cell r="B720">
            <v>719</v>
          </cell>
          <cell r="C720">
            <v>8857</v>
          </cell>
          <cell r="D720">
            <v>6074</v>
          </cell>
          <cell r="E720">
            <v>2783</v>
          </cell>
          <cell r="F720">
            <v>3.039863</v>
          </cell>
          <cell r="G720">
            <v>18464.127862000001</v>
          </cell>
          <cell r="H720">
            <v>63.819589999999998</v>
          </cell>
          <cell r="I720">
            <v>387640.18965999997</v>
          </cell>
          <cell r="J720">
            <v>0</v>
          </cell>
        </row>
        <row r="721">
          <cell r="A721">
            <v>6899508</v>
          </cell>
          <cell r="B721">
            <v>720</v>
          </cell>
          <cell r="C721">
            <v>9996</v>
          </cell>
          <cell r="D721">
            <v>5478</v>
          </cell>
          <cell r="E721">
            <v>4518</v>
          </cell>
          <cell r="F721">
            <v>2.1973349999999998</v>
          </cell>
          <cell r="G721">
            <v>12037.001129999999</v>
          </cell>
          <cell r="H721">
            <v>250.19710000000001</v>
          </cell>
          <cell r="I721">
            <v>1370579.7138</v>
          </cell>
          <cell r="J721">
            <v>1</v>
          </cell>
        </row>
        <row r="722">
          <cell r="A722">
            <v>6909283</v>
          </cell>
          <cell r="B722">
            <v>721</v>
          </cell>
          <cell r="C722">
            <v>9775</v>
          </cell>
          <cell r="D722">
            <v>1906</v>
          </cell>
          <cell r="E722">
            <v>7869</v>
          </cell>
          <cell r="F722">
            <v>4.4113509999999998</v>
          </cell>
          <cell r="G722">
            <v>8408.0350060000001</v>
          </cell>
          <cell r="H722">
            <v>440.58240000000001</v>
          </cell>
          <cell r="I722">
            <v>839750.05440000002</v>
          </cell>
          <cell r="J722">
            <v>4</v>
          </cell>
        </row>
        <row r="723">
          <cell r="A723">
            <v>6919278</v>
          </cell>
          <cell r="B723">
            <v>722</v>
          </cell>
          <cell r="C723">
            <v>9995</v>
          </cell>
          <cell r="D723">
            <v>1297</v>
          </cell>
          <cell r="E723">
            <v>8698</v>
          </cell>
          <cell r="F723">
            <v>2.8246730000000002</v>
          </cell>
          <cell r="G723">
            <v>3663.6008810000003</v>
          </cell>
          <cell r="H723">
            <v>302.995</v>
          </cell>
          <cell r="I723">
            <v>392984.51500000001</v>
          </cell>
          <cell r="J723">
            <v>7</v>
          </cell>
        </row>
        <row r="724">
          <cell r="A724">
            <v>6929249</v>
          </cell>
          <cell r="B724">
            <v>723</v>
          </cell>
          <cell r="C724">
            <v>9971</v>
          </cell>
          <cell r="D724">
            <v>19</v>
          </cell>
          <cell r="E724">
            <v>9952</v>
          </cell>
          <cell r="F724">
            <v>7.7233530000000004</v>
          </cell>
          <cell r="G724">
            <v>146.743707</v>
          </cell>
          <cell r="H724">
            <v>4.771935</v>
          </cell>
          <cell r="I724">
            <v>90.666764999999998</v>
          </cell>
          <cell r="J724">
            <v>524</v>
          </cell>
        </row>
        <row r="725">
          <cell r="A725">
            <v>6938981</v>
          </cell>
          <cell r="B725">
            <v>724</v>
          </cell>
          <cell r="C725">
            <v>9732</v>
          </cell>
          <cell r="D725">
            <v>1601</v>
          </cell>
          <cell r="E725">
            <v>8131</v>
          </cell>
          <cell r="F725">
            <v>3.002891</v>
          </cell>
          <cell r="G725">
            <v>4807.6284910000004</v>
          </cell>
          <cell r="H725">
            <v>3.2909120000000001</v>
          </cell>
          <cell r="I725">
            <v>5268.7501119999997</v>
          </cell>
          <cell r="J725">
            <v>5</v>
          </cell>
        </row>
        <row r="726">
          <cell r="A726">
            <v>6948961</v>
          </cell>
          <cell r="B726">
            <v>725</v>
          </cell>
          <cell r="C726">
            <v>9980</v>
          </cell>
          <cell r="D726">
            <v>641</v>
          </cell>
          <cell r="E726">
            <v>9339</v>
          </cell>
          <cell r="F726">
            <v>0.83689400000000003</v>
          </cell>
          <cell r="G726">
            <v>536.44905400000005</v>
          </cell>
          <cell r="H726">
            <v>0.89435100000000001</v>
          </cell>
          <cell r="I726">
            <v>573.27899100000002</v>
          </cell>
          <cell r="J726">
            <v>15</v>
          </cell>
        </row>
        <row r="727">
          <cell r="A727">
            <v>6958477</v>
          </cell>
          <cell r="B727">
            <v>726</v>
          </cell>
          <cell r="C727">
            <v>9516</v>
          </cell>
          <cell r="D727">
            <v>1642</v>
          </cell>
          <cell r="E727">
            <v>7874</v>
          </cell>
          <cell r="F727">
            <v>1.2398629999999999</v>
          </cell>
          <cell r="G727">
            <v>2035.8550459999999</v>
          </cell>
          <cell r="H727">
            <v>0.65057600000000004</v>
          </cell>
          <cell r="I727">
            <v>1068.2457920000002</v>
          </cell>
          <cell r="J727">
            <v>5</v>
          </cell>
        </row>
        <row r="728">
          <cell r="A728">
            <v>6968430</v>
          </cell>
          <cell r="B728">
            <v>727</v>
          </cell>
          <cell r="C728">
            <v>9953</v>
          </cell>
          <cell r="D728">
            <v>1295</v>
          </cell>
          <cell r="E728">
            <v>8658</v>
          </cell>
          <cell r="F728">
            <v>2.7783660000000001</v>
          </cell>
          <cell r="G728">
            <v>3597.9839700000002</v>
          </cell>
          <cell r="H728">
            <v>4.1253890000000002</v>
          </cell>
          <cell r="I728">
            <v>5342.3787550000006</v>
          </cell>
          <cell r="J728">
            <v>7</v>
          </cell>
        </row>
        <row r="729">
          <cell r="A729">
            <v>6978385</v>
          </cell>
          <cell r="B729">
            <v>728</v>
          </cell>
          <cell r="C729">
            <v>9955</v>
          </cell>
          <cell r="D729">
            <v>1289</v>
          </cell>
          <cell r="E729">
            <v>8666</v>
          </cell>
          <cell r="F729">
            <v>2.037258</v>
          </cell>
          <cell r="G729">
            <v>2626.0255619999998</v>
          </cell>
          <cell r="H729">
            <v>2.1454390000000001</v>
          </cell>
          <cell r="I729">
            <v>2765.470871</v>
          </cell>
          <cell r="J729">
            <v>7</v>
          </cell>
        </row>
        <row r="730">
          <cell r="A730">
            <v>6988143</v>
          </cell>
          <cell r="B730">
            <v>729</v>
          </cell>
          <cell r="C730">
            <v>9758</v>
          </cell>
          <cell r="D730">
            <v>3141</v>
          </cell>
          <cell r="E730">
            <v>6617</v>
          </cell>
          <cell r="F730">
            <v>1.7697689999999999</v>
          </cell>
          <cell r="G730">
            <v>5558.8444289999998</v>
          </cell>
          <cell r="H730">
            <v>1.582314</v>
          </cell>
          <cell r="I730">
            <v>4970.0482739999998</v>
          </cell>
          <cell r="J730">
            <v>2</v>
          </cell>
        </row>
        <row r="731">
          <cell r="A731">
            <v>6997382</v>
          </cell>
          <cell r="B731">
            <v>730</v>
          </cell>
          <cell r="C731">
            <v>9239</v>
          </cell>
          <cell r="D731">
            <v>0</v>
          </cell>
          <cell r="E731">
            <v>9239</v>
          </cell>
          <cell r="G731">
            <v>0</v>
          </cell>
          <cell r="I731">
            <v>0</v>
          </cell>
        </row>
        <row r="732">
          <cell r="A732">
            <v>7006875</v>
          </cell>
          <cell r="B732">
            <v>731</v>
          </cell>
          <cell r="C732">
            <v>9493</v>
          </cell>
          <cell r="D732">
            <v>0</v>
          </cell>
          <cell r="E732">
            <v>9493</v>
          </cell>
          <cell r="G732">
            <v>0</v>
          </cell>
          <cell r="I732">
            <v>0</v>
          </cell>
        </row>
        <row r="733">
          <cell r="A733">
            <v>7016655</v>
          </cell>
          <cell r="B733">
            <v>732</v>
          </cell>
          <cell r="C733">
            <v>9780</v>
          </cell>
          <cell r="D733">
            <v>0</v>
          </cell>
          <cell r="E733">
            <v>9780</v>
          </cell>
          <cell r="G733">
            <v>0</v>
          </cell>
          <cell r="I733">
            <v>0</v>
          </cell>
        </row>
        <row r="734">
          <cell r="A734">
            <v>7026656</v>
          </cell>
          <cell r="B734">
            <v>733</v>
          </cell>
          <cell r="C734">
            <v>10001</v>
          </cell>
          <cell r="D734">
            <v>123</v>
          </cell>
          <cell r="E734">
            <v>9878</v>
          </cell>
          <cell r="F734">
            <v>0.67950299999999997</v>
          </cell>
          <cell r="G734">
            <v>83.578868999999997</v>
          </cell>
          <cell r="H734">
            <v>0.105268</v>
          </cell>
          <cell r="I734">
            <v>12.947964000000001</v>
          </cell>
          <cell r="J734">
            <v>80</v>
          </cell>
        </row>
        <row r="735">
          <cell r="A735">
            <v>7036365</v>
          </cell>
          <cell r="B735">
            <v>734</v>
          </cell>
          <cell r="C735">
            <v>9709</v>
          </cell>
          <cell r="D735">
            <v>256</v>
          </cell>
          <cell r="E735">
            <v>9453</v>
          </cell>
          <cell r="F735">
            <v>0.79089399999999999</v>
          </cell>
          <cell r="G735">
            <v>202.468864</v>
          </cell>
          <cell r="H735">
            <v>0.83207100000000001</v>
          </cell>
          <cell r="I735">
            <v>213.010176</v>
          </cell>
          <cell r="J735">
            <v>37</v>
          </cell>
        </row>
        <row r="736">
          <cell r="A736">
            <v>7045333</v>
          </cell>
          <cell r="B736">
            <v>735</v>
          </cell>
          <cell r="C736">
            <v>8968</v>
          </cell>
          <cell r="D736">
            <v>78</v>
          </cell>
          <cell r="E736">
            <v>8890</v>
          </cell>
          <cell r="F736">
            <v>1.060179</v>
          </cell>
          <cell r="G736">
            <v>82.693961999999999</v>
          </cell>
          <cell r="H736">
            <v>1.0544210000000001</v>
          </cell>
          <cell r="I736">
            <v>82.244838000000001</v>
          </cell>
          <cell r="J736">
            <v>114</v>
          </cell>
        </row>
        <row r="737">
          <cell r="A737">
            <v>7054318</v>
          </cell>
          <cell r="B737">
            <v>736</v>
          </cell>
          <cell r="C737">
            <v>8985</v>
          </cell>
          <cell r="D737">
            <v>39</v>
          </cell>
          <cell r="E737">
            <v>8946</v>
          </cell>
          <cell r="F737">
            <v>0.90398999999999996</v>
          </cell>
          <cell r="G737">
            <v>35.255609999999997</v>
          </cell>
          <cell r="H737">
            <v>2.4738820000000001</v>
          </cell>
          <cell r="I737">
            <v>96.481397999999999</v>
          </cell>
          <cell r="J737">
            <v>229</v>
          </cell>
        </row>
        <row r="738">
          <cell r="A738">
            <v>7063470</v>
          </cell>
          <cell r="B738">
            <v>737</v>
          </cell>
          <cell r="C738">
            <v>9152</v>
          </cell>
          <cell r="D738">
            <v>0</v>
          </cell>
          <cell r="E738">
            <v>9152</v>
          </cell>
          <cell r="G738">
            <v>0</v>
          </cell>
          <cell r="I738">
            <v>0</v>
          </cell>
        </row>
        <row r="739">
          <cell r="A739">
            <v>7073440</v>
          </cell>
          <cell r="B739">
            <v>738</v>
          </cell>
          <cell r="C739">
            <v>9970</v>
          </cell>
          <cell r="D739">
            <v>0</v>
          </cell>
          <cell r="E739">
            <v>9970</v>
          </cell>
          <cell r="G739">
            <v>0</v>
          </cell>
          <cell r="I739">
            <v>0</v>
          </cell>
        </row>
        <row r="740">
          <cell r="A740">
            <v>7082370</v>
          </cell>
          <cell r="B740">
            <v>739</v>
          </cell>
          <cell r="C740">
            <v>8930</v>
          </cell>
          <cell r="D740">
            <v>0</v>
          </cell>
          <cell r="E740">
            <v>8930</v>
          </cell>
          <cell r="G740">
            <v>0</v>
          </cell>
          <cell r="I740">
            <v>0</v>
          </cell>
        </row>
        <row r="741">
          <cell r="A741">
            <v>7091960</v>
          </cell>
          <cell r="B741">
            <v>740</v>
          </cell>
          <cell r="C741">
            <v>9590</v>
          </cell>
          <cell r="D741">
            <v>0</v>
          </cell>
          <cell r="E741">
            <v>9590</v>
          </cell>
          <cell r="G741">
            <v>0</v>
          </cell>
          <cell r="I741">
            <v>0</v>
          </cell>
        </row>
        <row r="742">
          <cell r="A742">
            <v>7101850</v>
          </cell>
          <cell r="B742">
            <v>741</v>
          </cell>
          <cell r="C742">
            <v>9890</v>
          </cell>
          <cell r="D742">
            <v>0</v>
          </cell>
          <cell r="E742">
            <v>9890</v>
          </cell>
          <cell r="G742">
            <v>0</v>
          </cell>
          <cell r="I742">
            <v>0</v>
          </cell>
        </row>
        <row r="743">
          <cell r="A743">
            <v>7110920</v>
          </cell>
          <cell r="B743">
            <v>742</v>
          </cell>
          <cell r="C743">
            <v>9070</v>
          </cell>
          <cell r="D743">
            <v>58</v>
          </cell>
          <cell r="E743">
            <v>9012</v>
          </cell>
          <cell r="F743">
            <v>0.876448</v>
          </cell>
          <cell r="G743">
            <v>50.833984000000001</v>
          </cell>
          <cell r="H743">
            <v>0.177701</v>
          </cell>
          <cell r="I743">
            <v>10.306658000000001</v>
          </cell>
          <cell r="J743">
            <v>155</v>
          </cell>
        </row>
        <row r="744">
          <cell r="A744">
            <v>7120554</v>
          </cell>
          <cell r="B744">
            <v>743</v>
          </cell>
          <cell r="C744">
            <v>9634</v>
          </cell>
          <cell r="D744">
            <v>117</v>
          </cell>
          <cell r="E744">
            <v>9517</v>
          </cell>
          <cell r="F744">
            <v>0.97330799999999995</v>
          </cell>
          <cell r="G744">
            <v>113.87703599999999</v>
          </cell>
          <cell r="H744">
            <v>0.58061600000000002</v>
          </cell>
          <cell r="I744">
            <v>67.932072000000005</v>
          </cell>
          <cell r="J744">
            <v>81</v>
          </cell>
        </row>
        <row r="745">
          <cell r="A745">
            <v>7130073</v>
          </cell>
          <cell r="B745">
            <v>744</v>
          </cell>
          <cell r="C745">
            <v>9519</v>
          </cell>
          <cell r="D745">
            <v>245</v>
          </cell>
          <cell r="E745">
            <v>9274</v>
          </cell>
          <cell r="F745">
            <v>1.062867</v>
          </cell>
          <cell r="G745">
            <v>260.40241500000002</v>
          </cell>
          <cell r="H745">
            <v>1.2738989999999999</v>
          </cell>
          <cell r="I745">
            <v>312.105255</v>
          </cell>
          <cell r="J745">
            <v>38</v>
          </cell>
        </row>
        <row r="746">
          <cell r="A746">
            <v>7139563</v>
          </cell>
          <cell r="B746">
            <v>745</v>
          </cell>
          <cell r="C746">
            <v>9490</v>
          </cell>
          <cell r="D746">
            <v>156</v>
          </cell>
          <cell r="E746">
            <v>9334</v>
          </cell>
          <cell r="F746">
            <v>0.97553699999999999</v>
          </cell>
          <cell r="G746">
            <v>152.183772</v>
          </cell>
          <cell r="H746">
            <v>1.522157</v>
          </cell>
          <cell r="I746">
            <v>237.456492</v>
          </cell>
          <cell r="J746">
            <v>60</v>
          </cell>
        </row>
        <row r="747">
          <cell r="A747">
            <v>7149270</v>
          </cell>
          <cell r="B747">
            <v>746</v>
          </cell>
          <cell r="C747">
            <v>9707</v>
          </cell>
          <cell r="D747">
            <v>292</v>
          </cell>
          <cell r="E747">
            <v>9415</v>
          </cell>
          <cell r="F747">
            <v>0.93102399999999996</v>
          </cell>
          <cell r="G747">
            <v>271.85900800000002</v>
          </cell>
          <cell r="H747">
            <v>1.77695</v>
          </cell>
          <cell r="I747">
            <v>518.86940000000004</v>
          </cell>
          <cell r="J747">
            <v>32</v>
          </cell>
        </row>
        <row r="748">
          <cell r="A748">
            <v>7158277</v>
          </cell>
          <cell r="B748">
            <v>747</v>
          </cell>
          <cell r="C748">
            <v>9007</v>
          </cell>
          <cell r="D748">
            <v>371</v>
          </cell>
          <cell r="E748">
            <v>8636</v>
          </cell>
          <cell r="F748">
            <v>0.96084700000000001</v>
          </cell>
          <cell r="G748">
            <v>356.47423700000002</v>
          </cell>
          <cell r="H748">
            <v>2.7061809999999999</v>
          </cell>
          <cell r="I748">
            <v>1003.993151</v>
          </cell>
          <cell r="J748">
            <v>23</v>
          </cell>
        </row>
        <row r="749">
          <cell r="A749">
            <v>7168183</v>
          </cell>
          <cell r="B749">
            <v>748</v>
          </cell>
          <cell r="C749">
            <v>9906</v>
          </cell>
          <cell r="D749">
            <v>136</v>
          </cell>
          <cell r="E749">
            <v>9770</v>
          </cell>
          <cell r="F749">
            <v>0.89400500000000005</v>
          </cell>
          <cell r="G749">
            <v>121.58468000000001</v>
          </cell>
          <cell r="H749">
            <v>2.7379720000000001</v>
          </cell>
          <cell r="I749">
            <v>372.364192</v>
          </cell>
          <cell r="J749">
            <v>72</v>
          </cell>
        </row>
        <row r="750">
          <cell r="A750">
            <v>7177153</v>
          </cell>
          <cell r="B750">
            <v>749</v>
          </cell>
          <cell r="C750">
            <v>8970</v>
          </cell>
          <cell r="D750">
            <v>19</v>
          </cell>
          <cell r="E750">
            <v>8951</v>
          </cell>
          <cell r="F750">
            <v>0.88797099999999995</v>
          </cell>
          <cell r="G750">
            <v>16.871448999999998</v>
          </cell>
          <cell r="H750">
            <v>2.438936</v>
          </cell>
          <cell r="I750">
            <v>46.339784000000002</v>
          </cell>
          <cell r="J750">
            <v>471</v>
          </cell>
        </row>
        <row r="751">
          <cell r="A751">
            <v>7186248</v>
          </cell>
          <cell r="B751">
            <v>750</v>
          </cell>
          <cell r="C751">
            <v>9095</v>
          </cell>
          <cell r="D751">
            <v>117</v>
          </cell>
          <cell r="E751">
            <v>8978</v>
          </cell>
          <cell r="F751">
            <v>0.92992699999999995</v>
          </cell>
          <cell r="G751">
            <v>108.80145899999999</v>
          </cell>
          <cell r="H751">
            <v>0.45500299999999999</v>
          </cell>
          <cell r="I751">
            <v>53.235351000000001</v>
          </cell>
          <cell r="J751">
            <v>77</v>
          </cell>
        </row>
        <row r="752">
          <cell r="A752">
            <v>7195331</v>
          </cell>
          <cell r="B752">
            <v>751</v>
          </cell>
          <cell r="C752">
            <v>9083</v>
          </cell>
          <cell r="D752">
            <v>410</v>
          </cell>
          <cell r="E752">
            <v>8673</v>
          </cell>
          <cell r="F752">
            <v>1.0389919999999999</v>
          </cell>
          <cell r="G752">
            <v>425.98671999999999</v>
          </cell>
          <cell r="H752">
            <v>0.456592</v>
          </cell>
          <cell r="I752">
            <v>187.20272</v>
          </cell>
          <cell r="J752">
            <v>21</v>
          </cell>
        </row>
        <row r="753">
          <cell r="A753">
            <v>7205313</v>
          </cell>
          <cell r="B753">
            <v>752</v>
          </cell>
          <cell r="C753">
            <v>9982</v>
          </cell>
          <cell r="D753">
            <v>292</v>
          </cell>
          <cell r="E753">
            <v>9690</v>
          </cell>
          <cell r="F753">
            <v>0.92051700000000003</v>
          </cell>
          <cell r="G753">
            <v>268.79096400000003</v>
          </cell>
          <cell r="H753">
            <v>0.45122800000000002</v>
          </cell>
          <cell r="I753">
            <v>131.75857600000001</v>
          </cell>
          <cell r="J753">
            <v>33</v>
          </cell>
        </row>
        <row r="754">
          <cell r="A754">
            <v>7214805</v>
          </cell>
          <cell r="B754">
            <v>753</v>
          </cell>
          <cell r="C754">
            <v>9492</v>
          </cell>
          <cell r="D754">
            <v>351</v>
          </cell>
          <cell r="E754">
            <v>9141</v>
          </cell>
          <cell r="F754">
            <v>2.453163</v>
          </cell>
          <cell r="G754">
            <v>861.06021299999998</v>
          </cell>
          <cell r="H754">
            <v>0.67537199999999997</v>
          </cell>
          <cell r="I754">
            <v>237.05557199999998</v>
          </cell>
          <cell r="J754">
            <v>26</v>
          </cell>
        </row>
        <row r="755">
          <cell r="A755">
            <v>7224760</v>
          </cell>
          <cell r="B755">
            <v>754</v>
          </cell>
          <cell r="C755">
            <v>9955</v>
          </cell>
          <cell r="D755">
            <v>781</v>
          </cell>
          <cell r="E755">
            <v>9174</v>
          </cell>
          <cell r="F755">
            <v>1.9251199999999999</v>
          </cell>
          <cell r="G755">
            <v>1503.51872</v>
          </cell>
          <cell r="H755">
            <v>0.81310000000000004</v>
          </cell>
          <cell r="I755">
            <v>635.03110000000004</v>
          </cell>
          <cell r="J755">
            <v>12</v>
          </cell>
        </row>
        <row r="756">
          <cell r="A756">
            <v>7234628</v>
          </cell>
          <cell r="B756">
            <v>755</v>
          </cell>
          <cell r="C756">
            <v>9868</v>
          </cell>
          <cell r="D756">
            <v>1093</v>
          </cell>
          <cell r="E756">
            <v>8775</v>
          </cell>
          <cell r="F756">
            <v>1.7844640000000001</v>
          </cell>
          <cell r="G756">
            <v>1950.4191520000002</v>
          </cell>
          <cell r="H756">
            <v>0.96398200000000001</v>
          </cell>
          <cell r="I756">
            <v>1053.6323259999999</v>
          </cell>
          <cell r="J756">
            <v>8</v>
          </cell>
        </row>
        <row r="757">
          <cell r="A757">
            <v>7244626</v>
          </cell>
          <cell r="B757">
            <v>756</v>
          </cell>
          <cell r="C757">
            <v>9998</v>
          </cell>
          <cell r="D757">
            <v>390</v>
          </cell>
          <cell r="E757">
            <v>9608</v>
          </cell>
          <cell r="F757">
            <v>1.390004</v>
          </cell>
          <cell r="G757">
            <v>542.10156000000006</v>
          </cell>
          <cell r="H757">
            <v>0.91998800000000003</v>
          </cell>
          <cell r="I757">
            <v>358.79532</v>
          </cell>
          <cell r="J757">
            <v>25</v>
          </cell>
        </row>
        <row r="758">
          <cell r="A758">
            <v>7254356</v>
          </cell>
          <cell r="B758">
            <v>757</v>
          </cell>
          <cell r="C758">
            <v>9730</v>
          </cell>
          <cell r="D758">
            <v>1757</v>
          </cell>
          <cell r="E758">
            <v>7973</v>
          </cell>
          <cell r="F758">
            <v>1.7050620000000001</v>
          </cell>
          <cell r="G758">
            <v>2995.7939340000003</v>
          </cell>
          <cell r="H758">
            <v>1.1785460000000001</v>
          </cell>
          <cell r="I758">
            <v>2070.7053220000003</v>
          </cell>
          <cell r="J758">
            <v>5</v>
          </cell>
        </row>
        <row r="759">
          <cell r="A759">
            <v>7263331</v>
          </cell>
          <cell r="B759">
            <v>758</v>
          </cell>
          <cell r="C759">
            <v>8975</v>
          </cell>
          <cell r="D759">
            <v>664</v>
          </cell>
          <cell r="E759">
            <v>8311</v>
          </cell>
          <cell r="F759">
            <v>1.472936</v>
          </cell>
          <cell r="G759">
            <v>978.02950399999997</v>
          </cell>
          <cell r="H759">
            <v>1.5029980000000001</v>
          </cell>
          <cell r="I759">
            <v>997.99067200000002</v>
          </cell>
          <cell r="J759">
            <v>13</v>
          </cell>
        </row>
        <row r="760">
          <cell r="A760">
            <v>7272786</v>
          </cell>
          <cell r="B760">
            <v>759</v>
          </cell>
          <cell r="C760">
            <v>9455</v>
          </cell>
          <cell r="D760">
            <v>519</v>
          </cell>
          <cell r="E760">
            <v>8936</v>
          </cell>
          <cell r="F760">
            <v>0.95755100000000004</v>
          </cell>
          <cell r="G760">
            <v>496.96896900000002</v>
          </cell>
          <cell r="H760">
            <v>3.0241319999999998</v>
          </cell>
          <cell r="I760">
            <v>1569.524508</v>
          </cell>
          <cell r="J760">
            <v>17</v>
          </cell>
        </row>
        <row r="761">
          <cell r="A761">
            <v>7282455</v>
          </cell>
          <cell r="B761">
            <v>760</v>
          </cell>
          <cell r="C761">
            <v>9669</v>
          </cell>
          <cell r="D761">
            <v>156</v>
          </cell>
          <cell r="E761">
            <v>9513</v>
          </cell>
          <cell r="F761">
            <v>1.088484</v>
          </cell>
          <cell r="G761">
            <v>169.803504</v>
          </cell>
          <cell r="H761">
            <v>2.18431</v>
          </cell>
          <cell r="I761">
            <v>340.75236000000001</v>
          </cell>
          <cell r="J761">
            <v>61</v>
          </cell>
        </row>
        <row r="762">
          <cell r="A762">
            <v>7292403</v>
          </cell>
          <cell r="B762">
            <v>761</v>
          </cell>
          <cell r="C762">
            <v>9948</v>
          </cell>
          <cell r="D762">
            <v>605</v>
          </cell>
          <cell r="E762">
            <v>9343</v>
          </cell>
          <cell r="F762">
            <v>1.4096599999999999</v>
          </cell>
          <cell r="G762">
            <v>852.84429999999998</v>
          </cell>
          <cell r="H762">
            <v>0.52116600000000002</v>
          </cell>
          <cell r="I762">
            <v>315.30543</v>
          </cell>
          <cell r="J762">
            <v>15</v>
          </cell>
        </row>
        <row r="763">
          <cell r="A763">
            <v>7301623</v>
          </cell>
          <cell r="B763">
            <v>762</v>
          </cell>
          <cell r="C763">
            <v>9220</v>
          </cell>
          <cell r="D763">
            <v>742</v>
          </cell>
          <cell r="E763">
            <v>8478</v>
          </cell>
          <cell r="F763">
            <v>1.0901130000000001</v>
          </cell>
          <cell r="G763">
            <v>808.86384600000008</v>
          </cell>
          <cell r="H763">
            <v>0.33971699999999999</v>
          </cell>
          <cell r="I763">
            <v>252.07001399999999</v>
          </cell>
          <cell r="J763">
            <v>11</v>
          </cell>
        </row>
        <row r="764">
          <cell r="A764">
            <v>7311582</v>
          </cell>
          <cell r="B764">
            <v>763</v>
          </cell>
          <cell r="C764">
            <v>9959</v>
          </cell>
          <cell r="D764">
            <v>351</v>
          </cell>
          <cell r="E764">
            <v>9608</v>
          </cell>
          <cell r="F764">
            <v>2.4721259999999998</v>
          </cell>
          <cell r="G764">
            <v>867.71622599999989</v>
          </cell>
          <cell r="H764">
            <v>0.824241</v>
          </cell>
          <cell r="I764">
            <v>289.30859099999998</v>
          </cell>
          <cell r="J764">
            <v>27</v>
          </cell>
        </row>
        <row r="765">
          <cell r="A765">
            <v>7320555</v>
          </cell>
          <cell r="B765">
            <v>764</v>
          </cell>
          <cell r="C765">
            <v>8973</v>
          </cell>
          <cell r="D765">
            <v>1132</v>
          </cell>
          <cell r="E765">
            <v>7841</v>
          </cell>
          <cell r="F765">
            <v>1.423149</v>
          </cell>
          <cell r="G765">
            <v>1611.004668</v>
          </cell>
          <cell r="H765">
            <v>0.51231000000000004</v>
          </cell>
          <cell r="I765">
            <v>579.93492000000003</v>
          </cell>
          <cell r="J765">
            <v>7</v>
          </cell>
        </row>
        <row r="766">
          <cell r="A766">
            <v>7330241</v>
          </cell>
          <cell r="B766">
            <v>765</v>
          </cell>
          <cell r="C766">
            <v>9686</v>
          </cell>
          <cell r="D766">
            <v>1582</v>
          </cell>
          <cell r="E766">
            <v>8104</v>
          </cell>
          <cell r="F766">
            <v>1.5533330000000001</v>
          </cell>
          <cell r="G766">
            <v>2457.3728060000003</v>
          </cell>
          <cell r="H766">
            <v>0.68213299999999999</v>
          </cell>
          <cell r="I766">
            <v>1079.1344059999999</v>
          </cell>
          <cell r="J766">
            <v>5</v>
          </cell>
        </row>
        <row r="767">
          <cell r="A767">
            <v>7340099</v>
          </cell>
          <cell r="B767">
            <v>766</v>
          </cell>
          <cell r="C767">
            <v>9858</v>
          </cell>
          <cell r="D767">
            <v>2031</v>
          </cell>
          <cell r="E767">
            <v>7827</v>
          </cell>
          <cell r="F767">
            <v>1.638312</v>
          </cell>
          <cell r="G767">
            <v>3327.4116720000002</v>
          </cell>
          <cell r="H767">
            <v>0.85784199999999999</v>
          </cell>
          <cell r="I767">
            <v>1742.277102</v>
          </cell>
          <cell r="J767">
            <v>4</v>
          </cell>
        </row>
        <row r="768">
          <cell r="A768">
            <v>7350088</v>
          </cell>
          <cell r="B768">
            <v>767</v>
          </cell>
          <cell r="C768">
            <v>9989</v>
          </cell>
          <cell r="D768">
            <v>2636</v>
          </cell>
          <cell r="E768">
            <v>7353</v>
          </cell>
          <cell r="F768">
            <v>1.7087429999999999</v>
          </cell>
          <cell r="G768">
            <v>4504.2465480000001</v>
          </cell>
          <cell r="H768">
            <v>0.89536099999999996</v>
          </cell>
          <cell r="I768">
            <v>2360.1715959999997</v>
          </cell>
          <cell r="J768">
            <v>3</v>
          </cell>
        </row>
        <row r="769">
          <cell r="A769">
            <v>7360073</v>
          </cell>
          <cell r="B769">
            <v>768</v>
          </cell>
          <cell r="C769">
            <v>9985</v>
          </cell>
          <cell r="D769">
            <v>1386</v>
          </cell>
          <cell r="E769">
            <v>8599</v>
          </cell>
          <cell r="F769">
            <v>1.854887</v>
          </cell>
          <cell r="G769">
            <v>2570.8733819999998</v>
          </cell>
          <cell r="H769">
            <v>1.274823</v>
          </cell>
          <cell r="I769">
            <v>1766.9046780000001</v>
          </cell>
          <cell r="J769">
            <v>6</v>
          </cell>
        </row>
        <row r="770">
          <cell r="A770">
            <v>7369108</v>
          </cell>
          <cell r="B770">
            <v>769</v>
          </cell>
          <cell r="C770">
            <v>9035</v>
          </cell>
          <cell r="D770">
            <v>605</v>
          </cell>
          <cell r="E770">
            <v>8430</v>
          </cell>
          <cell r="F770">
            <v>1.2966690000000001</v>
          </cell>
          <cell r="G770">
            <v>784.48474500000009</v>
          </cell>
          <cell r="H770">
            <v>1.4176200000000001</v>
          </cell>
          <cell r="I770">
            <v>857.66010000000006</v>
          </cell>
          <cell r="J770">
            <v>14</v>
          </cell>
        </row>
        <row r="771">
          <cell r="A771">
            <v>7378477</v>
          </cell>
          <cell r="B771">
            <v>770</v>
          </cell>
          <cell r="C771">
            <v>9369</v>
          </cell>
          <cell r="D771">
            <v>722</v>
          </cell>
          <cell r="E771">
            <v>8647</v>
          </cell>
          <cell r="F771">
            <v>1.6562539999999999</v>
          </cell>
          <cell r="G771">
            <v>1195.815388</v>
          </cell>
          <cell r="H771">
            <v>0.71251699999999996</v>
          </cell>
          <cell r="I771">
            <v>514.437274</v>
          </cell>
          <cell r="J771">
            <v>12</v>
          </cell>
        </row>
        <row r="772">
          <cell r="A772">
            <v>7387486</v>
          </cell>
          <cell r="B772">
            <v>771</v>
          </cell>
          <cell r="C772">
            <v>9009</v>
          </cell>
          <cell r="D772">
            <v>1250</v>
          </cell>
          <cell r="E772">
            <v>7759</v>
          </cell>
          <cell r="F772">
            <v>1.593037</v>
          </cell>
          <cell r="G772">
            <v>1991.2962500000001</v>
          </cell>
          <cell r="H772">
            <v>0.77186500000000002</v>
          </cell>
          <cell r="I772">
            <v>964.83125000000007</v>
          </cell>
          <cell r="J772">
            <v>6</v>
          </cell>
        </row>
        <row r="773">
          <cell r="A773">
            <v>7397456</v>
          </cell>
          <cell r="B773">
            <v>772</v>
          </cell>
          <cell r="C773">
            <v>9970</v>
          </cell>
          <cell r="D773">
            <v>1601</v>
          </cell>
          <cell r="E773">
            <v>8369</v>
          </cell>
          <cell r="F773">
            <v>1.9124479999999999</v>
          </cell>
          <cell r="G773">
            <v>3061.829248</v>
          </cell>
          <cell r="H773">
            <v>0.65879600000000005</v>
          </cell>
          <cell r="I773">
            <v>1054.7323960000001</v>
          </cell>
          <cell r="J773">
            <v>5</v>
          </cell>
        </row>
        <row r="774">
          <cell r="A774">
            <v>7407277</v>
          </cell>
          <cell r="B774">
            <v>773</v>
          </cell>
          <cell r="C774">
            <v>9821</v>
          </cell>
          <cell r="D774">
            <v>1757</v>
          </cell>
          <cell r="E774">
            <v>8064</v>
          </cell>
          <cell r="F774">
            <v>1.966191</v>
          </cell>
          <cell r="G774">
            <v>3454.5975870000002</v>
          </cell>
          <cell r="H774">
            <v>0.73110200000000003</v>
          </cell>
          <cell r="I774">
            <v>1284.546214</v>
          </cell>
          <cell r="J774">
            <v>5</v>
          </cell>
        </row>
        <row r="775">
          <cell r="A775">
            <v>7417273</v>
          </cell>
          <cell r="B775">
            <v>774</v>
          </cell>
          <cell r="C775">
            <v>9996</v>
          </cell>
          <cell r="D775">
            <v>1972</v>
          </cell>
          <cell r="E775">
            <v>8024</v>
          </cell>
          <cell r="F775">
            <v>1.7729140000000001</v>
          </cell>
          <cell r="G775">
            <v>3496.186408</v>
          </cell>
          <cell r="H775">
            <v>0.88844500000000004</v>
          </cell>
          <cell r="I775">
            <v>1752.0135400000001</v>
          </cell>
          <cell r="J775">
            <v>4</v>
          </cell>
        </row>
        <row r="776">
          <cell r="A776">
            <v>7427007</v>
          </cell>
          <cell r="B776">
            <v>775</v>
          </cell>
          <cell r="C776">
            <v>9734</v>
          </cell>
          <cell r="D776">
            <v>2480</v>
          </cell>
          <cell r="E776">
            <v>7254</v>
          </cell>
          <cell r="F776">
            <v>1.683036</v>
          </cell>
          <cell r="G776">
            <v>4173.9292800000003</v>
          </cell>
          <cell r="H776">
            <v>0.78863099999999997</v>
          </cell>
          <cell r="I776">
            <v>1955.8048799999999</v>
          </cell>
          <cell r="J776">
            <v>3</v>
          </cell>
        </row>
        <row r="777">
          <cell r="A777">
            <v>7436652</v>
          </cell>
          <cell r="B777">
            <v>776</v>
          </cell>
          <cell r="C777">
            <v>9645</v>
          </cell>
          <cell r="D777">
            <v>2617</v>
          </cell>
          <cell r="E777">
            <v>7028</v>
          </cell>
          <cell r="F777">
            <v>1.5265759999999999</v>
          </cell>
          <cell r="G777">
            <v>3995.0493919999999</v>
          </cell>
          <cell r="H777">
            <v>0.75864500000000001</v>
          </cell>
          <cell r="I777">
            <v>1985.373965</v>
          </cell>
          <cell r="J777">
            <v>3</v>
          </cell>
        </row>
        <row r="778">
          <cell r="A778">
            <v>7446582</v>
          </cell>
          <cell r="B778">
            <v>777</v>
          </cell>
          <cell r="C778">
            <v>9930</v>
          </cell>
          <cell r="D778">
            <v>843</v>
          </cell>
          <cell r="E778">
            <v>9087</v>
          </cell>
          <cell r="F778">
            <v>1.8472630000000001</v>
          </cell>
          <cell r="G778">
            <v>1557.2427090000001</v>
          </cell>
          <cell r="H778">
            <v>0.83513199999999999</v>
          </cell>
          <cell r="I778">
            <v>704.01627599999995</v>
          </cell>
          <cell r="J778">
            <v>11</v>
          </cell>
        </row>
        <row r="779">
          <cell r="A779">
            <v>7456569</v>
          </cell>
          <cell r="B779">
            <v>778</v>
          </cell>
          <cell r="C779">
            <v>9987</v>
          </cell>
          <cell r="D779">
            <v>1707</v>
          </cell>
          <cell r="E779">
            <v>8280</v>
          </cell>
          <cell r="F779">
            <v>1.3040369999999999</v>
          </cell>
          <cell r="G779">
            <v>2225.9911589999997</v>
          </cell>
          <cell r="H779">
            <v>0.91208500000000003</v>
          </cell>
          <cell r="I779">
            <v>1556.929095</v>
          </cell>
          <cell r="J779">
            <v>5</v>
          </cell>
        </row>
        <row r="780">
          <cell r="A780">
            <v>7466537</v>
          </cell>
          <cell r="B780">
            <v>779</v>
          </cell>
          <cell r="C780">
            <v>9968</v>
          </cell>
          <cell r="D780">
            <v>3164</v>
          </cell>
          <cell r="E780">
            <v>6804</v>
          </cell>
          <cell r="F780">
            <v>1.4318310000000001</v>
          </cell>
          <cell r="G780">
            <v>4530.3132839999998</v>
          </cell>
          <cell r="H780">
            <v>0.86831999999999998</v>
          </cell>
          <cell r="I780">
            <v>2747.3644799999997</v>
          </cell>
          <cell r="J780">
            <v>2</v>
          </cell>
        </row>
        <row r="781">
          <cell r="A781">
            <v>7476476</v>
          </cell>
          <cell r="B781">
            <v>780</v>
          </cell>
          <cell r="C781">
            <v>9939</v>
          </cell>
          <cell r="D781">
            <v>3219</v>
          </cell>
          <cell r="E781">
            <v>6720</v>
          </cell>
          <cell r="F781">
            <v>1.8165500000000001</v>
          </cell>
          <cell r="G781">
            <v>5847.4744500000006</v>
          </cell>
          <cell r="H781">
            <v>1.300095</v>
          </cell>
          <cell r="I781">
            <v>4185.0058049999998</v>
          </cell>
          <cell r="J781">
            <v>2</v>
          </cell>
        </row>
        <row r="782">
          <cell r="A782">
            <v>7486449</v>
          </cell>
          <cell r="B782">
            <v>781</v>
          </cell>
          <cell r="C782">
            <v>9973</v>
          </cell>
          <cell r="D782">
            <v>3086</v>
          </cell>
          <cell r="E782">
            <v>6887</v>
          </cell>
          <cell r="F782">
            <v>1.99041</v>
          </cell>
          <cell r="G782">
            <v>6142.4052600000005</v>
          </cell>
          <cell r="H782">
            <v>1.105801</v>
          </cell>
          <cell r="I782">
            <v>3412.501886</v>
          </cell>
          <cell r="J782">
            <v>2</v>
          </cell>
        </row>
        <row r="783">
          <cell r="A783">
            <v>7495732</v>
          </cell>
          <cell r="B783">
            <v>782</v>
          </cell>
          <cell r="C783">
            <v>9283</v>
          </cell>
          <cell r="D783">
            <v>2897</v>
          </cell>
          <cell r="E783">
            <v>6386</v>
          </cell>
          <cell r="F783">
            <v>1.9291879999999999</v>
          </cell>
          <cell r="G783">
            <v>5588.8576359999997</v>
          </cell>
          <cell r="H783">
            <v>0.85531199999999996</v>
          </cell>
          <cell r="I783">
            <v>2477.8388639999998</v>
          </cell>
          <cell r="J783">
            <v>2</v>
          </cell>
        </row>
        <row r="784">
          <cell r="A784">
            <v>7505683</v>
          </cell>
          <cell r="B784">
            <v>783</v>
          </cell>
          <cell r="C784">
            <v>9951</v>
          </cell>
          <cell r="D784">
            <v>1137</v>
          </cell>
          <cell r="E784">
            <v>8814</v>
          </cell>
          <cell r="F784">
            <v>1.1785429999999999</v>
          </cell>
          <cell r="G784">
            <v>1340.003391</v>
          </cell>
          <cell r="H784">
            <v>0.90767500000000001</v>
          </cell>
          <cell r="I784">
            <v>1032.0264750000001</v>
          </cell>
          <cell r="J784">
            <v>8</v>
          </cell>
        </row>
        <row r="785">
          <cell r="A785">
            <v>7514721</v>
          </cell>
          <cell r="B785">
            <v>784</v>
          </cell>
          <cell r="C785">
            <v>9038</v>
          </cell>
          <cell r="D785">
            <v>2677</v>
          </cell>
          <cell r="E785">
            <v>6361</v>
          </cell>
          <cell r="F785">
            <v>1.555075</v>
          </cell>
          <cell r="G785">
            <v>4162.9357749999999</v>
          </cell>
          <cell r="H785">
            <v>1.3671709999999999</v>
          </cell>
          <cell r="I785">
            <v>3659.9167669999997</v>
          </cell>
          <cell r="J785">
            <v>2</v>
          </cell>
        </row>
        <row r="786">
          <cell r="A786">
            <v>7524704</v>
          </cell>
          <cell r="B786">
            <v>785</v>
          </cell>
          <cell r="C786">
            <v>9983</v>
          </cell>
          <cell r="D786">
            <v>3356</v>
          </cell>
          <cell r="E786">
            <v>6627</v>
          </cell>
          <cell r="F786">
            <v>2.2003200000000001</v>
          </cell>
          <cell r="G786">
            <v>7384.2739200000005</v>
          </cell>
          <cell r="H786">
            <v>1.186596</v>
          </cell>
          <cell r="I786">
            <v>3982.2161759999999</v>
          </cell>
          <cell r="J786">
            <v>2</v>
          </cell>
        </row>
        <row r="787">
          <cell r="A787">
            <v>7534700</v>
          </cell>
          <cell r="B787">
            <v>786</v>
          </cell>
          <cell r="C787">
            <v>9996</v>
          </cell>
          <cell r="D787">
            <v>3476</v>
          </cell>
          <cell r="E787">
            <v>6520</v>
          </cell>
          <cell r="F787">
            <v>2.3673799999999998</v>
          </cell>
          <cell r="G787">
            <v>8229.0128800000002</v>
          </cell>
          <cell r="H787">
            <v>1.266726</v>
          </cell>
          <cell r="I787">
            <v>4403.1395760000005</v>
          </cell>
          <cell r="J787">
            <v>2</v>
          </cell>
        </row>
        <row r="788">
          <cell r="A788">
            <v>7544608</v>
          </cell>
          <cell r="B788">
            <v>787</v>
          </cell>
          <cell r="C788">
            <v>9908</v>
          </cell>
          <cell r="D788">
            <v>1649</v>
          </cell>
          <cell r="E788">
            <v>8259</v>
          </cell>
          <cell r="F788">
            <v>1.8547149999999999</v>
          </cell>
          <cell r="G788">
            <v>3058.4250349999998</v>
          </cell>
          <cell r="H788">
            <v>1.020742</v>
          </cell>
          <cell r="I788">
            <v>1683.2035580000002</v>
          </cell>
          <cell r="J788">
            <v>5</v>
          </cell>
        </row>
        <row r="789">
          <cell r="A789">
            <v>7553655</v>
          </cell>
          <cell r="B789">
            <v>788</v>
          </cell>
          <cell r="C789">
            <v>9047</v>
          </cell>
          <cell r="D789">
            <v>3544</v>
          </cell>
          <cell r="E789">
            <v>5503</v>
          </cell>
          <cell r="F789">
            <v>3.4592960000000001</v>
          </cell>
          <cell r="G789">
            <v>12259.745024</v>
          </cell>
          <cell r="H789">
            <v>3.094052</v>
          </cell>
          <cell r="I789">
            <v>10965.320288000001</v>
          </cell>
          <cell r="J789">
            <v>2</v>
          </cell>
        </row>
        <row r="790">
          <cell r="A790">
            <v>7563644</v>
          </cell>
          <cell r="B790">
            <v>789</v>
          </cell>
          <cell r="C790">
            <v>9989</v>
          </cell>
          <cell r="D790">
            <v>3103</v>
          </cell>
          <cell r="E790">
            <v>6886</v>
          </cell>
          <cell r="F790">
            <v>2.5732330000000001</v>
          </cell>
          <cell r="G790">
            <v>7984.7419990000008</v>
          </cell>
          <cell r="H790">
            <v>2.5658479999999999</v>
          </cell>
          <cell r="I790">
            <v>7961.8263440000001</v>
          </cell>
          <cell r="J790">
            <v>2</v>
          </cell>
        </row>
        <row r="791">
          <cell r="A791">
            <v>7573129</v>
          </cell>
          <cell r="B791">
            <v>790</v>
          </cell>
          <cell r="C791">
            <v>9485</v>
          </cell>
          <cell r="D791">
            <v>3028</v>
          </cell>
          <cell r="E791">
            <v>6457</v>
          </cell>
          <cell r="F791">
            <v>1.4750099999999999</v>
          </cell>
          <cell r="G791">
            <v>4466.3302800000001</v>
          </cell>
          <cell r="H791">
            <v>2.7999930000000002</v>
          </cell>
          <cell r="I791">
            <v>8478.3788039999999</v>
          </cell>
          <cell r="J791">
            <v>2</v>
          </cell>
        </row>
        <row r="792">
          <cell r="A792">
            <v>7583095</v>
          </cell>
          <cell r="B792">
            <v>791</v>
          </cell>
          <cell r="C792">
            <v>9966</v>
          </cell>
          <cell r="D792">
            <v>2339</v>
          </cell>
          <cell r="E792">
            <v>7627</v>
          </cell>
          <cell r="F792">
            <v>5.1950000000000003</v>
          </cell>
          <cell r="G792">
            <v>12151.105000000001</v>
          </cell>
          <cell r="H792">
            <v>2.657438</v>
          </cell>
          <cell r="I792">
            <v>6215.7474819999998</v>
          </cell>
          <cell r="J792">
            <v>3</v>
          </cell>
        </row>
        <row r="793">
          <cell r="A793">
            <v>7592584</v>
          </cell>
          <cell r="B793">
            <v>792</v>
          </cell>
          <cell r="C793">
            <v>9489</v>
          </cell>
          <cell r="D793">
            <v>312</v>
          </cell>
          <cell r="E793">
            <v>9177</v>
          </cell>
          <cell r="F793">
            <v>3.051466</v>
          </cell>
          <cell r="G793">
            <v>952.05739200000005</v>
          </cell>
          <cell r="H793">
            <v>0.87281900000000001</v>
          </cell>
          <cell r="I793">
            <v>272.31952799999999</v>
          </cell>
          <cell r="J793">
            <v>29</v>
          </cell>
        </row>
        <row r="794">
          <cell r="A794">
            <v>7602167</v>
          </cell>
          <cell r="B794">
            <v>793</v>
          </cell>
          <cell r="C794">
            <v>9583</v>
          </cell>
          <cell r="D794">
            <v>4941</v>
          </cell>
          <cell r="E794">
            <v>4642</v>
          </cell>
          <cell r="F794">
            <v>1.6574610000000001</v>
          </cell>
          <cell r="G794">
            <v>8189.5148010000003</v>
          </cell>
          <cell r="H794">
            <v>2.3301799999999999</v>
          </cell>
          <cell r="I794">
            <v>11513.419379999999</v>
          </cell>
          <cell r="J794">
            <v>1</v>
          </cell>
        </row>
        <row r="795">
          <cell r="A795">
            <v>7611529</v>
          </cell>
          <cell r="B795">
            <v>794</v>
          </cell>
          <cell r="C795">
            <v>9362</v>
          </cell>
          <cell r="D795">
            <v>0</v>
          </cell>
          <cell r="E795">
            <v>9362</v>
          </cell>
          <cell r="G795">
            <v>0</v>
          </cell>
          <cell r="I795">
            <v>0</v>
          </cell>
        </row>
        <row r="796">
          <cell r="A796">
            <v>7621427</v>
          </cell>
          <cell r="B796">
            <v>795</v>
          </cell>
          <cell r="C796">
            <v>9898</v>
          </cell>
          <cell r="D796">
            <v>0</v>
          </cell>
          <cell r="E796">
            <v>9898</v>
          </cell>
          <cell r="G796">
            <v>0</v>
          </cell>
          <cell r="I796">
            <v>0</v>
          </cell>
        </row>
        <row r="797">
          <cell r="A797">
            <v>7630249</v>
          </cell>
          <cell r="B797">
            <v>796</v>
          </cell>
          <cell r="C797">
            <v>8822</v>
          </cell>
          <cell r="D797">
            <v>0</v>
          </cell>
          <cell r="E797">
            <v>8822</v>
          </cell>
          <cell r="G797">
            <v>0</v>
          </cell>
          <cell r="I797">
            <v>0</v>
          </cell>
        </row>
        <row r="798">
          <cell r="A798">
            <v>7639349</v>
          </cell>
          <cell r="B798">
            <v>797</v>
          </cell>
          <cell r="C798">
            <v>9100</v>
          </cell>
          <cell r="D798">
            <v>0</v>
          </cell>
          <cell r="E798">
            <v>9100</v>
          </cell>
          <cell r="G798">
            <v>0</v>
          </cell>
          <cell r="I798">
            <v>0</v>
          </cell>
        </row>
        <row r="799">
          <cell r="A799">
            <v>7648449</v>
          </cell>
          <cell r="B799">
            <v>798</v>
          </cell>
          <cell r="C799">
            <v>9100</v>
          </cell>
          <cell r="D799">
            <v>0</v>
          </cell>
          <cell r="E799">
            <v>9100</v>
          </cell>
          <cell r="G799">
            <v>0</v>
          </cell>
          <cell r="I799">
            <v>0</v>
          </cell>
        </row>
        <row r="800">
          <cell r="A800">
            <v>7657547</v>
          </cell>
          <cell r="B800">
            <v>799</v>
          </cell>
          <cell r="C800">
            <v>9098</v>
          </cell>
          <cell r="D800">
            <v>39</v>
          </cell>
          <cell r="E800">
            <v>9059</v>
          </cell>
          <cell r="F800">
            <v>1.412541</v>
          </cell>
          <cell r="G800">
            <v>55.089099000000004</v>
          </cell>
          <cell r="H800">
            <v>1.629758</v>
          </cell>
          <cell r="I800">
            <v>63.560562000000004</v>
          </cell>
          <cell r="J800">
            <v>232</v>
          </cell>
        </row>
        <row r="801">
          <cell r="A801">
            <v>7666341</v>
          </cell>
          <cell r="B801">
            <v>800</v>
          </cell>
          <cell r="C801">
            <v>8794</v>
          </cell>
          <cell r="D801">
            <v>878</v>
          </cell>
          <cell r="E801">
            <v>7916</v>
          </cell>
          <cell r="F801">
            <v>1.4307609999999999</v>
          </cell>
          <cell r="G801">
            <v>1256.2081579999999</v>
          </cell>
          <cell r="H801">
            <v>1.2120139999999999</v>
          </cell>
          <cell r="I801">
            <v>1064.1482919999999</v>
          </cell>
          <cell r="J801">
            <v>9</v>
          </cell>
        </row>
        <row r="802">
          <cell r="A802">
            <v>7675715</v>
          </cell>
          <cell r="B802">
            <v>801</v>
          </cell>
          <cell r="C802">
            <v>9374</v>
          </cell>
          <cell r="D802">
            <v>1367</v>
          </cell>
          <cell r="E802">
            <v>8007</v>
          </cell>
          <cell r="F802">
            <v>1.395456</v>
          </cell>
          <cell r="G802">
            <v>1907.588352</v>
          </cell>
          <cell r="H802">
            <v>0.303394</v>
          </cell>
          <cell r="I802">
            <v>414.739598</v>
          </cell>
          <cell r="J802">
            <v>6</v>
          </cell>
        </row>
        <row r="803">
          <cell r="A803">
            <v>7684544</v>
          </cell>
          <cell r="B803">
            <v>802</v>
          </cell>
          <cell r="C803">
            <v>8829</v>
          </cell>
          <cell r="D803">
            <v>58</v>
          </cell>
          <cell r="E803">
            <v>8771</v>
          </cell>
          <cell r="F803">
            <v>1.4199280000000001</v>
          </cell>
          <cell r="G803">
            <v>82.355823999999998</v>
          </cell>
          <cell r="H803">
            <v>0</v>
          </cell>
          <cell r="I803">
            <v>0</v>
          </cell>
          <cell r="J803">
            <v>151</v>
          </cell>
        </row>
        <row r="804">
          <cell r="A804">
            <v>7694128</v>
          </cell>
          <cell r="B804">
            <v>803</v>
          </cell>
          <cell r="C804">
            <v>9584</v>
          </cell>
          <cell r="D804">
            <v>0</v>
          </cell>
          <cell r="E804">
            <v>9584</v>
          </cell>
          <cell r="G804">
            <v>0</v>
          </cell>
          <cell r="I804">
            <v>0</v>
          </cell>
        </row>
        <row r="805">
          <cell r="A805">
            <v>7703297</v>
          </cell>
          <cell r="B805">
            <v>804</v>
          </cell>
          <cell r="C805">
            <v>9169</v>
          </cell>
          <cell r="D805">
            <v>0</v>
          </cell>
          <cell r="E805">
            <v>9169</v>
          </cell>
          <cell r="G805">
            <v>0</v>
          </cell>
          <cell r="I805">
            <v>0</v>
          </cell>
        </row>
        <row r="806">
          <cell r="A806">
            <v>7713295</v>
          </cell>
          <cell r="B806">
            <v>805</v>
          </cell>
          <cell r="C806">
            <v>9998</v>
          </cell>
          <cell r="D806">
            <v>703</v>
          </cell>
          <cell r="E806">
            <v>9295</v>
          </cell>
          <cell r="F806">
            <v>1.0859799999999999</v>
          </cell>
          <cell r="G806">
            <v>763.44394</v>
          </cell>
          <cell r="H806">
            <v>1.401465</v>
          </cell>
          <cell r="I806">
            <v>985.22989499999994</v>
          </cell>
          <cell r="J806">
            <v>13</v>
          </cell>
        </row>
        <row r="807">
          <cell r="A807">
            <v>7722607</v>
          </cell>
          <cell r="B807">
            <v>806</v>
          </cell>
          <cell r="C807">
            <v>9312</v>
          </cell>
          <cell r="D807">
            <v>1425</v>
          </cell>
          <cell r="E807">
            <v>7887</v>
          </cell>
          <cell r="F807">
            <v>1.519037</v>
          </cell>
          <cell r="G807">
            <v>2164.6277249999998</v>
          </cell>
          <cell r="H807">
            <v>1.267123</v>
          </cell>
          <cell r="I807">
            <v>1805.650275</v>
          </cell>
          <cell r="J807">
            <v>6</v>
          </cell>
        </row>
        <row r="808">
          <cell r="A808">
            <v>7731630</v>
          </cell>
          <cell r="B808">
            <v>807</v>
          </cell>
          <cell r="C808">
            <v>9023</v>
          </cell>
          <cell r="D808">
            <v>1914</v>
          </cell>
          <cell r="E808">
            <v>7109</v>
          </cell>
          <cell r="F808">
            <v>1.6180589999999999</v>
          </cell>
          <cell r="G808">
            <v>3096.9649259999997</v>
          </cell>
          <cell r="H808">
            <v>1.136579</v>
          </cell>
          <cell r="I808">
            <v>2175.412206</v>
          </cell>
          <cell r="J808">
            <v>4</v>
          </cell>
        </row>
        <row r="809">
          <cell r="A809">
            <v>7741544</v>
          </cell>
          <cell r="B809">
            <v>808</v>
          </cell>
          <cell r="C809">
            <v>9914</v>
          </cell>
          <cell r="D809">
            <v>2421</v>
          </cell>
          <cell r="E809">
            <v>7493</v>
          </cell>
          <cell r="F809">
            <v>1.772861</v>
          </cell>
          <cell r="G809">
            <v>4292.0964810000005</v>
          </cell>
          <cell r="H809">
            <v>0.20219999999999999</v>
          </cell>
          <cell r="I809">
            <v>489.52619999999996</v>
          </cell>
          <cell r="J809">
            <v>3</v>
          </cell>
        </row>
        <row r="810">
          <cell r="A810">
            <v>7750778</v>
          </cell>
          <cell r="B810">
            <v>809</v>
          </cell>
          <cell r="C810">
            <v>9234</v>
          </cell>
          <cell r="D810">
            <v>1113</v>
          </cell>
          <cell r="E810">
            <v>8121</v>
          </cell>
          <cell r="F810">
            <v>1.6746380000000001</v>
          </cell>
          <cell r="G810">
            <v>1863.8720940000001</v>
          </cell>
          <cell r="H810">
            <v>0.21052599999999999</v>
          </cell>
          <cell r="I810">
            <v>234.315438</v>
          </cell>
          <cell r="J810">
            <v>7</v>
          </cell>
        </row>
        <row r="811">
          <cell r="A811">
            <v>7760750</v>
          </cell>
          <cell r="B811">
            <v>810</v>
          </cell>
          <cell r="C811">
            <v>9972</v>
          </cell>
          <cell r="D811">
            <v>641</v>
          </cell>
          <cell r="E811">
            <v>9331</v>
          </cell>
          <cell r="F811">
            <v>1.061777</v>
          </cell>
          <cell r="G811">
            <v>680.59905700000002</v>
          </cell>
          <cell r="H811">
            <v>1.3441000000000001</v>
          </cell>
          <cell r="I811">
            <v>861.56810000000007</v>
          </cell>
          <cell r="J811">
            <v>15</v>
          </cell>
        </row>
        <row r="812">
          <cell r="A812">
            <v>7770660</v>
          </cell>
          <cell r="B812">
            <v>811</v>
          </cell>
          <cell r="C812">
            <v>9910</v>
          </cell>
          <cell r="D812">
            <v>2656</v>
          </cell>
          <cell r="E812">
            <v>7254</v>
          </cell>
          <cell r="F812">
            <v>1.3698060000000001</v>
          </cell>
          <cell r="G812">
            <v>3638.2047360000001</v>
          </cell>
          <cell r="H812">
            <v>1.199913</v>
          </cell>
          <cell r="I812">
            <v>3186.9689280000002</v>
          </cell>
          <cell r="J812">
            <v>3</v>
          </cell>
        </row>
        <row r="813">
          <cell r="A813">
            <v>7779711</v>
          </cell>
          <cell r="B813">
            <v>812</v>
          </cell>
          <cell r="C813">
            <v>9051</v>
          </cell>
          <cell r="D813">
            <v>2226</v>
          </cell>
          <cell r="E813">
            <v>6825</v>
          </cell>
          <cell r="F813">
            <v>1.739698</v>
          </cell>
          <cell r="G813">
            <v>3872.5677479999999</v>
          </cell>
          <cell r="H813">
            <v>0.84558</v>
          </cell>
          <cell r="I813">
            <v>1882.26108</v>
          </cell>
          <cell r="J813">
            <v>3</v>
          </cell>
        </row>
        <row r="814">
          <cell r="A814">
            <v>7789640</v>
          </cell>
          <cell r="B814">
            <v>813</v>
          </cell>
          <cell r="C814">
            <v>9929</v>
          </cell>
          <cell r="D814">
            <v>4140</v>
          </cell>
          <cell r="E814">
            <v>5789</v>
          </cell>
          <cell r="F814">
            <v>1.6909970000000001</v>
          </cell>
          <cell r="G814">
            <v>7000.7275800000007</v>
          </cell>
          <cell r="H814">
            <v>0.66841300000000003</v>
          </cell>
          <cell r="I814">
            <v>2767.22982</v>
          </cell>
          <cell r="J814">
            <v>1</v>
          </cell>
        </row>
        <row r="815">
          <cell r="A815">
            <v>7798673</v>
          </cell>
          <cell r="B815">
            <v>814</v>
          </cell>
          <cell r="C815">
            <v>9033</v>
          </cell>
          <cell r="D815">
            <v>1171</v>
          </cell>
          <cell r="E815">
            <v>7862</v>
          </cell>
          <cell r="F815">
            <v>1.2860579999999999</v>
          </cell>
          <cell r="G815">
            <v>1505.9739179999999</v>
          </cell>
          <cell r="H815">
            <v>1.666666</v>
          </cell>
          <cell r="I815">
            <v>1951.665886</v>
          </cell>
          <cell r="J815">
            <v>7</v>
          </cell>
        </row>
        <row r="816">
          <cell r="A816">
            <v>7808609</v>
          </cell>
          <cell r="B816">
            <v>815</v>
          </cell>
          <cell r="C816">
            <v>9936</v>
          </cell>
          <cell r="D816">
            <v>3248</v>
          </cell>
          <cell r="E816">
            <v>6688</v>
          </cell>
          <cell r="F816">
            <v>1.5157080000000001</v>
          </cell>
          <cell r="G816">
            <v>4923.0195840000006</v>
          </cell>
          <cell r="H816">
            <v>1.0642290000000001</v>
          </cell>
          <cell r="I816">
            <v>3456.6157920000005</v>
          </cell>
          <cell r="J816">
            <v>2</v>
          </cell>
        </row>
        <row r="817">
          <cell r="A817">
            <v>7818567</v>
          </cell>
          <cell r="B817">
            <v>816</v>
          </cell>
          <cell r="C817">
            <v>9958</v>
          </cell>
          <cell r="D817">
            <v>4174</v>
          </cell>
          <cell r="E817">
            <v>5784</v>
          </cell>
          <cell r="F817">
            <v>1.5191479999999999</v>
          </cell>
          <cell r="G817">
            <v>6340.9237519999997</v>
          </cell>
          <cell r="H817">
            <v>0.90043899999999999</v>
          </cell>
          <cell r="I817">
            <v>3758.432386</v>
          </cell>
          <cell r="J817">
            <v>1</v>
          </cell>
        </row>
        <row r="818">
          <cell r="A818">
            <v>7828566</v>
          </cell>
          <cell r="B818">
            <v>817</v>
          </cell>
          <cell r="C818">
            <v>9999</v>
          </cell>
          <cell r="D818">
            <v>5880</v>
          </cell>
          <cell r="E818">
            <v>4119</v>
          </cell>
          <cell r="F818">
            <v>1.411227</v>
          </cell>
          <cell r="G818">
            <v>8298.01476</v>
          </cell>
          <cell r="H818">
            <v>0.93804399999999999</v>
          </cell>
          <cell r="I818">
            <v>5515.6987200000003</v>
          </cell>
          <cell r="J818">
            <v>1</v>
          </cell>
        </row>
        <row r="819">
          <cell r="A819">
            <v>7832314</v>
          </cell>
          <cell r="B819">
            <v>818</v>
          </cell>
          <cell r="C819">
            <v>3748</v>
          </cell>
          <cell r="D819">
            <v>2635</v>
          </cell>
          <cell r="E819">
            <v>1113</v>
          </cell>
          <cell r="F819">
            <v>1.5266599999999999</v>
          </cell>
          <cell r="G819">
            <v>4022.7490999999995</v>
          </cell>
          <cell r="H819">
            <v>1.251905</v>
          </cell>
          <cell r="I819">
            <v>3298.769675</v>
          </cell>
          <cell r="J819">
            <v>0</v>
          </cell>
        </row>
      </sheetData>
      <sheetData sheetId="6" refreshError="1">
        <row r="2">
          <cell r="A2">
            <v>19869</v>
          </cell>
          <cell r="B2">
            <v>1</v>
          </cell>
          <cell r="C2">
            <v>19869</v>
          </cell>
          <cell r="D2">
            <v>751</v>
          </cell>
          <cell r="E2">
            <v>19118</v>
          </cell>
          <cell r="F2">
            <v>1.3660570000000001</v>
          </cell>
          <cell r="G2">
            <v>1025.908807</v>
          </cell>
          <cell r="H2">
            <v>13.249890000000001</v>
          </cell>
          <cell r="I2">
            <v>9950.6673900000005</v>
          </cell>
          <cell r="J2">
            <v>25.456720000000001</v>
          </cell>
        </row>
        <row r="3">
          <cell r="A3">
            <v>39285</v>
          </cell>
          <cell r="B3">
            <v>2</v>
          </cell>
          <cell r="C3">
            <v>19416</v>
          </cell>
          <cell r="D3">
            <v>1074</v>
          </cell>
          <cell r="E3">
            <v>18342</v>
          </cell>
          <cell r="F3">
            <v>1.5202260000000001</v>
          </cell>
          <cell r="G3">
            <v>1632.722724</v>
          </cell>
          <cell r="H3">
            <v>14.919280000000001</v>
          </cell>
          <cell r="I3">
            <v>16023.30672</v>
          </cell>
          <cell r="J3">
            <v>17.078209999999999</v>
          </cell>
        </row>
        <row r="4">
          <cell r="A4">
            <v>56887</v>
          </cell>
          <cell r="B4">
            <v>3</v>
          </cell>
          <cell r="C4">
            <v>17602</v>
          </cell>
          <cell r="D4">
            <v>424</v>
          </cell>
          <cell r="E4">
            <v>17178</v>
          </cell>
          <cell r="F4">
            <v>1.379516</v>
          </cell>
          <cell r="G4">
            <v>584.91478399999994</v>
          </cell>
          <cell r="H4">
            <v>50.670859999999998</v>
          </cell>
          <cell r="I4">
            <v>21484.444639999998</v>
          </cell>
          <cell r="J4">
            <v>40.514150000000001</v>
          </cell>
        </row>
        <row r="5">
          <cell r="A5">
            <v>76871</v>
          </cell>
          <cell r="B5">
            <v>4</v>
          </cell>
          <cell r="C5">
            <v>19984</v>
          </cell>
          <cell r="D5">
            <v>1435</v>
          </cell>
          <cell r="E5">
            <v>18549</v>
          </cell>
          <cell r="F5">
            <v>1.819836</v>
          </cell>
          <cell r="G5">
            <v>2611.4646600000001</v>
          </cell>
          <cell r="H5">
            <v>54.274500000000003</v>
          </cell>
          <cell r="I5">
            <v>77883.907500000001</v>
          </cell>
          <cell r="J5">
            <v>12.926130000000001</v>
          </cell>
        </row>
        <row r="6">
          <cell r="A6">
            <v>94845</v>
          </cell>
          <cell r="B6">
            <v>5</v>
          </cell>
          <cell r="C6">
            <v>17974</v>
          </cell>
          <cell r="D6">
            <v>1127</v>
          </cell>
          <cell r="E6">
            <v>16847</v>
          </cell>
          <cell r="F6">
            <v>1.4347700000000001</v>
          </cell>
          <cell r="G6">
            <v>1616.9857900000002</v>
          </cell>
          <cell r="H6">
            <v>49.229190000000003</v>
          </cell>
          <cell r="I6">
            <v>55481.297130000006</v>
          </cell>
          <cell r="J6">
            <v>14.948539999999999</v>
          </cell>
        </row>
        <row r="7">
          <cell r="A7">
            <v>114842</v>
          </cell>
          <cell r="B7">
            <v>6</v>
          </cell>
          <cell r="C7">
            <v>19997</v>
          </cell>
          <cell r="D7">
            <v>292</v>
          </cell>
          <cell r="E7">
            <v>19705</v>
          </cell>
          <cell r="F7">
            <v>0.80665200000000004</v>
          </cell>
          <cell r="G7">
            <v>235.542384</v>
          </cell>
          <cell r="H7">
            <v>28.406210000000002</v>
          </cell>
          <cell r="I7">
            <v>8294.6133200000004</v>
          </cell>
          <cell r="J7">
            <v>67.482879999999994</v>
          </cell>
        </row>
        <row r="8">
          <cell r="A8">
            <v>134830</v>
          </cell>
          <cell r="B8">
            <v>7</v>
          </cell>
          <cell r="C8">
            <v>19988</v>
          </cell>
          <cell r="D8">
            <v>1479</v>
          </cell>
          <cell r="E8">
            <v>18509</v>
          </cell>
          <cell r="F8">
            <v>1.006966</v>
          </cell>
          <cell r="G8">
            <v>1489.3027140000002</v>
          </cell>
          <cell r="H8">
            <v>26.34376</v>
          </cell>
          <cell r="I8">
            <v>38962.421040000001</v>
          </cell>
          <cell r="J8">
            <v>12.51454</v>
          </cell>
        </row>
        <row r="9">
          <cell r="A9">
            <v>154828</v>
          </cell>
          <cell r="B9">
            <v>8</v>
          </cell>
          <cell r="C9">
            <v>19998</v>
          </cell>
          <cell r="D9">
            <v>1757</v>
          </cell>
          <cell r="E9">
            <v>18241</v>
          </cell>
          <cell r="F9">
            <v>1.1362410000000001</v>
          </cell>
          <cell r="G9">
            <v>1996.3754370000001</v>
          </cell>
          <cell r="H9">
            <v>28.55968</v>
          </cell>
          <cell r="I9">
            <v>50179.357759999999</v>
          </cell>
          <cell r="J9">
            <v>10.3819</v>
          </cell>
        </row>
        <row r="10">
          <cell r="A10">
            <v>174828</v>
          </cell>
          <cell r="B10">
            <v>9</v>
          </cell>
          <cell r="C10">
            <v>20000</v>
          </cell>
          <cell r="D10">
            <v>1665</v>
          </cell>
          <cell r="E10">
            <v>18335</v>
          </cell>
          <cell r="F10">
            <v>1.3632789999999999</v>
          </cell>
          <cell r="G10">
            <v>2269.8595350000001</v>
          </cell>
          <cell r="H10">
            <v>34.494610000000002</v>
          </cell>
          <cell r="I10">
            <v>57433.525650000003</v>
          </cell>
          <cell r="J10">
            <v>11.01201</v>
          </cell>
        </row>
        <row r="11">
          <cell r="A11">
            <v>193012</v>
          </cell>
          <cell r="B11">
            <v>10</v>
          </cell>
          <cell r="C11">
            <v>18184</v>
          </cell>
          <cell r="D11">
            <v>1586</v>
          </cell>
          <cell r="E11">
            <v>16598</v>
          </cell>
          <cell r="F11">
            <v>1.500729</v>
          </cell>
          <cell r="G11">
            <v>2380.1561940000001</v>
          </cell>
          <cell r="H11">
            <v>17.98742</v>
          </cell>
          <cell r="I11">
            <v>28528.048119999999</v>
          </cell>
          <cell r="J11">
            <v>10.46532</v>
          </cell>
        </row>
        <row r="12">
          <cell r="A12">
            <v>210930</v>
          </cell>
          <cell r="B12">
            <v>11</v>
          </cell>
          <cell r="C12">
            <v>17918</v>
          </cell>
          <cell r="D12">
            <v>131</v>
          </cell>
          <cell r="E12">
            <v>17787</v>
          </cell>
          <cell r="F12">
            <v>1.2126410000000001</v>
          </cell>
          <cell r="G12">
            <v>158.85597100000001</v>
          </cell>
          <cell r="H12">
            <v>18.413360000000001</v>
          </cell>
          <cell r="I12">
            <v>2412.1501600000001</v>
          </cell>
          <cell r="J12">
            <v>135.77860000000001</v>
          </cell>
        </row>
        <row r="13">
          <cell r="A13">
            <v>228234</v>
          </cell>
          <cell r="B13">
            <v>12</v>
          </cell>
          <cell r="C13">
            <v>17304</v>
          </cell>
          <cell r="D13">
            <v>0</v>
          </cell>
          <cell r="E13">
            <v>17304</v>
          </cell>
          <cell r="G13">
            <v>0</v>
          </cell>
          <cell r="I13">
            <v>0</v>
          </cell>
        </row>
        <row r="14">
          <cell r="A14">
            <v>248152</v>
          </cell>
          <cell r="B14">
            <v>13</v>
          </cell>
          <cell r="C14">
            <v>19918</v>
          </cell>
          <cell r="D14">
            <v>102</v>
          </cell>
          <cell r="E14">
            <v>19816</v>
          </cell>
          <cell r="F14">
            <v>0.94528199999999996</v>
          </cell>
          <cell r="G14">
            <v>96.418763999999996</v>
          </cell>
          <cell r="H14">
            <v>24.889759999999999</v>
          </cell>
          <cell r="I14">
            <v>2538.7555199999997</v>
          </cell>
          <cell r="J14">
            <v>194.27449999999999</v>
          </cell>
        </row>
        <row r="15">
          <cell r="A15">
            <v>266584</v>
          </cell>
          <cell r="B15">
            <v>14</v>
          </cell>
          <cell r="C15">
            <v>18432</v>
          </cell>
          <cell r="D15">
            <v>1669</v>
          </cell>
          <cell r="E15">
            <v>16763</v>
          </cell>
          <cell r="F15">
            <v>1.152115</v>
          </cell>
          <cell r="G15">
            <v>1922.8799349999999</v>
          </cell>
          <cell r="H15">
            <v>19.88138</v>
          </cell>
          <cell r="I15">
            <v>33182.023220000003</v>
          </cell>
          <cell r="J15">
            <v>10.04374</v>
          </cell>
        </row>
        <row r="16">
          <cell r="A16">
            <v>286583</v>
          </cell>
          <cell r="B16">
            <v>15</v>
          </cell>
          <cell r="C16">
            <v>19999</v>
          </cell>
          <cell r="D16">
            <v>5419</v>
          </cell>
          <cell r="E16">
            <v>14580</v>
          </cell>
          <cell r="F16">
            <v>1.1912849999999999</v>
          </cell>
          <cell r="G16">
            <v>6455.5734149999998</v>
          </cell>
          <cell r="H16">
            <v>20.92137</v>
          </cell>
          <cell r="I16">
            <v>113372.90402999999</v>
          </cell>
          <cell r="J16">
            <v>2.6905329999999998</v>
          </cell>
        </row>
        <row r="17">
          <cell r="A17">
            <v>306225</v>
          </cell>
          <cell r="B17">
            <v>16</v>
          </cell>
          <cell r="C17">
            <v>19642</v>
          </cell>
          <cell r="D17">
            <v>3940</v>
          </cell>
          <cell r="E17">
            <v>15702</v>
          </cell>
          <cell r="F17">
            <v>1.3162119999999999</v>
          </cell>
          <cell r="G17">
            <v>5185.8752800000002</v>
          </cell>
          <cell r="H17">
            <v>40.863190000000003</v>
          </cell>
          <cell r="I17">
            <v>161000.96860000002</v>
          </cell>
          <cell r="J17">
            <v>3.9852789999999998</v>
          </cell>
        </row>
        <row r="18">
          <cell r="A18">
            <v>326182</v>
          </cell>
          <cell r="B18">
            <v>17</v>
          </cell>
          <cell r="C18">
            <v>19957</v>
          </cell>
          <cell r="D18">
            <v>3706</v>
          </cell>
          <cell r="E18">
            <v>16251</v>
          </cell>
          <cell r="F18">
            <v>1.231522</v>
          </cell>
          <cell r="G18">
            <v>4564.0205320000005</v>
          </cell>
          <cell r="H18">
            <v>26.50262</v>
          </cell>
          <cell r="I18">
            <v>98218.709719999999</v>
          </cell>
          <cell r="J18">
            <v>4.3850509999999998</v>
          </cell>
        </row>
        <row r="19">
          <cell r="A19">
            <v>346161</v>
          </cell>
          <cell r="B19">
            <v>18</v>
          </cell>
          <cell r="C19">
            <v>19979</v>
          </cell>
          <cell r="D19">
            <v>3984</v>
          </cell>
          <cell r="E19">
            <v>15995</v>
          </cell>
          <cell r="F19">
            <v>1.3402700000000001</v>
          </cell>
          <cell r="G19">
            <v>5339.6356800000003</v>
          </cell>
          <cell r="H19">
            <v>95.426240000000007</v>
          </cell>
          <cell r="I19">
            <v>380178.14016000001</v>
          </cell>
          <cell r="J19">
            <v>4.0148089999999996</v>
          </cell>
        </row>
        <row r="20">
          <cell r="A20">
            <v>365943</v>
          </cell>
          <cell r="B20">
            <v>19</v>
          </cell>
          <cell r="C20">
            <v>19782</v>
          </cell>
          <cell r="D20">
            <v>4233</v>
          </cell>
          <cell r="E20">
            <v>15549</v>
          </cell>
          <cell r="F20">
            <v>1.969768</v>
          </cell>
          <cell r="G20">
            <v>8338.0279439999995</v>
          </cell>
          <cell r="H20">
            <v>22.323129999999999</v>
          </cell>
          <cell r="I20">
            <v>94493.80928999999</v>
          </cell>
          <cell r="J20">
            <v>3.6732809999999998</v>
          </cell>
        </row>
        <row r="21">
          <cell r="A21">
            <v>384714</v>
          </cell>
          <cell r="B21">
            <v>20</v>
          </cell>
          <cell r="C21">
            <v>18771</v>
          </cell>
          <cell r="D21">
            <v>2241</v>
          </cell>
          <cell r="E21">
            <v>16530</v>
          </cell>
          <cell r="F21">
            <v>1.076147</v>
          </cell>
          <cell r="G21">
            <v>2411.6454269999999</v>
          </cell>
          <cell r="H21">
            <v>11.576129999999999</v>
          </cell>
          <cell r="I21">
            <v>25942.107329999999</v>
          </cell>
          <cell r="J21">
            <v>7.3761720000000004</v>
          </cell>
        </row>
        <row r="22">
          <cell r="A22">
            <v>404326</v>
          </cell>
          <cell r="B22">
            <v>21</v>
          </cell>
          <cell r="C22">
            <v>19612</v>
          </cell>
          <cell r="D22">
            <v>439</v>
          </cell>
          <cell r="E22">
            <v>19173</v>
          </cell>
          <cell r="F22">
            <v>0.70854899999999998</v>
          </cell>
          <cell r="G22">
            <v>311.05301099999997</v>
          </cell>
          <cell r="H22">
            <v>8.0547079999999998</v>
          </cell>
          <cell r="I22">
            <v>3536.0168119999998</v>
          </cell>
          <cell r="J22">
            <v>43.674259999999997</v>
          </cell>
        </row>
        <row r="23">
          <cell r="A23">
            <v>421876</v>
          </cell>
          <cell r="B23">
            <v>22</v>
          </cell>
          <cell r="C23">
            <v>17550</v>
          </cell>
          <cell r="D23">
            <v>0</v>
          </cell>
          <cell r="E23">
            <v>17550</v>
          </cell>
          <cell r="G23">
            <v>0</v>
          </cell>
          <cell r="I23">
            <v>0</v>
          </cell>
        </row>
        <row r="24">
          <cell r="A24">
            <v>439834</v>
          </cell>
          <cell r="B24">
            <v>23</v>
          </cell>
          <cell r="C24">
            <v>17958</v>
          </cell>
          <cell r="D24">
            <v>688</v>
          </cell>
          <cell r="E24">
            <v>17270</v>
          </cell>
          <cell r="F24">
            <v>0.76683100000000004</v>
          </cell>
          <cell r="G24">
            <v>527.57972800000005</v>
          </cell>
          <cell r="H24">
            <v>82.899479999999997</v>
          </cell>
          <cell r="I24">
            <v>57034.842239999998</v>
          </cell>
          <cell r="J24">
            <v>25.101739999999999</v>
          </cell>
        </row>
        <row r="25">
          <cell r="A25">
            <v>459830</v>
          </cell>
          <cell r="B25">
            <v>24</v>
          </cell>
          <cell r="C25">
            <v>19996</v>
          </cell>
          <cell r="D25">
            <v>2578</v>
          </cell>
          <cell r="E25">
            <v>17418</v>
          </cell>
          <cell r="F25">
            <v>1.173594</v>
          </cell>
          <cell r="G25">
            <v>3025.5253320000002</v>
          </cell>
          <cell r="H25">
            <v>61.260750000000002</v>
          </cell>
          <cell r="I25">
            <v>157930.21350000001</v>
          </cell>
          <cell r="J25">
            <v>6.7564000000000002</v>
          </cell>
        </row>
        <row r="26">
          <cell r="A26">
            <v>479555</v>
          </cell>
          <cell r="B26">
            <v>25</v>
          </cell>
          <cell r="C26">
            <v>19725</v>
          </cell>
          <cell r="D26">
            <v>893</v>
          </cell>
          <cell r="E26">
            <v>18832</v>
          </cell>
          <cell r="F26">
            <v>1.5630809999999999</v>
          </cell>
          <cell r="G26">
            <v>1395.8313329999999</v>
          </cell>
          <cell r="H26">
            <v>47.336539999999999</v>
          </cell>
          <cell r="I26">
            <v>42271.530220000001</v>
          </cell>
          <cell r="J26">
            <v>21.088470000000001</v>
          </cell>
        </row>
        <row r="27">
          <cell r="A27">
            <v>496870</v>
          </cell>
          <cell r="B27">
            <v>26</v>
          </cell>
          <cell r="C27">
            <v>17315</v>
          </cell>
          <cell r="D27">
            <v>4409</v>
          </cell>
          <cell r="E27">
            <v>12906</v>
          </cell>
          <cell r="F27">
            <v>1.7451399999999999</v>
          </cell>
          <cell r="G27">
            <v>7694.3222599999999</v>
          </cell>
          <cell r="H27">
            <v>49.727490000000003</v>
          </cell>
          <cell r="I27">
            <v>219248.50341</v>
          </cell>
          <cell r="J27">
            <v>2.9271940000000001</v>
          </cell>
        </row>
        <row r="28">
          <cell r="A28">
            <v>516758</v>
          </cell>
          <cell r="B28">
            <v>27</v>
          </cell>
          <cell r="C28">
            <v>19888</v>
          </cell>
          <cell r="D28">
            <v>644</v>
          </cell>
          <cell r="E28">
            <v>19244</v>
          </cell>
          <cell r="F28">
            <v>1.902293</v>
          </cell>
          <cell r="G28">
            <v>1225.0766920000001</v>
          </cell>
          <cell r="H28">
            <v>69.722729999999999</v>
          </cell>
          <cell r="I28">
            <v>44901.438119999999</v>
          </cell>
          <cell r="J28">
            <v>29.881989999999998</v>
          </cell>
        </row>
        <row r="29">
          <cell r="A29">
            <v>534589</v>
          </cell>
          <cell r="B29">
            <v>28</v>
          </cell>
          <cell r="C29">
            <v>17831</v>
          </cell>
          <cell r="D29">
            <v>3940</v>
          </cell>
          <cell r="E29">
            <v>13891</v>
          </cell>
          <cell r="F29">
            <v>1.3015140000000001</v>
          </cell>
          <cell r="G29">
            <v>5127.9651600000007</v>
          </cell>
          <cell r="H29">
            <v>46.61683</v>
          </cell>
          <cell r="I29">
            <v>183670.31020000001</v>
          </cell>
          <cell r="J29">
            <v>3.5256349999999999</v>
          </cell>
        </row>
        <row r="30">
          <cell r="A30">
            <v>554543</v>
          </cell>
          <cell r="B30">
            <v>29</v>
          </cell>
          <cell r="C30">
            <v>19954</v>
          </cell>
          <cell r="D30">
            <v>688</v>
          </cell>
          <cell r="E30">
            <v>19266</v>
          </cell>
          <cell r="F30">
            <v>1.030378</v>
          </cell>
          <cell r="G30">
            <v>708.90006400000004</v>
          </cell>
          <cell r="H30">
            <v>40.765059999999998</v>
          </cell>
          <cell r="I30">
            <v>28046.361279999997</v>
          </cell>
          <cell r="J30">
            <v>28.00291</v>
          </cell>
        </row>
        <row r="31">
          <cell r="A31">
            <v>574538</v>
          </cell>
          <cell r="B31">
            <v>30</v>
          </cell>
          <cell r="C31">
            <v>19995</v>
          </cell>
          <cell r="D31">
            <v>3076</v>
          </cell>
          <cell r="E31">
            <v>16919</v>
          </cell>
          <cell r="F31">
            <v>0.80852299999999999</v>
          </cell>
          <cell r="G31">
            <v>2487.016748</v>
          </cell>
          <cell r="H31">
            <v>28.955539999999999</v>
          </cell>
          <cell r="I31">
            <v>89067.241039999994</v>
          </cell>
          <cell r="J31">
            <v>5.5003250000000001</v>
          </cell>
        </row>
        <row r="32">
          <cell r="A32">
            <v>593195</v>
          </cell>
          <cell r="B32">
            <v>31</v>
          </cell>
          <cell r="C32">
            <v>18657</v>
          </cell>
          <cell r="D32">
            <v>2592</v>
          </cell>
          <cell r="E32">
            <v>16065</v>
          </cell>
          <cell r="F32">
            <v>0.956592</v>
          </cell>
          <cell r="G32">
            <v>2479.4864640000001</v>
          </cell>
          <cell r="H32">
            <v>35.32114</v>
          </cell>
          <cell r="I32">
            <v>91552.394879999993</v>
          </cell>
          <cell r="J32">
            <v>6.1979170000000003</v>
          </cell>
        </row>
        <row r="33">
          <cell r="A33">
            <v>610621</v>
          </cell>
          <cell r="B33">
            <v>32</v>
          </cell>
          <cell r="C33">
            <v>17426</v>
          </cell>
          <cell r="D33">
            <v>1992</v>
          </cell>
          <cell r="E33">
            <v>15434</v>
          </cell>
          <cell r="F33">
            <v>1.348063</v>
          </cell>
          <cell r="G33">
            <v>2685.341496</v>
          </cell>
          <cell r="H33">
            <v>21.614049999999999</v>
          </cell>
          <cell r="I33">
            <v>43055.187599999997</v>
          </cell>
          <cell r="J33">
            <v>7.747992</v>
          </cell>
        </row>
        <row r="34">
          <cell r="A34">
            <v>630598</v>
          </cell>
          <cell r="B34">
            <v>33</v>
          </cell>
          <cell r="C34">
            <v>19977</v>
          </cell>
          <cell r="D34">
            <v>1289</v>
          </cell>
          <cell r="E34">
            <v>18688</v>
          </cell>
          <cell r="F34">
            <v>1.2088399999999999</v>
          </cell>
          <cell r="G34">
            <v>1558.1947599999999</v>
          </cell>
          <cell r="H34">
            <v>16.813140000000001</v>
          </cell>
          <cell r="I34">
            <v>21672.137460000002</v>
          </cell>
          <cell r="J34">
            <v>14.498060000000001</v>
          </cell>
        </row>
        <row r="35">
          <cell r="A35">
            <v>650144</v>
          </cell>
          <cell r="B35">
            <v>34</v>
          </cell>
          <cell r="C35">
            <v>19546</v>
          </cell>
          <cell r="D35">
            <v>2276</v>
          </cell>
          <cell r="E35">
            <v>17270</v>
          </cell>
          <cell r="F35">
            <v>1.6969350000000001</v>
          </cell>
          <cell r="G35">
            <v>3862.22406</v>
          </cell>
          <cell r="H35">
            <v>12.517849999999999</v>
          </cell>
          <cell r="I35">
            <v>28490.6266</v>
          </cell>
          <cell r="J35">
            <v>7.5878730000000001</v>
          </cell>
        </row>
        <row r="36">
          <cell r="A36">
            <v>669834</v>
          </cell>
          <cell r="B36">
            <v>35</v>
          </cell>
          <cell r="C36">
            <v>19690</v>
          </cell>
          <cell r="D36">
            <v>791</v>
          </cell>
          <cell r="E36">
            <v>18899</v>
          </cell>
          <cell r="F36">
            <v>1.672515</v>
          </cell>
          <cell r="G36">
            <v>1322.9593649999999</v>
          </cell>
          <cell r="H36">
            <v>11.48104</v>
          </cell>
          <cell r="I36">
            <v>9081.5026400000006</v>
          </cell>
          <cell r="J36">
            <v>23.89254</v>
          </cell>
        </row>
        <row r="37">
          <cell r="A37">
            <v>689825</v>
          </cell>
          <cell r="B37">
            <v>36</v>
          </cell>
          <cell r="C37">
            <v>19991</v>
          </cell>
          <cell r="D37">
            <v>2753</v>
          </cell>
          <cell r="E37">
            <v>17238</v>
          </cell>
          <cell r="F37">
            <v>1.328627</v>
          </cell>
          <cell r="G37">
            <v>3657.7101309999998</v>
          </cell>
          <cell r="H37">
            <v>15.34008</v>
          </cell>
          <cell r="I37">
            <v>42231.240239999999</v>
          </cell>
          <cell r="J37">
            <v>6.261533</v>
          </cell>
        </row>
        <row r="38">
          <cell r="A38">
            <v>709316</v>
          </cell>
          <cell r="B38">
            <v>37</v>
          </cell>
          <cell r="C38">
            <v>19491</v>
          </cell>
          <cell r="D38">
            <v>5185</v>
          </cell>
          <cell r="E38">
            <v>14306</v>
          </cell>
          <cell r="F38">
            <v>1.400466</v>
          </cell>
          <cell r="G38">
            <v>7261.4162100000003</v>
          </cell>
          <cell r="H38">
            <v>25.642949999999999</v>
          </cell>
          <cell r="I38">
            <v>132958.69574999998</v>
          </cell>
          <cell r="J38">
            <v>2.7591130000000001</v>
          </cell>
        </row>
        <row r="39">
          <cell r="A39">
            <v>729284</v>
          </cell>
          <cell r="B39">
            <v>38</v>
          </cell>
          <cell r="C39">
            <v>19968</v>
          </cell>
          <cell r="D39">
            <v>5727</v>
          </cell>
          <cell r="E39">
            <v>14241</v>
          </cell>
          <cell r="F39">
            <v>1.2262569999999999</v>
          </cell>
          <cell r="G39">
            <v>7022.7738389999995</v>
          </cell>
          <cell r="H39">
            <v>21.17614</v>
          </cell>
          <cell r="I39">
            <v>121275.75378</v>
          </cell>
          <cell r="J39">
            <v>2.4866419999999998</v>
          </cell>
        </row>
        <row r="40">
          <cell r="A40">
            <v>749239</v>
          </cell>
          <cell r="B40">
            <v>39</v>
          </cell>
          <cell r="C40">
            <v>19955</v>
          </cell>
          <cell r="D40">
            <v>8642</v>
          </cell>
          <cell r="E40">
            <v>11313</v>
          </cell>
          <cell r="F40">
            <v>1.1349990000000001</v>
          </cell>
          <cell r="G40">
            <v>9808.6613580000012</v>
          </cell>
          <cell r="H40">
            <v>33.2303</v>
          </cell>
          <cell r="I40">
            <v>287176.25260000001</v>
          </cell>
          <cell r="J40">
            <v>1.309072</v>
          </cell>
        </row>
        <row r="41">
          <cell r="A41">
            <v>769231</v>
          </cell>
          <cell r="B41">
            <v>40</v>
          </cell>
          <cell r="C41">
            <v>19992</v>
          </cell>
          <cell r="D41">
            <v>8921</v>
          </cell>
          <cell r="E41">
            <v>11071</v>
          </cell>
          <cell r="F41">
            <v>1.5652140000000001</v>
          </cell>
          <cell r="G41">
            <v>13963.274094</v>
          </cell>
          <cell r="H41">
            <v>52.071869999999997</v>
          </cell>
          <cell r="I41">
            <v>464533.15226999996</v>
          </cell>
          <cell r="J41">
            <v>1.241004</v>
          </cell>
        </row>
        <row r="42">
          <cell r="A42">
            <v>788519</v>
          </cell>
          <cell r="B42">
            <v>41</v>
          </cell>
          <cell r="C42">
            <v>19288</v>
          </cell>
          <cell r="D42">
            <v>2797</v>
          </cell>
          <cell r="E42">
            <v>16491</v>
          </cell>
          <cell r="F42">
            <v>1.7766649999999999</v>
          </cell>
          <cell r="G42">
            <v>4969.3320050000002</v>
          </cell>
          <cell r="H42">
            <v>24.625219999999999</v>
          </cell>
          <cell r="I42">
            <v>68876.740339999989</v>
          </cell>
          <cell r="J42">
            <v>5.8959599999999996</v>
          </cell>
        </row>
        <row r="43">
          <cell r="A43">
            <v>806326</v>
          </cell>
          <cell r="B43">
            <v>42</v>
          </cell>
          <cell r="C43">
            <v>17807</v>
          </cell>
          <cell r="D43">
            <v>1567</v>
          </cell>
          <cell r="E43">
            <v>16240</v>
          </cell>
          <cell r="F43">
            <v>1.05501</v>
          </cell>
          <cell r="G43">
            <v>1653.2006699999999</v>
          </cell>
          <cell r="H43">
            <v>12.956289999999999</v>
          </cell>
          <cell r="I43">
            <v>20302.506429999998</v>
          </cell>
          <cell r="J43">
            <v>10.36375</v>
          </cell>
        </row>
        <row r="44">
          <cell r="A44">
            <v>826073</v>
          </cell>
          <cell r="B44">
            <v>43</v>
          </cell>
          <cell r="C44">
            <v>19747</v>
          </cell>
          <cell r="D44">
            <v>14</v>
          </cell>
          <cell r="E44">
            <v>19733</v>
          </cell>
          <cell r="F44">
            <v>0.68683300000000003</v>
          </cell>
          <cell r="G44">
            <v>9.6156620000000004</v>
          </cell>
          <cell r="H44">
            <v>8.4069590000000005</v>
          </cell>
          <cell r="I44">
            <v>117.69742600000001</v>
          </cell>
          <cell r="J44">
            <v>1409.5</v>
          </cell>
        </row>
        <row r="45">
          <cell r="A45">
            <v>843620</v>
          </cell>
          <cell r="B45">
            <v>44</v>
          </cell>
          <cell r="C45">
            <v>17547</v>
          </cell>
          <cell r="D45">
            <v>29</v>
          </cell>
          <cell r="E45">
            <v>17518</v>
          </cell>
          <cell r="F45">
            <v>0.61611099999999996</v>
          </cell>
          <cell r="G45">
            <v>17.867218999999999</v>
          </cell>
          <cell r="H45">
            <v>68.769440000000003</v>
          </cell>
          <cell r="I45">
            <v>1994.31376</v>
          </cell>
          <cell r="J45">
            <v>604.06899999999996</v>
          </cell>
        </row>
        <row r="46">
          <cell r="A46">
            <v>863612</v>
          </cell>
          <cell r="B46">
            <v>45</v>
          </cell>
          <cell r="C46">
            <v>19992</v>
          </cell>
          <cell r="D46">
            <v>556</v>
          </cell>
          <cell r="E46">
            <v>19436</v>
          </cell>
          <cell r="F46">
            <v>0.81822099999999998</v>
          </cell>
          <cell r="G46">
            <v>454.93087600000001</v>
          </cell>
          <cell r="H46">
            <v>89.21584</v>
          </cell>
          <cell r="I46">
            <v>49604.007039999997</v>
          </cell>
          <cell r="J46">
            <v>34.956829999999997</v>
          </cell>
        </row>
        <row r="47">
          <cell r="A47">
            <v>882146</v>
          </cell>
          <cell r="B47">
            <v>46</v>
          </cell>
          <cell r="C47">
            <v>18534</v>
          </cell>
          <cell r="D47">
            <v>3515</v>
          </cell>
          <cell r="E47">
            <v>15019</v>
          </cell>
          <cell r="F47">
            <v>0.85491600000000001</v>
          </cell>
          <cell r="G47">
            <v>3005.0297399999999</v>
          </cell>
          <cell r="H47">
            <v>78.256550000000004</v>
          </cell>
          <cell r="I47">
            <v>275071.77325000003</v>
          </cell>
          <cell r="J47">
            <v>4.272831</v>
          </cell>
        </row>
        <row r="48">
          <cell r="A48">
            <v>899401</v>
          </cell>
          <cell r="B48">
            <v>47</v>
          </cell>
          <cell r="C48">
            <v>17255</v>
          </cell>
          <cell r="D48">
            <v>6679</v>
          </cell>
          <cell r="E48">
            <v>10576</v>
          </cell>
          <cell r="F48">
            <v>1.2456670000000001</v>
          </cell>
          <cell r="G48">
            <v>8319.8098929999996</v>
          </cell>
          <cell r="H48">
            <v>63.274209999999997</v>
          </cell>
          <cell r="I48">
            <v>422608.44858999999</v>
          </cell>
          <cell r="J48">
            <v>1.5834710000000001</v>
          </cell>
        </row>
        <row r="49">
          <cell r="A49">
            <v>917326</v>
          </cell>
          <cell r="B49">
            <v>48</v>
          </cell>
          <cell r="C49">
            <v>17925</v>
          </cell>
          <cell r="D49">
            <v>14</v>
          </cell>
          <cell r="E49">
            <v>17911</v>
          </cell>
          <cell r="F49">
            <v>0.71057599999999999</v>
          </cell>
          <cell r="G49">
            <v>9.9480640000000005</v>
          </cell>
          <cell r="H49">
            <v>87.295540000000003</v>
          </cell>
          <cell r="I49">
            <v>1222.1375600000001</v>
          </cell>
          <cell r="J49">
            <v>1279.357</v>
          </cell>
        </row>
        <row r="50">
          <cell r="A50">
            <v>934674</v>
          </cell>
          <cell r="B50">
            <v>49</v>
          </cell>
          <cell r="C50">
            <v>17348</v>
          </cell>
          <cell r="D50">
            <v>3720</v>
          </cell>
          <cell r="E50">
            <v>13628</v>
          </cell>
          <cell r="F50">
            <v>2.0291769999999998</v>
          </cell>
          <cell r="G50">
            <v>7548.5384399999994</v>
          </cell>
          <cell r="H50">
            <v>52.818759999999997</v>
          </cell>
          <cell r="I50">
            <v>196485.78719999999</v>
          </cell>
          <cell r="J50">
            <v>3.6634410000000002</v>
          </cell>
        </row>
        <row r="51">
          <cell r="A51">
            <v>954659</v>
          </cell>
          <cell r="B51">
            <v>50</v>
          </cell>
          <cell r="C51">
            <v>19985</v>
          </cell>
          <cell r="D51">
            <v>2094</v>
          </cell>
          <cell r="E51">
            <v>17891</v>
          </cell>
          <cell r="F51">
            <v>2.0068869999999999</v>
          </cell>
          <cell r="G51">
            <v>4202.421378</v>
          </cell>
          <cell r="H51">
            <v>58.401139999999998</v>
          </cell>
          <cell r="I51">
            <v>122291.98715999999</v>
          </cell>
          <cell r="J51">
            <v>8.5439349999999994</v>
          </cell>
        </row>
        <row r="52">
          <cell r="A52">
            <v>972322</v>
          </cell>
          <cell r="B52">
            <v>51</v>
          </cell>
          <cell r="C52">
            <v>17663</v>
          </cell>
          <cell r="D52">
            <v>4658</v>
          </cell>
          <cell r="E52">
            <v>13005</v>
          </cell>
          <cell r="F52">
            <v>1.030311</v>
          </cell>
          <cell r="G52">
            <v>4799.1886379999996</v>
          </cell>
          <cell r="H52">
            <v>45.495519999999999</v>
          </cell>
          <cell r="I52">
            <v>211918.13216000001</v>
          </cell>
          <cell r="J52">
            <v>2.7919710000000002</v>
          </cell>
        </row>
        <row r="53">
          <cell r="A53">
            <v>992320</v>
          </cell>
          <cell r="B53">
            <v>52</v>
          </cell>
          <cell r="C53">
            <v>19998</v>
          </cell>
          <cell r="D53">
            <v>9169</v>
          </cell>
          <cell r="E53">
            <v>10829</v>
          </cell>
          <cell r="F53">
            <v>0.97680800000000001</v>
          </cell>
          <cell r="G53">
            <v>8956.3525520000003</v>
          </cell>
          <cell r="H53">
            <v>36.930219999999998</v>
          </cell>
          <cell r="I53">
            <v>338613.18718000001</v>
          </cell>
          <cell r="J53">
            <v>1.1810449999999999</v>
          </cell>
        </row>
        <row r="54">
          <cell r="A54">
            <v>1012296</v>
          </cell>
          <cell r="B54">
            <v>53</v>
          </cell>
          <cell r="C54">
            <v>19976</v>
          </cell>
          <cell r="D54">
            <v>3857</v>
          </cell>
          <cell r="E54">
            <v>16119</v>
          </cell>
          <cell r="F54">
            <v>0.96219500000000002</v>
          </cell>
          <cell r="G54">
            <v>3711.186115</v>
          </cell>
          <cell r="H54">
            <v>32.022500000000001</v>
          </cell>
          <cell r="I54">
            <v>123510.7825</v>
          </cell>
          <cell r="J54">
            <v>4.1791549999999997</v>
          </cell>
        </row>
        <row r="55">
          <cell r="A55">
            <v>1032025</v>
          </cell>
          <cell r="B55">
            <v>54</v>
          </cell>
          <cell r="C55">
            <v>19729</v>
          </cell>
          <cell r="D55">
            <v>4057</v>
          </cell>
          <cell r="E55">
            <v>15672</v>
          </cell>
          <cell r="F55">
            <v>1.0569729999999999</v>
          </cell>
          <cell r="G55">
            <v>4288.1394609999998</v>
          </cell>
          <cell r="H55">
            <v>27.06596</v>
          </cell>
          <cell r="I55">
            <v>109806.59972</v>
          </cell>
          <cell r="J55">
            <v>3.8629530000000001</v>
          </cell>
        </row>
        <row r="56">
          <cell r="A56">
            <v>1051954</v>
          </cell>
          <cell r="B56">
            <v>55</v>
          </cell>
          <cell r="C56">
            <v>19929</v>
          </cell>
          <cell r="D56">
            <v>2018</v>
          </cell>
          <cell r="E56">
            <v>17911</v>
          </cell>
          <cell r="F56">
            <v>1.3608640000000001</v>
          </cell>
          <cell r="G56">
            <v>2746.2235519999999</v>
          </cell>
          <cell r="H56">
            <v>22.021640000000001</v>
          </cell>
          <cell r="I56">
            <v>44439.669520000003</v>
          </cell>
          <cell r="J56">
            <v>8.8756199999999996</v>
          </cell>
        </row>
        <row r="57">
          <cell r="A57">
            <v>1071911</v>
          </cell>
          <cell r="B57">
            <v>56</v>
          </cell>
          <cell r="C57">
            <v>19957</v>
          </cell>
          <cell r="D57">
            <v>1699</v>
          </cell>
          <cell r="E57">
            <v>18258</v>
          </cell>
          <cell r="F57">
            <v>1.1864619999999999</v>
          </cell>
          <cell r="G57">
            <v>2015.7989379999999</v>
          </cell>
          <cell r="H57">
            <v>16.87659</v>
          </cell>
          <cell r="I57">
            <v>28673.326410000001</v>
          </cell>
          <cell r="J57">
            <v>10.746320000000001</v>
          </cell>
        </row>
        <row r="58">
          <cell r="A58">
            <v>1091898</v>
          </cell>
          <cell r="B58">
            <v>57</v>
          </cell>
          <cell r="C58">
            <v>19987</v>
          </cell>
          <cell r="D58">
            <v>3046</v>
          </cell>
          <cell r="E58">
            <v>16941</v>
          </cell>
          <cell r="F58">
            <v>1.469114</v>
          </cell>
          <cell r="G58">
            <v>4474.9212440000001</v>
          </cell>
          <cell r="H58">
            <v>14.58222</v>
          </cell>
          <cell r="I58">
            <v>44417.44212</v>
          </cell>
          <cell r="J58">
            <v>5.5617200000000002</v>
          </cell>
        </row>
        <row r="59">
          <cell r="A59">
            <v>1111489</v>
          </cell>
          <cell r="B59">
            <v>58</v>
          </cell>
          <cell r="C59">
            <v>19591</v>
          </cell>
          <cell r="D59">
            <v>6445</v>
          </cell>
          <cell r="E59">
            <v>13146</v>
          </cell>
          <cell r="F59">
            <v>1.428423</v>
          </cell>
          <cell r="G59">
            <v>9206.1862349999992</v>
          </cell>
          <cell r="H59">
            <v>19.537800000000001</v>
          </cell>
          <cell r="I59">
            <v>125921.121</v>
          </cell>
          <cell r="J59">
            <v>2.0397210000000001</v>
          </cell>
        </row>
        <row r="60">
          <cell r="A60">
            <v>1131433</v>
          </cell>
          <cell r="B60">
            <v>59</v>
          </cell>
          <cell r="C60">
            <v>19944</v>
          </cell>
          <cell r="D60">
            <v>2768</v>
          </cell>
          <cell r="E60">
            <v>17176</v>
          </cell>
          <cell r="F60">
            <v>1.366139</v>
          </cell>
          <cell r="G60">
            <v>3781.4727520000001</v>
          </cell>
          <cell r="H60">
            <v>36.08934</v>
          </cell>
          <cell r="I60">
            <v>99895.293120000002</v>
          </cell>
          <cell r="J60">
            <v>6.2052019999999999</v>
          </cell>
        </row>
        <row r="61">
          <cell r="A61">
            <v>1151377</v>
          </cell>
          <cell r="B61">
            <v>60</v>
          </cell>
          <cell r="C61">
            <v>19944</v>
          </cell>
          <cell r="D61">
            <v>8334</v>
          </cell>
          <cell r="E61">
            <v>11610</v>
          </cell>
          <cell r="F61">
            <v>1.221112</v>
          </cell>
          <cell r="G61">
            <v>10176.747407999999</v>
          </cell>
          <cell r="H61">
            <v>34.442140000000002</v>
          </cell>
          <cell r="I61">
            <v>287040.79476000002</v>
          </cell>
          <cell r="J61">
            <v>1.393089</v>
          </cell>
        </row>
        <row r="62">
          <cell r="A62">
            <v>1171336</v>
          </cell>
          <cell r="B62">
            <v>61</v>
          </cell>
          <cell r="C62">
            <v>19959</v>
          </cell>
          <cell r="D62">
            <v>6503</v>
          </cell>
          <cell r="E62">
            <v>13456</v>
          </cell>
          <cell r="F62">
            <v>1.50125</v>
          </cell>
          <cell r="G62">
            <v>9762.6287499999999</v>
          </cell>
          <cell r="H62">
            <v>38.891179999999999</v>
          </cell>
          <cell r="I62">
            <v>252909.34354</v>
          </cell>
          <cell r="J62">
            <v>2.0691989999999998</v>
          </cell>
        </row>
        <row r="63">
          <cell r="A63">
            <v>1191328</v>
          </cell>
          <cell r="B63">
            <v>62</v>
          </cell>
          <cell r="C63">
            <v>19992</v>
          </cell>
          <cell r="D63">
            <v>1611</v>
          </cell>
          <cell r="E63">
            <v>18381</v>
          </cell>
          <cell r="F63">
            <v>1.521639</v>
          </cell>
          <cell r="G63">
            <v>2451.3604289999998</v>
          </cell>
          <cell r="H63">
            <v>18.986450000000001</v>
          </cell>
          <cell r="I63">
            <v>30587.170950000003</v>
          </cell>
          <cell r="J63">
            <v>11.40968</v>
          </cell>
        </row>
        <row r="64">
          <cell r="A64">
            <v>1209888</v>
          </cell>
          <cell r="B64">
            <v>63</v>
          </cell>
          <cell r="C64">
            <v>18560</v>
          </cell>
          <cell r="D64">
            <v>249</v>
          </cell>
          <cell r="E64">
            <v>18311</v>
          </cell>
          <cell r="F64">
            <v>1.4424889999999999</v>
          </cell>
          <cell r="G64">
            <v>359.17976099999998</v>
          </cell>
          <cell r="H64">
            <v>16.473680000000002</v>
          </cell>
          <cell r="I64">
            <v>4101.94632</v>
          </cell>
          <cell r="J64">
            <v>73.538150000000002</v>
          </cell>
        </row>
        <row r="65">
          <cell r="A65">
            <v>1227467</v>
          </cell>
          <cell r="B65">
            <v>64</v>
          </cell>
          <cell r="C65">
            <v>17579</v>
          </cell>
          <cell r="D65">
            <v>29</v>
          </cell>
          <cell r="E65">
            <v>17550</v>
          </cell>
          <cell r="F65">
            <v>0.611286</v>
          </cell>
          <cell r="G65">
            <v>17.727294000000001</v>
          </cell>
          <cell r="H65">
            <v>77.889070000000004</v>
          </cell>
          <cell r="I65">
            <v>2258.7830300000001</v>
          </cell>
          <cell r="J65">
            <v>605.17240000000004</v>
          </cell>
        </row>
        <row r="66">
          <cell r="A66">
            <v>1244852</v>
          </cell>
          <cell r="B66">
            <v>65</v>
          </cell>
          <cell r="C66">
            <v>17385</v>
          </cell>
          <cell r="D66">
            <v>849</v>
          </cell>
          <cell r="E66">
            <v>16536</v>
          </cell>
          <cell r="F66">
            <v>0.64380000000000004</v>
          </cell>
          <cell r="G66">
            <v>546.58620000000008</v>
          </cell>
          <cell r="H66">
            <v>70.152559999999994</v>
          </cell>
          <cell r="I66">
            <v>59559.523439999997</v>
          </cell>
          <cell r="J66">
            <v>19.477029999999999</v>
          </cell>
        </row>
        <row r="67">
          <cell r="A67">
            <v>1262054</v>
          </cell>
          <cell r="B67">
            <v>66</v>
          </cell>
          <cell r="C67">
            <v>17202</v>
          </cell>
          <cell r="D67">
            <v>7646</v>
          </cell>
          <cell r="E67">
            <v>9556</v>
          </cell>
          <cell r="F67">
            <v>0.83360599999999996</v>
          </cell>
          <cell r="G67">
            <v>6373.7514759999995</v>
          </cell>
          <cell r="H67">
            <v>76.646349999999998</v>
          </cell>
          <cell r="I67">
            <v>586037.99210000003</v>
          </cell>
          <cell r="J67">
            <v>1.2498039999999999</v>
          </cell>
        </row>
        <row r="68">
          <cell r="A68">
            <v>1282042</v>
          </cell>
          <cell r="B68">
            <v>67</v>
          </cell>
          <cell r="C68">
            <v>19988</v>
          </cell>
          <cell r="D68">
            <v>3295</v>
          </cell>
          <cell r="E68">
            <v>16693</v>
          </cell>
          <cell r="F68">
            <v>0.78386900000000004</v>
          </cell>
          <cell r="G68">
            <v>2582.8483550000001</v>
          </cell>
          <cell r="H68">
            <v>85.947909999999993</v>
          </cell>
          <cell r="I68">
            <v>283198.36345</v>
          </cell>
          <cell r="J68">
            <v>5.0661610000000001</v>
          </cell>
        </row>
        <row r="69">
          <cell r="A69">
            <v>1299713</v>
          </cell>
          <cell r="B69">
            <v>68</v>
          </cell>
          <cell r="C69">
            <v>17671</v>
          </cell>
          <cell r="D69">
            <v>4467</v>
          </cell>
          <cell r="E69">
            <v>13204</v>
          </cell>
          <cell r="F69">
            <v>1.414461</v>
          </cell>
          <cell r="G69">
            <v>6318.3972869999998</v>
          </cell>
          <cell r="H69">
            <v>62.29898</v>
          </cell>
          <cell r="I69">
            <v>278289.54366000002</v>
          </cell>
          <cell r="J69">
            <v>2.9558990000000001</v>
          </cell>
        </row>
        <row r="70">
          <cell r="A70">
            <v>1317050</v>
          </cell>
          <cell r="B70">
            <v>69</v>
          </cell>
          <cell r="C70">
            <v>17337</v>
          </cell>
          <cell r="D70">
            <v>4702</v>
          </cell>
          <cell r="E70">
            <v>12635</v>
          </cell>
          <cell r="F70">
            <v>1.8156049999999999</v>
          </cell>
          <cell r="G70">
            <v>8536.9747100000004</v>
          </cell>
          <cell r="H70">
            <v>76.57235</v>
          </cell>
          <cell r="I70">
            <v>360043.18969999999</v>
          </cell>
          <cell r="J70">
            <v>2.687154</v>
          </cell>
        </row>
        <row r="71">
          <cell r="A71">
            <v>1337044</v>
          </cell>
          <cell r="B71">
            <v>70</v>
          </cell>
          <cell r="C71">
            <v>19994</v>
          </cell>
          <cell r="D71">
            <v>380</v>
          </cell>
          <cell r="E71">
            <v>19614</v>
          </cell>
          <cell r="F71">
            <v>2.128485</v>
          </cell>
          <cell r="G71">
            <v>808.82429999999999</v>
          </cell>
          <cell r="H71">
            <v>70.959710000000001</v>
          </cell>
          <cell r="I71">
            <v>26964.6898</v>
          </cell>
          <cell r="J71">
            <v>51.615789999999997</v>
          </cell>
        </row>
        <row r="72">
          <cell r="A72">
            <v>1355983</v>
          </cell>
          <cell r="B72">
            <v>71</v>
          </cell>
          <cell r="C72">
            <v>18939</v>
          </cell>
          <cell r="D72">
            <v>1757</v>
          </cell>
          <cell r="E72">
            <v>17182</v>
          </cell>
          <cell r="F72">
            <v>1.665295</v>
          </cell>
          <cell r="G72">
            <v>2925.923315</v>
          </cell>
          <cell r="H72">
            <v>66.258290000000002</v>
          </cell>
          <cell r="I72">
            <v>116415.81553000001</v>
          </cell>
          <cell r="J72">
            <v>9.7791689999999996</v>
          </cell>
        </row>
        <row r="73">
          <cell r="A73">
            <v>1375944</v>
          </cell>
          <cell r="B73">
            <v>72</v>
          </cell>
          <cell r="C73">
            <v>19961</v>
          </cell>
          <cell r="D73">
            <v>2973</v>
          </cell>
          <cell r="E73">
            <v>16988</v>
          </cell>
          <cell r="F73">
            <v>1.0176160000000001</v>
          </cell>
          <cell r="G73">
            <v>3025.3723680000003</v>
          </cell>
          <cell r="H73">
            <v>37.736469999999997</v>
          </cell>
          <cell r="I73">
            <v>112190.52531</v>
          </cell>
          <cell r="J73">
            <v>5.7140940000000002</v>
          </cell>
        </row>
        <row r="74">
          <cell r="A74">
            <v>1395915</v>
          </cell>
          <cell r="B74">
            <v>73</v>
          </cell>
          <cell r="C74">
            <v>19971</v>
          </cell>
          <cell r="D74">
            <v>2504</v>
          </cell>
          <cell r="E74">
            <v>17467</v>
          </cell>
          <cell r="F74">
            <v>1.0186219999999999</v>
          </cell>
          <cell r="G74">
            <v>2550.6294879999996</v>
          </cell>
          <cell r="H74">
            <v>46.873379999999997</v>
          </cell>
          <cell r="I74">
            <v>117370.94352</v>
          </cell>
          <cell r="J74">
            <v>6.9756390000000001</v>
          </cell>
        </row>
        <row r="75">
          <cell r="A75">
            <v>1415856</v>
          </cell>
          <cell r="B75">
            <v>74</v>
          </cell>
          <cell r="C75">
            <v>19941</v>
          </cell>
          <cell r="D75">
            <v>3750</v>
          </cell>
          <cell r="E75">
            <v>16191</v>
          </cell>
          <cell r="F75">
            <v>1.045215</v>
          </cell>
          <cell r="G75">
            <v>3919.5562500000001</v>
          </cell>
          <cell r="H75">
            <v>31.579640000000001</v>
          </cell>
          <cell r="I75">
            <v>118423.65000000001</v>
          </cell>
          <cell r="J75">
            <v>4.3175999999999997</v>
          </cell>
        </row>
        <row r="76">
          <cell r="A76">
            <v>1434441</v>
          </cell>
          <cell r="B76">
            <v>75</v>
          </cell>
          <cell r="C76">
            <v>18585</v>
          </cell>
          <cell r="D76">
            <v>2490</v>
          </cell>
          <cell r="E76">
            <v>16095</v>
          </cell>
          <cell r="F76">
            <v>1.1347179999999999</v>
          </cell>
          <cell r="G76">
            <v>2825.4478199999999</v>
          </cell>
          <cell r="H76">
            <v>29.101479999999999</v>
          </cell>
          <cell r="I76">
            <v>72462.685199999993</v>
          </cell>
          <cell r="J76">
            <v>6.4638549999999997</v>
          </cell>
        </row>
        <row r="77">
          <cell r="A77">
            <v>1453666</v>
          </cell>
          <cell r="B77">
            <v>76</v>
          </cell>
          <cell r="C77">
            <v>19225</v>
          </cell>
          <cell r="D77">
            <v>234</v>
          </cell>
          <cell r="E77">
            <v>18991</v>
          </cell>
          <cell r="F77">
            <v>1.250156</v>
          </cell>
          <cell r="G77">
            <v>292.53650400000004</v>
          </cell>
          <cell r="H77">
            <v>15.973710000000001</v>
          </cell>
          <cell r="I77">
            <v>3737.8481400000001</v>
          </cell>
          <cell r="J77">
            <v>81.158119999999997</v>
          </cell>
        </row>
        <row r="78">
          <cell r="A78">
            <v>1473608</v>
          </cell>
          <cell r="B78">
            <v>77</v>
          </cell>
          <cell r="C78">
            <v>19942</v>
          </cell>
          <cell r="D78">
            <v>3896</v>
          </cell>
          <cell r="E78">
            <v>16046</v>
          </cell>
          <cell r="F78">
            <v>1.3876059999999999</v>
          </cell>
          <cell r="G78">
            <v>5406.1129759999994</v>
          </cell>
          <cell r="H78">
            <v>14.201029999999999</v>
          </cell>
          <cell r="I78">
            <v>55327.212879999999</v>
          </cell>
          <cell r="J78">
            <v>4.1185830000000001</v>
          </cell>
        </row>
        <row r="79">
          <cell r="A79">
            <v>1493575</v>
          </cell>
          <cell r="B79">
            <v>78</v>
          </cell>
          <cell r="C79">
            <v>19967</v>
          </cell>
          <cell r="D79">
            <v>5786</v>
          </cell>
          <cell r="E79">
            <v>14181</v>
          </cell>
          <cell r="F79">
            <v>1.41456</v>
          </cell>
          <cell r="G79">
            <v>8184.6441599999998</v>
          </cell>
          <cell r="H79">
            <v>31.749359999999999</v>
          </cell>
          <cell r="I79">
            <v>183701.79696000001</v>
          </cell>
          <cell r="J79">
            <v>2.4509159999999999</v>
          </cell>
        </row>
        <row r="80">
          <cell r="A80">
            <v>1513551</v>
          </cell>
          <cell r="B80">
            <v>79</v>
          </cell>
          <cell r="C80">
            <v>19976</v>
          </cell>
          <cell r="D80">
            <v>8715</v>
          </cell>
          <cell r="E80">
            <v>11261</v>
          </cell>
          <cell r="F80">
            <v>1.508494</v>
          </cell>
          <cell r="G80">
            <v>13146.52521</v>
          </cell>
          <cell r="H80">
            <v>31.193950000000001</v>
          </cell>
          <cell r="I80">
            <v>271855.27425000002</v>
          </cell>
          <cell r="J80">
            <v>1.2921400000000001</v>
          </cell>
        </row>
        <row r="81">
          <cell r="A81">
            <v>1531335</v>
          </cell>
          <cell r="B81">
            <v>80</v>
          </cell>
          <cell r="C81">
            <v>17784</v>
          </cell>
          <cell r="D81">
            <v>5466</v>
          </cell>
          <cell r="E81">
            <v>12318</v>
          </cell>
          <cell r="F81">
            <v>2.0298910000000001</v>
          </cell>
          <cell r="G81">
            <v>11095.384206000001</v>
          </cell>
          <cell r="H81">
            <v>32.801830000000002</v>
          </cell>
          <cell r="I81">
            <v>179294.80278000003</v>
          </cell>
          <cell r="J81">
            <v>2.2535669999999999</v>
          </cell>
        </row>
        <row r="82">
          <cell r="A82">
            <v>1548784</v>
          </cell>
          <cell r="B82">
            <v>81</v>
          </cell>
          <cell r="C82">
            <v>17449</v>
          </cell>
          <cell r="D82">
            <v>2519</v>
          </cell>
          <cell r="E82">
            <v>14930</v>
          </cell>
          <cell r="F82">
            <v>1.4098459999999999</v>
          </cell>
          <cell r="G82">
            <v>3551.4020739999996</v>
          </cell>
          <cell r="H82">
            <v>21.959160000000001</v>
          </cell>
          <cell r="I82">
            <v>55315.124040000002</v>
          </cell>
          <cell r="J82">
            <v>5.9269550000000004</v>
          </cell>
        </row>
        <row r="83">
          <cell r="A83">
            <v>1567386</v>
          </cell>
          <cell r="B83">
            <v>82</v>
          </cell>
          <cell r="C83">
            <v>18602</v>
          </cell>
          <cell r="D83">
            <v>1420</v>
          </cell>
          <cell r="E83">
            <v>17182</v>
          </cell>
          <cell r="F83">
            <v>0.73968100000000003</v>
          </cell>
          <cell r="G83">
            <v>1050.3470200000002</v>
          </cell>
          <cell r="H83">
            <v>14.460750000000001</v>
          </cell>
          <cell r="I83">
            <v>20534.265000000003</v>
          </cell>
          <cell r="J83">
            <v>12.1</v>
          </cell>
        </row>
        <row r="84">
          <cell r="A84">
            <v>1587364</v>
          </cell>
          <cell r="B84">
            <v>83</v>
          </cell>
          <cell r="C84">
            <v>19978</v>
          </cell>
          <cell r="D84">
            <v>791</v>
          </cell>
          <cell r="E84">
            <v>19187</v>
          </cell>
          <cell r="F84">
            <v>0.617371</v>
          </cell>
          <cell r="G84">
            <v>488.340461</v>
          </cell>
          <cell r="H84">
            <v>68.254090000000005</v>
          </cell>
          <cell r="I84">
            <v>53988.985190000007</v>
          </cell>
          <cell r="J84">
            <v>24.256640000000001</v>
          </cell>
        </row>
        <row r="85">
          <cell r="A85">
            <v>1607351</v>
          </cell>
          <cell r="B85">
            <v>84</v>
          </cell>
          <cell r="C85">
            <v>19987</v>
          </cell>
          <cell r="D85">
            <v>8393</v>
          </cell>
          <cell r="E85">
            <v>11594</v>
          </cell>
          <cell r="F85">
            <v>0.79135200000000006</v>
          </cell>
          <cell r="G85">
            <v>6641.8173360000001</v>
          </cell>
          <cell r="H85">
            <v>84.416979999999995</v>
          </cell>
          <cell r="I85">
            <v>708511.71314000001</v>
          </cell>
          <cell r="J85">
            <v>1.381389</v>
          </cell>
        </row>
        <row r="86">
          <cell r="A86">
            <v>1627302</v>
          </cell>
          <cell r="B86">
            <v>85</v>
          </cell>
          <cell r="C86">
            <v>19951</v>
          </cell>
          <cell r="D86">
            <v>3398</v>
          </cell>
          <cell r="E86">
            <v>16553</v>
          </cell>
          <cell r="F86">
            <v>0.76234800000000003</v>
          </cell>
          <cell r="G86">
            <v>2590.4585040000002</v>
          </cell>
          <cell r="H86">
            <v>108.8197</v>
          </cell>
          <cell r="I86">
            <v>369769.3406</v>
          </cell>
          <cell r="J86">
            <v>4.8713949999999997</v>
          </cell>
        </row>
        <row r="87">
          <cell r="A87">
            <v>1647191</v>
          </cell>
          <cell r="B87">
            <v>86</v>
          </cell>
          <cell r="C87">
            <v>19889</v>
          </cell>
          <cell r="D87">
            <v>6635</v>
          </cell>
          <cell r="E87">
            <v>13254</v>
          </cell>
          <cell r="F87">
            <v>1.1880790000000001</v>
          </cell>
          <cell r="G87">
            <v>7882.9041650000008</v>
          </cell>
          <cell r="H87">
            <v>63.556319999999999</v>
          </cell>
          <cell r="I87">
            <v>421696.18319999997</v>
          </cell>
          <cell r="J87">
            <v>1.9975890000000001</v>
          </cell>
        </row>
        <row r="88">
          <cell r="A88">
            <v>1664905</v>
          </cell>
          <cell r="B88">
            <v>87</v>
          </cell>
          <cell r="C88">
            <v>17714</v>
          </cell>
          <cell r="D88">
            <v>7177</v>
          </cell>
          <cell r="E88">
            <v>10537</v>
          </cell>
          <cell r="F88">
            <v>1.7135880000000001</v>
          </cell>
          <cell r="G88">
            <v>12298.421076000001</v>
          </cell>
          <cell r="H88">
            <v>76.103219999999993</v>
          </cell>
          <cell r="I88">
            <v>546192.80993999995</v>
          </cell>
          <cell r="J88">
            <v>1.468162</v>
          </cell>
        </row>
        <row r="89">
          <cell r="A89">
            <v>1684895</v>
          </cell>
          <cell r="B89">
            <v>88</v>
          </cell>
          <cell r="C89">
            <v>19990</v>
          </cell>
          <cell r="D89">
            <v>2299</v>
          </cell>
          <cell r="E89">
            <v>17691</v>
          </cell>
          <cell r="F89">
            <v>1.5973740000000001</v>
          </cell>
          <cell r="G89">
            <v>3672.362826</v>
          </cell>
          <cell r="H89">
            <v>56.873980000000003</v>
          </cell>
          <cell r="I89">
            <v>130753.28002000001</v>
          </cell>
          <cell r="J89">
            <v>7.6950849999999997</v>
          </cell>
        </row>
        <row r="90">
          <cell r="A90">
            <v>1704821</v>
          </cell>
          <cell r="B90">
            <v>89</v>
          </cell>
          <cell r="C90">
            <v>19926</v>
          </cell>
          <cell r="D90">
            <v>1933</v>
          </cell>
          <cell r="E90">
            <v>17993</v>
          </cell>
          <cell r="F90">
            <v>1.209093</v>
          </cell>
          <cell r="G90">
            <v>2337.1767690000001</v>
          </cell>
          <cell r="H90">
            <v>43.68826</v>
          </cell>
          <cell r="I90">
            <v>84449.406579999995</v>
          </cell>
          <cell r="J90">
            <v>9.3083290000000005</v>
          </cell>
        </row>
        <row r="91">
          <cell r="A91">
            <v>1724667</v>
          </cell>
          <cell r="B91">
            <v>90</v>
          </cell>
          <cell r="C91">
            <v>19846</v>
          </cell>
          <cell r="D91">
            <v>3164</v>
          </cell>
          <cell r="E91">
            <v>16682</v>
          </cell>
          <cell r="F91">
            <v>1.00214</v>
          </cell>
          <cell r="G91">
            <v>3170.7709600000003</v>
          </cell>
          <cell r="H91">
            <v>39.671460000000003</v>
          </cell>
          <cell r="I91">
            <v>125520.49944000001</v>
          </cell>
          <cell r="J91">
            <v>5.2724399999999996</v>
          </cell>
        </row>
        <row r="92">
          <cell r="A92">
            <v>1743423</v>
          </cell>
          <cell r="B92">
            <v>91</v>
          </cell>
          <cell r="C92">
            <v>18756</v>
          </cell>
          <cell r="D92">
            <v>2768</v>
          </cell>
          <cell r="E92">
            <v>15988</v>
          </cell>
          <cell r="F92">
            <v>1.0376190000000001</v>
          </cell>
          <cell r="G92">
            <v>2872.1293920000003</v>
          </cell>
          <cell r="H92">
            <v>38.54945</v>
          </cell>
          <cell r="I92">
            <v>106704.87760000001</v>
          </cell>
          <cell r="J92">
            <v>5.7760109999999996</v>
          </cell>
        </row>
        <row r="93">
          <cell r="A93">
            <v>1760871</v>
          </cell>
          <cell r="B93">
            <v>92</v>
          </cell>
          <cell r="C93">
            <v>17448</v>
          </cell>
          <cell r="D93">
            <v>2314</v>
          </cell>
          <cell r="E93">
            <v>15134</v>
          </cell>
          <cell r="F93">
            <v>1.3565050000000001</v>
          </cell>
          <cell r="G93">
            <v>3138.9525700000004</v>
          </cell>
          <cell r="H93">
            <v>21.963239999999999</v>
          </cell>
          <cell r="I93">
            <v>50822.937359999996</v>
          </cell>
          <cell r="J93">
            <v>6.5401899999999999</v>
          </cell>
        </row>
        <row r="94">
          <cell r="A94">
            <v>1780857</v>
          </cell>
          <cell r="B94">
            <v>93</v>
          </cell>
          <cell r="C94">
            <v>19986</v>
          </cell>
          <cell r="D94">
            <v>2230</v>
          </cell>
          <cell r="E94">
            <v>17756</v>
          </cell>
          <cell r="F94">
            <v>1.3584769999999999</v>
          </cell>
          <cell r="G94">
            <v>3029.40371</v>
          </cell>
          <cell r="H94">
            <v>16.058620000000001</v>
          </cell>
          <cell r="I94">
            <v>35810.722600000001</v>
          </cell>
          <cell r="J94">
            <v>7.962332</v>
          </cell>
        </row>
        <row r="95">
          <cell r="A95">
            <v>1800472</v>
          </cell>
          <cell r="B95">
            <v>94</v>
          </cell>
          <cell r="C95">
            <v>19615</v>
          </cell>
          <cell r="D95">
            <v>3383</v>
          </cell>
          <cell r="E95">
            <v>16232</v>
          </cell>
          <cell r="F95">
            <v>1.3534569999999999</v>
          </cell>
          <cell r="G95">
            <v>4578.7450309999995</v>
          </cell>
          <cell r="H95">
            <v>13.53844</v>
          </cell>
          <cell r="I95">
            <v>45800.542519999995</v>
          </cell>
          <cell r="J95">
            <v>4.798108</v>
          </cell>
        </row>
        <row r="96">
          <cell r="A96">
            <v>1820102</v>
          </cell>
          <cell r="B96">
            <v>95</v>
          </cell>
          <cell r="C96">
            <v>19630</v>
          </cell>
          <cell r="D96">
            <v>11133</v>
          </cell>
          <cell r="E96">
            <v>8497</v>
          </cell>
          <cell r="F96">
            <v>1.3638129999999999</v>
          </cell>
          <cell r="G96">
            <v>15183.330129</v>
          </cell>
          <cell r="H96">
            <v>29.657080000000001</v>
          </cell>
          <cell r="I96">
            <v>330172.27163999999</v>
          </cell>
          <cell r="J96">
            <v>0.76322599999999996</v>
          </cell>
        </row>
        <row r="97">
          <cell r="A97">
            <v>1840098</v>
          </cell>
          <cell r="B97">
            <v>96</v>
          </cell>
          <cell r="C97">
            <v>19996</v>
          </cell>
          <cell r="D97">
            <v>7763</v>
          </cell>
          <cell r="E97">
            <v>12233</v>
          </cell>
          <cell r="F97">
            <v>1.8414079999999999</v>
          </cell>
          <cell r="G97">
            <v>14294.850304</v>
          </cell>
          <cell r="H97">
            <v>20.669910000000002</v>
          </cell>
          <cell r="I97">
            <v>160460.51133000001</v>
          </cell>
          <cell r="J97">
            <v>1.5758080000000001</v>
          </cell>
        </row>
        <row r="98">
          <cell r="A98">
            <v>1860077</v>
          </cell>
          <cell r="B98">
            <v>97</v>
          </cell>
          <cell r="C98">
            <v>19979</v>
          </cell>
          <cell r="D98">
            <v>8671</v>
          </cell>
          <cell r="E98">
            <v>11308</v>
          </cell>
          <cell r="F98">
            <v>2.2471269999999999</v>
          </cell>
          <cell r="G98">
            <v>19484.838217</v>
          </cell>
          <cell r="H98">
            <v>29.53293</v>
          </cell>
          <cell r="I98">
            <v>256080.03603000002</v>
          </cell>
          <cell r="J98">
            <v>1.304117</v>
          </cell>
        </row>
        <row r="99">
          <cell r="A99">
            <v>1877529</v>
          </cell>
          <cell r="B99">
            <v>98</v>
          </cell>
          <cell r="C99">
            <v>17452</v>
          </cell>
          <cell r="D99">
            <v>6621</v>
          </cell>
          <cell r="E99">
            <v>10831</v>
          </cell>
          <cell r="F99">
            <v>1.3013250000000001</v>
          </cell>
          <cell r="G99">
            <v>8616.0728250000011</v>
          </cell>
          <cell r="H99">
            <v>22.789010000000001</v>
          </cell>
          <cell r="I99">
            <v>150886.03521</v>
          </cell>
          <cell r="J99">
            <v>1.635856</v>
          </cell>
        </row>
        <row r="100">
          <cell r="A100">
            <v>1896449</v>
          </cell>
          <cell r="B100">
            <v>99</v>
          </cell>
          <cell r="C100">
            <v>18920</v>
          </cell>
          <cell r="D100">
            <v>7958</v>
          </cell>
          <cell r="E100">
            <v>10962</v>
          </cell>
          <cell r="F100">
            <v>0.73766799999999999</v>
          </cell>
          <cell r="G100">
            <v>5870.3619440000002</v>
          </cell>
          <cell r="H100">
            <v>21.172969999999999</v>
          </cell>
          <cell r="I100">
            <v>168494.49526</v>
          </cell>
          <cell r="J100">
            <v>1.3774820000000001</v>
          </cell>
        </row>
        <row r="101">
          <cell r="A101">
            <v>1914047</v>
          </cell>
          <cell r="B101">
            <v>100</v>
          </cell>
          <cell r="C101">
            <v>17598</v>
          </cell>
          <cell r="D101">
            <v>5053</v>
          </cell>
          <cell r="E101">
            <v>12545</v>
          </cell>
          <cell r="F101">
            <v>0.82354799999999995</v>
          </cell>
          <cell r="G101">
            <v>4161.3880439999994</v>
          </cell>
          <cell r="H101">
            <v>109.5676</v>
          </cell>
          <cell r="I101">
            <v>553645.08279999997</v>
          </cell>
          <cell r="J101">
            <v>2.4826839999999999</v>
          </cell>
        </row>
        <row r="102">
          <cell r="A102">
            <v>1934002</v>
          </cell>
          <cell r="B102">
            <v>101</v>
          </cell>
          <cell r="C102">
            <v>19955</v>
          </cell>
          <cell r="D102">
            <v>8144</v>
          </cell>
          <cell r="E102">
            <v>11811</v>
          </cell>
          <cell r="F102">
            <v>0.94343999999999995</v>
          </cell>
          <cell r="G102">
            <v>7683.37536</v>
          </cell>
          <cell r="H102">
            <v>89.935820000000007</v>
          </cell>
          <cell r="I102">
            <v>732437.31808</v>
          </cell>
          <cell r="J102">
            <v>1.4502699999999999</v>
          </cell>
        </row>
        <row r="103">
          <cell r="A103">
            <v>1953786</v>
          </cell>
          <cell r="B103">
            <v>102</v>
          </cell>
          <cell r="C103">
            <v>19784</v>
          </cell>
          <cell r="D103">
            <v>5815</v>
          </cell>
          <cell r="E103">
            <v>13969</v>
          </cell>
          <cell r="F103">
            <v>1.0802700000000001</v>
          </cell>
          <cell r="G103">
            <v>6281.7700500000001</v>
          </cell>
          <cell r="H103">
            <v>58.944890000000001</v>
          </cell>
          <cell r="I103">
            <v>342764.53535000002</v>
          </cell>
          <cell r="J103">
            <v>2.4022359999999998</v>
          </cell>
        </row>
        <row r="104">
          <cell r="A104">
            <v>1972466</v>
          </cell>
          <cell r="B104">
            <v>103</v>
          </cell>
          <cell r="C104">
            <v>18680</v>
          </cell>
          <cell r="D104">
            <v>8173</v>
          </cell>
          <cell r="E104">
            <v>10507</v>
          </cell>
          <cell r="F104">
            <v>1.142422</v>
          </cell>
          <cell r="G104">
            <v>9337.0150059999996</v>
          </cell>
          <cell r="H104">
            <v>60.816630000000004</v>
          </cell>
          <cell r="I104">
            <v>497054.31699000002</v>
          </cell>
          <cell r="J104">
            <v>1.285574</v>
          </cell>
        </row>
        <row r="105">
          <cell r="A105">
            <v>1992431</v>
          </cell>
          <cell r="B105">
            <v>104</v>
          </cell>
          <cell r="C105">
            <v>19965</v>
          </cell>
          <cell r="D105">
            <v>7910</v>
          </cell>
          <cell r="E105">
            <v>12055</v>
          </cell>
          <cell r="F105">
            <v>1.0750869999999999</v>
          </cell>
          <cell r="G105">
            <v>8503.9381699999994</v>
          </cell>
          <cell r="H105">
            <v>40.108289999999997</v>
          </cell>
          <cell r="I105">
            <v>317256.57389999996</v>
          </cell>
          <cell r="J105">
            <v>1.5240199999999999</v>
          </cell>
        </row>
        <row r="106">
          <cell r="A106">
            <v>2012427</v>
          </cell>
          <cell r="B106">
            <v>105</v>
          </cell>
          <cell r="C106">
            <v>19996</v>
          </cell>
          <cell r="D106">
            <v>9257</v>
          </cell>
          <cell r="E106">
            <v>10739</v>
          </cell>
          <cell r="F106">
            <v>1.1075649999999999</v>
          </cell>
          <cell r="G106">
            <v>10252.729205</v>
          </cell>
          <cell r="H106">
            <v>105.11669999999999</v>
          </cell>
          <cell r="I106">
            <v>973065.29189999995</v>
          </cell>
          <cell r="J106">
            <v>1.1600950000000001</v>
          </cell>
        </row>
        <row r="107">
          <cell r="A107">
            <v>2030013</v>
          </cell>
          <cell r="B107">
            <v>106</v>
          </cell>
          <cell r="C107">
            <v>17586</v>
          </cell>
          <cell r="D107">
            <v>4189</v>
          </cell>
          <cell r="E107">
            <v>13397</v>
          </cell>
          <cell r="F107">
            <v>1.0940780000000001</v>
          </cell>
          <cell r="G107">
            <v>4583.0927420000007</v>
          </cell>
          <cell r="H107">
            <v>69.920969999999997</v>
          </cell>
          <cell r="I107">
            <v>292898.94332999998</v>
          </cell>
          <cell r="J107">
            <v>3.1981380000000001</v>
          </cell>
        </row>
        <row r="108">
          <cell r="A108">
            <v>2047468</v>
          </cell>
          <cell r="B108">
            <v>107</v>
          </cell>
          <cell r="C108">
            <v>17455</v>
          </cell>
          <cell r="D108">
            <v>2329</v>
          </cell>
          <cell r="E108">
            <v>15126</v>
          </cell>
          <cell r="F108">
            <v>1.4937780000000001</v>
          </cell>
          <cell r="G108">
            <v>3479.0089620000003</v>
          </cell>
          <cell r="H108">
            <v>25.067830000000001</v>
          </cell>
          <cell r="I108">
            <v>58382.976070000004</v>
          </cell>
          <cell r="J108">
            <v>6.4946330000000003</v>
          </cell>
        </row>
        <row r="109">
          <cell r="A109">
            <v>2067438</v>
          </cell>
          <cell r="B109">
            <v>108</v>
          </cell>
          <cell r="C109">
            <v>19970</v>
          </cell>
          <cell r="D109">
            <v>2680</v>
          </cell>
          <cell r="E109">
            <v>17290</v>
          </cell>
          <cell r="F109">
            <v>1.3367199999999999</v>
          </cell>
          <cell r="G109">
            <v>3582.4096</v>
          </cell>
          <cell r="H109">
            <v>16.30199</v>
          </cell>
          <cell r="I109">
            <v>43689.333200000001</v>
          </cell>
          <cell r="J109">
            <v>6.451492</v>
          </cell>
        </row>
        <row r="110">
          <cell r="A110">
            <v>2087397</v>
          </cell>
          <cell r="B110">
            <v>109</v>
          </cell>
          <cell r="C110">
            <v>19959</v>
          </cell>
          <cell r="D110">
            <v>9835</v>
          </cell>
          <cell r="E110">
            <v>10124</v>
          </cell>
          <cell r="F110">
            <v>1.6706220000000001</v>
          </cell>
          <cell r="G110">
            <v>16430.567370000001</v>
          </cell>
          <cell r="H110">
            <v>37.067549999999997</v>
          </cell>
          <cell r="I110">
            <v>364559.35424999997</v>
          </cell>
          <cell r="J110">
            <v>1.029385</v>
          </cell>
        </row>
        <row r="111">
          <cell r="A111">
            <v>2106695</v>
          </cell>
          <cell r="B111">
            <v>110</v>
          </cell>
          <cell r="C111">
            <v>19298</v>
          </cell>
          <cell r="D111">
            <v>12553</v>
          </cell>
          <cell r="E111">
            <v>6745</v>
          </cell>
          <cell r="F111">
            <v>1.773093</v>
          </cell>
          <cell r="G111">
            <v>22257.636429000002</v>
          </cell>
          <cell r="H111">
            <v>38.775959999999998</v>
          </cell>
          <cell r="I111">
            <v>486754.62587999995</v>
          </cell>
          <cell r="J111">
            <v>0.53732199999999997</v>
          </cell>
        </row>
        <row r="112">
          <cell r="A112">
            <v>2126622</v>
          </cell>
          <cell r="B112">
            <v>111</v>
          </cell>
          <cell r="C112">
            <v>19927</v>
          </cell>
          <cell r="D112">
            <v>12348</v>
          </cell>
          <cell r="E112">
            <v>7579</v>
          </cell>
          <cell r="F112">
            <v>2.1652100000000001</v>
          </cell>
          <cell r="G112">
            <v>26736.013080000001</v>
          </cell>
          <cell r="H112">
            <v>50.291930000000001</v>
          </cell>
          <cell r="I112">
            <v>621004.75164000003</v>
          </cell>
          <cell r="J112">
            <v>0.613784</v>
          </cell>
        </row>
        <row r="113">
          <cell r="A113">
            <v>2146455</v>
          </cell>
          <cell r="B113">
            <v>112</v>
          </cell>
          <cell r="C113">
            <v>19833</v>
          </cell>
          <cell r="D113">
            <v>12407</v>
          </cell>
          <cell r="E113">
            <v>7426</v>
          </cell>
          <cell r="F113">
            <v>1.110771</v>
          </cell>
          <cell r="G113">
            <v>13781.335797</v>
          </cell>
          <cell r="H113">
            <v>25.698920000000001</v>
          </cell>
          <cell r="I113">
            <v>318846.50044000003</v>
          </cell>
          <cell r="J113">
            <v>0.59853299999999998</v>
          </cell>
        </row>
        <row r="114">
          <cell r="A114">
            <v>2166410</v>
          </cell>
          <cell r="B114">
            <v>113</v>
          </cell>
          <cell r="C114">
            <v>19955</v>
          </cell>
          <cell r="D114">
            <v>7016</v>
          </cell>
          <cell r="E114">
            <v>12939</v>
          </cell>
          <cell r="F114">
            <v>0.74926599999999999</v>
          </cell>
          <cell r="G114">
            <v>5256.8502559999997</v>
          </cell>
          <cell r="H114">
            <v>38.28152</v>
          </cell>
          <cell r="I114">
            <v>268583.14432000002</v>
          </cell>
          <cell r="J114">
            <v>1.8442130000000001</v>
          </cell>
        </row>
        <row r="115">
          <cell r="A115">
            <v>2186401</v>
          </cell>
          <cell r="B115">
            <v>114</v>
          </cell>
          <cell r="C115">
            <v>19991</v>
          </cell>
          <cell r="D115">
            <v>13432</v>
          </cell>
          <cell r="E115">
            <v>6559</v>
          </cell>
          <cell r="F115">
            <v>1.0033909999999999</v>
          </cell>
          <cell r="G115">
            <v>13477.547911999998</v>
          </cell>
          <cell r="H115">
            <v>80.255470000000003</v>
          </cell>
          <cell r="I115">
            <v>1077991.4730400001</v>
          </cell>
          <cell r="J115">
            <v>0.488311</v>
          </cell>
        </row>
        <row r="116">
          <cell r="A116">
            <v>2204992</v>
          </cell>
          <cell r="B116">
            <v>115</v>
          </cell>
          <cell r="C116">
            <v>18591</v>
          </cell>
          <cell r="D116">
            <v>6650</v>
          </cell>
          <cell r="E116">
            <v>11941</v>
          </cell>
          <cell r="F116">
            <v>1.106482</v>
          </cell>
          <cell r="G116">
            <v>7358.1053000000002</v>
          </cell>
          <cell r="H116">
            <v>60.558880000000002</v>
          </cell>
          <cell r="I116">
            <v>402716.55200000003</v>
          </cell>
          <cell r="J116">
            <v>1.795639</v>
          </cell>
        </row>
        <row r="117">
          <cell r="A117">
            <v>2223819</v>
          </cell>
          <cell r="B117">
            <v>116</v>
          </cell>
          <cell r="C117">
            <v>18827</v>
          </cell>
          <cell r="D117">
            <v>10297</v>
          </cell>
          <cell r="E117">
            <v>8530</v>
          </cell>
          <cell r="F117">
            <v>1.104069</v>
          </cell>
          <cell r="G117">
            <v>11368.598493</v>
          </cell>
          <cell r="H117">
            <v>46.66019</v>
          </cell>
          <cell r="I117">
            <v>480459.97642999998</v>
          </cell>
          <cell r="J117">
            <v>0.82839700000000005</v>
          </cell>
        </row>
        <row r="118">
          <cell r="A118">
            <v>2243784</v>
          </cell>
          <cell r="B118">
            <v>117</v>
          </cell>
          <cell r="C118">
            <v>19965</v>
          </cell>
          <cell r="D118">
            <v>10429</v>
          </cell>
          <cell r="E118">
            <v>9536</v>
          </cell>
          <cell r="F118">
            <v>1.12737</v>
          </cell>
          <cell r="G118">
            <v>11757.34173</v>
          </cell>
          <cell r="H118">
            <v>37.433509999999998</v>
          </cell>
          <cell r="I118">
            <v>390394.07578999997</v>
          </cell>
          <cell r="J118">
            <v>0.91437299999999999</v>
          </cell>
        </row>
        <row r="119">
          <cell r="A119">
            <v>2263761</v>
          </cell>
          <cell r="B119">
            <v>118</v>
          </cell>
          <cell r="C119">
            <v>19977</v>
          </cell>
          <cell r="D119">
            <v>8906</v>
          </cell>
          <cell r="E119">
            <v>11071</v>
          </cell>
          <cell r="F119">
            <v>1.1329100000000001</v>
          </cell>
          <cell r="G119">
            <v>10089.696460000001</v>
          </cell>
          <cell r="H119">
            <v>100.2132</v>
          </cell>
          <cell r="I119">
            <v>892498.75919999997</v>
          </cell>
          <cell r="J119">
            <v>1.2430950000000001</v>
          </cell>
        </row>
        <row r="120">
          <cell r="A120">
            <v>2283746</v>
          </cell>
          <cell r="B120">
            <v>119</v>
          </cell>
          <cell r="C120">
            <v>19985</v>
          </cell>
          <cell r="D120">
            <v>11367</v>
          </cell>
          <cell r="E120">
            <v>8618</v>
          </cell>
          <cell r="F120">
            <v>0.86441100000000004</v>
          </cell>
          <cell r="G120">
            <v>9825.7598369999996</v>
          </cell>
          <cell r="H120">
            <v>50.368009999999998</v>
          </cell>
          <cell r="I120">
            <v>572533.16966999997</v>
          </cell>
          <cell r="J120">
            <v>0.75815999999999995</v>
          </cell>
        </row>
        <row r="121">
          <cell r="A121">
            <v>2303727</v>
          </cell>
          <cell r="B121">
            <v>120</v>
          </cell>
          <cell r="C121">
            <v>19981</v>
          </cell>
          <cell r="D121">
            <v>5888</v>
          </cell>
          <cell r="E121">
            <v>14093</v>
          </cell>
          <cell r="F121">
            <v>1.2836780000000001</v>
          </cell>
          <cell r="G121">
            <v>7558.2960640000001</v>
          </cell>
          <cell r="H121">
            <v>27.83708</v>
          </cell>
          <cell r="I121">
            <v>163904.72704</v>
          </cell>
          <cell r="J121">
            <v>2.3935119999999999</v>
          </cell>
        </row>
        <row r="122">
          <cell r="A122">
            <v>2323662</v>
          </cell>
          <cell r="B122">
            <v>121</v>
          </cell>
          <cell r="C122">
            <v>19935</v>
          </cell>
          <cell r="D122">
            <v>13212</v>
          </cell>
          <cell r="E122">
            <v>6723</v>
          </cell>
          <cell r="F122">
            <v>1.6561300000000001</v>
          </cell>
          <cell r="G122">
            <v>21880.789560000001</v>
          </cell>
          <cell r="H122">
            <v>58.71848</v>
          </cell>
          <cell r="I122">
            <v>775788.55776</v>
          </cell>
          <cell r="J122">
            <v>0.50885599999999998</v>
          </cell>
        </row>
        <row r="123">
          <cell r="A123">
            <v>2343635</v>
          </cell>
          <cell r="B123">
            <v>122</v>
          </cell>
          <cell r="C123">
            <v>19973</v>
          </cell>
          <cell r="D123">
            <v>16904</v>
          </cell>
          <cell r="E123">
            <v>3069</v>
          </cell>
          <cell r="F123">
            <v>1.505042</v>
          </cell>
          <cell r="G123">
            <v>25441.229968</v>
          </cell>
          <cell r="H123">
            <v>40.554609999999997</v>
          </cell>
          <cell r="I123">
            <v>685535.12743999995</v>
          </cell>
          <cell r="J123">
            <v>0.18155499999999999</v>
          </cell>
        </row>
        <row r="124">
          <cell r="A124">
            <v>2363294</v>
          </cell>
          <cell r="B124">
            <v>123</v>
          </cell>
          <cell r="C124">
            <v>19659</v>
          </cell>
          <cell r="D124">
            <v>11074</v>
          </cell>
          <cell r="E124">
            <v>8585</v>
          </cell>
          <cell r="F124">
            <v>1.393397</v>
          </cell>
          <cell r="G124">
            <v>15430.478378</v>
          </cell>
          <cell r="H124">
            <v>31.630990000000001</v>
          </cell>
          <cell r="I124">
            <v>350281.58325999998</v>
          </cell>
          <cell r="J124">
            <v>0.77523900000000001</v>
          </cell>
        </row>
        <row r="125">
          <cell r="A125">
            <v>2383290</v>
          </cell>
          <cell r="B125">
            <v>124</v>
          </cell>
          <cell r="C125">
            <v>19996</v>
          </cell>
          <cell r="D125">
            <v>11723</v>
          </cell>
          <cell r="E125">
            <v>8273</v>
          </cell>
          <cell r="F125">
            <v>0.80785799999999997</v>
          </cell>
          <cell r="G125">
            <v>9470.5193339999987</v>
          </cell>
          <cell r="H125">
            <v>27.742149999999999</v>
          </cell>
          <cell r="I125">
            <v>325221.22444999998</v>
          </cell>
          <cell r="J125">
            <v>0.70570699999999997</v>
          </cell>
        </row>
        <row r="126">
          <cell r="A126">
            <v>2403276</v>
          </cell>
          <cell r="B126">
            <v>125</v>
          </cell>
          <cell r="C126">
            <v>19986</v>
          </cell>
          <cell r="D126">
            <v>10117</v>
          </cell>
          <cell r="E126">
            <v>9869</v>
          </cell>
          <cell r="F126">
            <v>0.85372899999999996</v>
          </cell>
          <cell r="G126">
            <v>8637.1762930000004</v>
          </cell>
          <cell r="H126">
            <v>79.629930000000002</v>
          </cell>
          <cell r="I126">
            <v>805616.00181000005</v>
          </cell>
          <cell r="J126">
            <v>0.97548699999999999</v>
          </cell>
        </row>
        <row r="127">
          <cell r="A127">
            <v>2422955</v>
          </cell>
          <cell r="B127">
            <v>126</v>
          </cell>
          <cell r="C127">
            <v>19679</v>
          </cell>
          <cell r="D127">
            <v>11352</v>
          </cell>
          <cell r="E127">
            <v>8327</v>
          </cell>
          <cell r="F127">
            <v>1.1421539999999999</v>
          </cell>
          <cell r="G127">
            <v>12965.732207999999</v>
          </cell>
          <cell r="H127">
            <v>68.665279999999996</v>
          </cell>
          <cell r="I127">
            <v>779488.25855999999</v>
          </cell>
          <cell r="J127">
            <v>0.73352700000000004</v>
          </cell>
        </row>
        <row r="128">
          <cell r="A128">
            <v>2442822</v>
          </cell>
          <cell r="B128">
            <v>127</v>
          </cell>
          <cell r="C128">
            <v>19867</v>
          </cell>
          <cell r="D128">
            <v>11806</v>
          </cell>
          <cell r="E128">
            <v>8061</v>
          </cell>
          <cell r="F128">
            <v>1.404876</v>
          </cell>
          <cell r="G128">
            <v>16585.966056000001</v>
          </cell>
          <cell r="H128">
            <v>43.926049999999996</v>
          </cell>
          <cell r="I128">
            <v>518590.94629999995</v>
          </cell>
          <cell r="J128">
            <v>0.68278799999999995</v>
          </cell>
        </row>
        <row r="129">
          <cell r="A129">
            <v>2462786</v>
          </cell>
          <cell r="B129">
            <v>128</v>
          </cell>
          <cell r="C129">
            <v>19964</v>
          </cell>
          <cell r="D129">
            <v>8979</v>
          </cell>
          <cell r="E129">
            <v>10985</v>
          </cell>
          <cell r="F129">
            <v>1.4831449999999999</v>
          </cell>
          <cell r="G129">
            <v>13317.158954999999</v>
          </cell>
          <cell r="H129">
            <v>39.759569999999997</v>
          </cell>
          <cell r="I129">
            <v>357001.17902999994</v>
          </cell>
          <cell r="J129">
            <v>1.2234100000000001</v>
          </cell>
        </row>
        <row r="130">
          <cell r="A130">
            <v>2480979</v>
          </cell>
          <cell r="B130">
            <v>129</v>
          </cell>
          <cell r="C130">
            <v>18193</v>
          </cell>
          <cell r="D130">
            <v>7558</v>
          </cell>
          <cell r="E130">
            <v>10635</v>
          </cell>
          <cell r="F130">
            <v>0.96896800000000005</v>
          </cell>
          <cell r="G130">
            <v>7323.4601440000006</v>
          </cell>
          <cell r="H130">
            <v>43.006819999999998</v>
          </cell>
          <cell r="I130">
            <v>325045.54556</v>
          </cell>
          <cell r="J130">
            <v>1.4071180000000001</v>
          </cell>
        </row>
        <row r="131">
          <cell r="A131">
            <v>2500910</v>
          </cell>
          <cell r="B131">
            <v>130</v>
          </cell>
          <cell r="C131">
            <v>19931</v>
          </cell>
          <cell r="D131">
            <v>9587</v>
          </cell>
          <cell r="E131">
            <v>10344</v>
          </cell>
          <cell r="F131">
            <v>1.054565</v>
          </cell>
          <cell r="G131">
            <v>10110.114654999999</v>
          </cell>
          <cell r="H131">
            <v>38.734789999999997</v>
          </cell>
          <cell r="I131">
            <v>371350.43172999995</v>
          </cell>
          <cell r="J131">
            <v>1.0789610000000001</v>
          </cell>
        </row>
        <row r="132">
          <cell r="A132">
            <v>2520908</v>
          </cell>
          <cell r="B132">
            <v>131</v>
          </cell>
          <cell r="C132">
            <v>19998</v>
          </cell>
          <cell r="D132">
            <v>10767</v>
          </cell>
          <cell r="E132">
            <v>9231</v>
          </cell>
          <cell r="F132">
            <v>1.561113</v>
          </cell>
          <cell r="G132">
            <v>16808.503670999999</v>
          </cell>
          <cell r="H132">
            <v>22.161660000000001</v>
          </cell>
          <cell r="I132">
            <v>238614.59322000001</v>
          </cell>
          <cell r="J132">
            <v>0.85734200000000005</v>
          </cell>
        </row>
        <row r="133">
          <cell r="A133">
            <v>2540893</v>
          </cell>
          <cell r="B133">
            <v>132</v>
          </cell>
          <cell r="C133">
            <v>19985</v>
          </cell>
          <cell r="D133">
            <v>15722</v>
          </cell>
          <cell r="E133">
            <v>4263</v>
          </cell>
          <cell r="F133">
            <v>1.6304970000000001</v>
          </cell>
          <cell r="G133">
            <v>25634.673834000001</v>
          </cell>
          <cell r="H133">
            <v>37.159289999999999</v>
          </cell>
          <cell r="I133">
            <v>584218.35737999994</v>
          </cell>
          <cell r="J133">
            <v>0.27114899999999997</v>
          </cell>
        </row>
        <row r="134">
          <cell r="A134">
            <v>2560836</v>
          </cell>
          <cell r="B134">
            <v>133</v>
          </cell>
          <cell r="C134">
            <v>19943</v>
          </cell>
          <cell r="D134">
            <v>16018</v>
          </cell>
          <cell r="E134">
            <v>3925</v>
          </cell>
          <cell r="F134">
            <v>1.494345</v>
          </cell>
          <cell r="G134">
            <v>23936.41821</v>
          </cell>
          <cell r="H134">
            <v>37.858939999999997</v>
          </cell>
          <cell r="I134">
            <v>606424.5009199999</v>
          </cell>
          <cell r="J134">
            <v>0.245037</v>
          </cell>
        </row>
        <row r="135">
          <cell r="A135">
            <v>2579088</v>
          </cell>
          <cell r="B135">
            <v>134</v>
          </cell>
          <cell r="C135">
            <v>18252</v>
          </cell>
          <cell r="D135">
            <v>13787</v>
          </cell>
          <cell r="E135">
            <v>4465</v>
          </cell>
          <cell r="F135">
            <v>1.0558000000000001</v>
          </cell>
          <cell r="G135">
            <v>14556.314600000002</v>
          </cell>
          <cell r="H135">
            <v>36.191229999999997</v>
          </cell>
          <cell r="I135">
            <v>498968.48800999997</v>
          </cell>
          <cell r="J135">
            <v>0.32385599999999998</v>
          </cell>
        </row>
        <row r="136">
          <cell r="A136">
            <v>2599056</v>
          </cell>
          <cell r="B136">
            <v>135</v>
          </cell>
          <cell r="C136">
            <v>19968</v>
          </cell>
          <cell r="D136">
            <v>16015</v>
          </cell>
          <cell r="E136">
            <v>3953</v>
          </cell>
          <cell r="F136">
            <v>0.96285299999999996</v>
          </cell>
          <cell r="G136">
            <v>15420.090795</v>
          </cell>
          <cell r="H136">
            <v>109.5895</v>
          </cell>
          <cell r="I136">
            <v>1755075.8425</v>
          </cell>
          <cell r="J136">
            <v>0.24683099999999999</v>
          </cell>
        </row>
        <row r="137">
          <cell r="A137">
            <v>2617389</v>
          </cell>
          <cell r="B137">
            <v>136</v>
          </cell>
          <cell r="C137">
            <v>18333</v>
          </cell>
          <cell r="D137">
            <v>14165</v>
          </cell>
          <cell r="E137">
            <v>4168</v>
          </cell>
          <cell r="F137">
            <v>1.2160260000000001</v>
          </cell>
          <cell r="G137">
            <v>17225.008290000002</v>
          </cell>
          <cell r="H137">
            <v>48.779139999999998</v>
          </cell>
          <cell r="I137">
            <v>690956.51809999999</v>
          </cell>
          <cell r="J137">
            <v>0.29424600000000001</v>
          </cell>
        </row>
        <row r="138">
          <cell r="A138">
            <v>2637370</v>
          </cell>
          <cell r="B138">
            <v>137</v>
          </cell>
          <cell r="C138">
            <v>19981</v>
          </cell>
          <cell r="D138">
            <v>17768</v>
          </cell>
          <cell r="E138">
            <v>2213</v>
          </cell>
          <cell r="F138">
            <v>1.575564</v>
          </cell>
          <cell r="G138">
            <v>27994.621152</v>
          </cell>
          <cell r="H138">
            <v>40.378329999999998</v>
          </cell>
          <cell r="I138">
            <v>717442.16743999999</v>
          </cell>
          <cell r="J138">
            <v>0.12454999999999999</v>
          </cell>
        </row>
        <row r="139">
          <cell r="A139">
            <v>2657338</v>
          </cell>
          <cell r="B139">
            <v>138</v>
          </cell>
          <cell r="C139">
            <v>19968</v>
          </cell>
          <cell r="D139">
            <v>12070</v>
          </cell>
          <cell r="E139">
            <v>7898</v>
          </cell>
          <cell r="F139">
            <v>1.668461</v>
          </cell>
          <cell r="G139">
            <v>20138.324270000001</v>
          </cell>
          <cell r="H139">
            <v>34.327480000000001</v>
          </cell>
          <cell r="I139">
            <v>414332.68359999999</v>
          </cell>
          <cell r="J139">
            <v>0.65434999999999999</v>
          </cell>
        </row>
        <row r="140">
          <cell r="A140">
            <v>2676784</v>
          </cell>
          <cell r="B140">
            <v>139</v>
          </cell>
          <cell r="C140">
            <v>19446</v>
          </cell>
          <cell r="D140">
            <v>7595</v>
          </cell>
          <cell r="E140">
            <v>11851</v>
          </cell>
          <cell r="F140">
            <v>1.417203</v>
          </cell>
          <cell r="G140">
            <v>10763.656784999999</v>
          </cell>
          <cell r="H140">
            <v>24.010750000000002</v>
          </cell>
          <cell r="I140">
            <v>182361.64625000002</v>
          </cell>
          <cell r="J140">
            <v>1.5603689999999999</v>
          </cell>
        </row>
        <row r="141">
          <cell r="A141">
            <v>2695316</v>
          </cell>
          <cell r="B141">
            <v>140</v>
          </cell>
          <cell r="C141">
            <v>18532</v>
          </cell>
          <cell r="D141">
            <v>6849</v>
          </cell>
          <cell r="E141">
            <v>11683</v>
          </cell>
          <cell r="F141">
            <v>1.353523</v>
          </cell>
          <cell r="G141">
            <v>9270.2790270000005</v>
          </cell>
          <cell r="H141">
            <v>33.901699999999998</v>
          </cell>
          <cell r="I141">
            <v>232192.7433</v>
          </cell>
          <cell r="J141">
            <v>1.7057960000000001</v>
          </cell>
        </row>
        <row r="142">
          <cell r="A142">
            <v>2715125</v>
          </cell>
          <cell r="B142">
            <v>141</v>
          </cell>
          <cell r="C142">
            <v>19809</v>
          </cell>
          <cell r="D142">
            <v>16157</v>
          </cell>
          <cell r="E142">
            <v>3652</v>
          </cell>
          <cell r="F142">
            <v>1.062203</v>
          </cell>
          <cell r="G142">
            <v>17162.013870999999</v>
          </cell>
          <cell r="H142">
            <v>137.3631</v>
          </cell>
          <cell r="I142">
            <v>2219375.6066999999</v>
          </cell>
          <cell r="J142">
            <v>0.22603200000000001</v>
          </cell>
        </row>
        <row r="143">
          <cell r="A143">
            <v>2735097</v>
          </cell>
          <cell r="B143">
            <v>142</v>
          </cell>
          <cell r="C143">
            <v>19972</v>
          </cell>
          <cell r="D143">
            <v>15673</v>
          </cell>
          <cell r="E143">
            <v>4299</v>
          </cell>
          <cell r="F143">
            <v>1.302861</v>
          </cell>
          <cell r="G143">
            <v>20419.740453000002</v>
          </cell>
          <cell r="H143">
            <v>37.992229999999999</v>
          </cell>
          <cell r="I143">
            <v>595452.22078999993</v>
          </cell>
          <cell r="J143">
            <v>0.27429300000000001</v>
          </cell>
        </row>
        <row r="144">
          <cell r="A144">
            <v>2753838</v>
          </cell>
          <cell r="B144">
            <v>143</v>
          </cell>
          <cell r="C144">
            <v>18741</v>
          </cell>
          <cell r="D144">
            <v>11195</v>
          </cell>
          <cell r="E144">
            <v>7546</v>
          </cell>
          <cell r="F144">
            <v>2.047434</v>
          </cell>
          <cell r="G144">
            <v>22921.02363</v>
          </cell>
          <cell r="H144">
            <v>27.769380000000002</v>
          </cell>
          <cell r="I144">
            <v>310878.20910000004</v>
          </cell>
          <cell r="J144">
            <v>0.67405099999999996</v>
          </cell>
        </row>
        <row r="145">
          <cell r="A145">
            <v>2773828</v>
          </cell>
          <cell r="B145">
            <v>144</v>
          </cell>
          <cell r="C145">
            <v>19990</v>
          </cell>
          <cell r="D145">
            <v>14447</v>
          </cell>
          <cell r="E145">
            <v>5543</v>
          </cell>
          <cell r="F145">
            <v>1.5883149999999999</v>
          </cell>
          <cell r="G145">
            <v>22946.386804999998</v>
          </cell>
          <cell r="H145">
            <v>78.805790000000002</v>
          </cell>
          <cell r="I145">
            <v>1138507.24813</v>
          </cell>
          <cell r="J145">
            <v>0.38367800000000002</v>
          </cell>
        </row>
        <row r="146">
          <cell r="A146">
            <v>2793821</v>
          </cell>
          <cell r="B146">
            <v>145</v>
          </cell>
          <cell r="C146">
            <v>19993</v>
          </cell>
          <cell r="D146">
            <v>10457</v>
          </cell>
          <cell r="E146">
            <v>9536</v>
          </cell>
          <cell r="F146">
            <v>1.2697989999999999</v>
          </cell>
          <cell r="G146">
            <v>13278.288143</v>
          </cell>
          <cell r="H146">
            <v>67.229410000000001</v>
          </cell>
          <cell r="I146">
            <v>703017.94036999997</v>
          </cell>
          <cell r="J146">
            <v>0.91192499999999999</v>
          </cell>
        </row>
        <row r="147">
          <cell r="A147">
            <v>2813816</v>
          </cell>
          <cell r="B147">
            <v>146</v>
          </cell>
          <cell r="C147">
            <v>19995</v>
          </cell>
          <cell r="D147">
            <v>12381</v>
          </cell>
          <cell r="E147">
            <v>7614</v>
          </cell>
          <cell r="F147">
            <v>1.875084</v>
          </cell>
          <cell r="G147">
            <v>23215.415003999999</v>
          </cell>
          <cell r="H147">
            <v>66.062240000000003</v>
          </cell>
          <cell r="I147">
            <v>817916.59344000008</v>
          </cell>
          <cell r="J147">
            <v>0.61497500000000005</v>
          </cell>
        </row>
        <row r="148">
          <cell r="A148">
            <v>2833794</v>
          </cell>
          <cell r="B148">
            <v>147</v>
          </cell>
          <cell r="C148">
            <v>19978</v>
          </cell>
          <cell r="D148">
            <v>2981</v>
          </cell>
          <cell r="E148">
            <v>16997</v>
          </cell>
          <cell r="F148">
            <v>1.332775</v>
          </cell>
          <cell r="G148">
            <v>3973.0022750000003</v>
          </cell>
          <cell r="H148">
            <v>60.699919999999999</v>
          </cell>
          <cell r="I148">
            <v>180946.46151999998</v>
          </cell>
          <cell r="J148">
            <v>5.701778</v>
          </cell>
        </row>
        <row r="149">
          <cell r="A149">
            <v>2853727</v>
          </cell>
          <cell r="B149">
            <v>148</v>
          </cell>
          <cell r="C149">
            <v>19933</v>
          </cell>
          <cell r="D149">
            <v>4778</v>
          </cell>
          <cell r="E149">
            <v>15155</v>
          </cell>
          <cell r="F149">
            <v>1.4880059999999999</v>
          </cell>
          <cell r="G149">
            <v>7109.6926679999997</v>
          </cell>
          <cell r="H149">
            <v>4.8566779999999996</v>
          </cell>
          <cell r="I149">
            <v>23205.207483999999</v>
          </cell>
          <cell r="J149">
            <v>3.1718289999999998</v>
          </cell>
        </row>
        <row r="150">
          <cell r="A150">
            <v>2873119</v>
          </cell>
          <cell r="B150">
            <v>149</v>
          </cell>
          <cell r="C150">
            <v>19392</v>
          </cell>
          <cell r="D150">
            <v>926</v>
          </cell>
          <cell r="E150">
            <v>18466</v>
          </cell>
          <cell r="F150">
            <v>1.192509</v>
          </cell>
          <cell r="G150">
            <v>1104.263334</v>
          </cell>
          <cell r="H150">
            <v>25.752179999999999</v>
          </cell>
          <cell r="I150">
            <v>23846.518680000001</v>
          </cell>
          <cell r="J150">
            <v>19.941680000000002</v>
          </cell>
        </row>
        <row r="151">
          <cell r="A151">
            <v>2892602</v>
          </cell>
          <cell r="B151">
            <v>150</v>
          </cell>
          <cell r="C151">
            <v>19483</v>
          </cell>
          <cell r="D151">
            <v>307</v>
          </cell>
          <cell r="E151">
            <v>19176</v>
          </cell>
          <cell r="F151">
            <v>1.4728650000000001</v>
          </cell>
          <cell r="G151">
            <v>452.169555</v>
          </cell>
          <cell r="H151">
            <v>39.865850000000002</v>
          </cell>
          <cell r="I151">
            <v>12238.81595</v>
          </cell>
          <cell r="J151">
            <v>62.462539999999997</v>
          </cell>
        </row>
        <row r="152">
          <cell r="A152">
            <v>2912061</v>
          </cell>
          <cell r="B152">
            <v>151</v>
          </cell>
          <cell r="C152">
            <v>19459</v>
          </cell>
          <cell r="D152">
            <v>3716</v>
          </cell>
          <cell r="E152">
            <v>15743</v>
          </cell>
          <cell r="F152">
            <v>1.1335519999999999</v>
          </cell>
          <cell r="G152">
            <v>4212.2792319999999</v>
          </cell>
          <cell r="H152">
            <v>8.074643</v>
          </cell>
          <cell r="I152">
            <v>30005.373388</v>
          </cell>
          <cell r="J152">
            <v>4.2365449999999996</v>
          </cell>
        </row>
        <row r="153">
          <cell r="A153">
            <v>2931897</v>
          </cell>
          <cell r="B153">
            <v>152</v>
          </cell>
          <cell r="C153">
            <v>19836</v>
          </cell>
          <cell r="D153">
            <v>5340</v>
          </cell>
          <cell r="E153">
            <v>14496</v>
          </cell>
          <cell r="F153">
            <v>0.86354600000000004</v>
          </cell>
          <cell r="G153">
            <v>4611.3356400000002</v>
          </cell>
          <cell r="H153">
            <v>9.0712589999999995</v>
          </cell>
          <cell r="I153">
            <v>48440.52306</v>
          </cell>
          <cell r="J153">
            <v>2.714607</v>
          </cell>
        </row>
        <row r="154">
          <cell r="A154">
            <v>2951782</v>
          </cell>
          <cell r="B154">
            <v>153</v>
          </cell>
          <cell r="C154">
            <v>19885</v>
          </cell>
          <cell r="D154">
            <v>1542</v>
          </cell>
          <cell r="E154">
            <v>18343</v>
          </cell>
          <cell r="F154">
            <v>0.82626200000000005</v>
          </cell>
          <cell r="G154">
            <v>1274.096004</v>
          </cell>
          <cell r="H154">
            <v>11.649850000000001</v>
          </cell>
          <cell r="I154">
            <v>17964.0687</v>
          </cell>
          <cell r="J154">
            <v>11.89559</v>
          </cell>
        </row>
        <row r="155">
          <cell r="A155">
            <v>2969589</v>
          </cell>
          <cell r="B155">
            <v>154</v>
          </cell>
          <cell r="C155">
            <v>17807</v>
          </cell>
          <cell r="D155">
            <v>1137</v>
          </cell>
          <cell r="E155">
            <v>16670</v>
          </cell>
          <cell r="F155">
            <v>1.3498829999999999</v>
          </cell>
          <cell r="G155">
            <v>1534.816971</v>
          </cell>
          <cell r="H155">
            <v>5.8277380000000001</v>
          </cell>
          <cell r="I155">
            <v>6626.1381060000003</v>
          </cell>
          <cell r="J155">
            <v>14.661390000000001</v>
          </cell>
        </row>
        <row r="156">
          <cell r="A156">
            <v>2989338</v>
          </cell>
          <cell r="B156">
            <v>155</v>
          </cell>
          <cell r="C156">
            <v>19749</v>
          </cell>
          <cell r="D156">
            <v>3808</v>
          </cell>
          <cell r="E156">
            <v>15941</v>
          </cell>
          <cell r="F156">
            <v>1.760462</v>
          </cell>
          <cell r="G156">
            <v>6703.8392960000001</v>
          </cell>
          <cell r="H156">
            <v>4.9840220000000004</v>
          </cell>
          <cell r="I156">
            <v>18979.155776000003</v>
          </cell>
          <cell r="J156">
            <v>4.1861870000000003</v>
          </cell>
        </row>
        <row r="157">
          <cell r="A157">
            <v>3009338</v>
          </cell>
          <cell r="B157">
            <v>156</v>
          </cell>
          <cell r="C157">
            <v>20000</v>
          </cell>
          <cell r="D157">
            <v>864</v>
          </cell>
          <cell r="E157">
            <v>19136</v>
          </cell>
          <cell r="F157">
            <v>2.035809</v>
          </cell>
          <cell r="G157">
            <v>1758.9389759999999</v>
          </cell>
          <cell r="H157">
            <v>3.2218930000000001</v>
          </cell>
          <cell r="I157">
            <v>2783.7155520000001</v>
          </cell>
          <cell r="J157">
            <v>22.148150000000001</v>
          </cell>
        </row>
        <row r="158">
          <cell r="A158">
            <v>3028564</v>
          </cell>
          <cell r="B158">
            <v>157</v>
          </cell>
          <cell r="C158">
            <v>19226</v>
          </cell>
          <cell r="D158">
            <v>6606</v>
          </cell>
          <cell r="E158">
            <v>12620</v>
          </cell>
          <cell r="F158">
            <v>1.8479239999999999</v>
          </cell>
          <cell r="G158">
            <v>12207.385944</v>
          </cell>
          <cell r="H158">
            <v>3.9675829999999999</v>
          </cell>
          <cell r="I158">
            <v>26209.853297999998</v>
          </cell>
          <cell r="J158">
            <v>1.910385</v>
          </cell>
        </row>
        <row r="159">
          <cell r="A159">
            <v>3048344</v>
          </cell>
          <cell r="B159">
            <v>158</v>
          </cell>
          <cell r="C159">
            <v>19780</v>
          </cell>
          <cell r="D159">
            <v>1377</v>
          </cell>
          <cell r="E159">
            <v>18403</v>
          </cell>
          <cell r="F159">
            <v>0.92686100000000005</v>
          </cell>
          <cell r="G159">
            <v>1276.287597</v>
          </cell>
          <cell r="H159">
            <v>16.537520000000001</v>
          </cell>
          <cell r="I159">
            <v>22772.16504</v>
          </cell>
          <cell r="J159">
            <v>13.364560000000001</v>
          </cell>
        </row>
        <row r="160">
          <cell r="A160">
            <v>3068288</v>
          </cell>
          <cell r="B160">
            <v>159</v>
          </cell>
          <cell r="C160">
            <v>19944</v>
          </cell>
          <cell r="D160">
            <v>292</v>
          </cell>
          <cell r="E160">
            <v>19652</v>
          </cell>
          <cell r="F160">
            <v>1.9645360000000001</v>
          </cell>
          <cell r="G160">
            <v>573.64451199999996</v>
          </cell>
          <cell r="H160">
            <v>4.1871099999999997</v>
          </cell>
          <cell r="I160">
            <v>1222.6361199999999</v>
          </cell>
          <cell r="J160">
            <v>67.301370000000006</v>
          </cell>
        </row>
        <row r="161">
          <cell r="A161">
            <v>3087686</v>
          </cell>
          <cell r="B161">
            <v>160</v>
          </cell>
          <cell r="C161">
            <v>19398</v>
          </cell>
          <cell r="D161">
            <v>10766</v>
          </cell>
          <cell r="E161">
            <v>8632</v>
          </cell>
          <cell r="F161">
            <v>1.5961380000000001</v>
          </cell>
          <cell r="G161">
            <v>17184.021708</v>
          </cell>
          <cell r="H161">
            <v>4.8851829999999996</v>
          </cell>
          <cell r="I161">
            <v>52593.880177999992</v>
          </cell>
          <cell r="J161">
            <v>0.80178300000000002</v>
          </cell>
        </row>
        <row r="162">
          <cell r="A162">
            <v>3106605</v>
          </cell>
          <cell r="B162">
            <v>161</v>
          </cell>
          <cell r="C162">
            <v>18919</v>
          </cell>
          <cell r="D162">
            <v>1303</v>
          </cell>
          <cell r="E162">
            <v>17616</v>
          </cell>
          <cell r="F162">
            <v>1.528769</v>
          </cell>
          <cell r="G162">
            <v>1991.986007</v>
          </cell>
          <cell r="H162">
            <v>8.7566640000000007</v>
          </cell>
          <cell r="I162">
            <v>11409.933192</v>
          </cell>
          <cell r="J162">
            <v>13.51957</v>
          </cell>
        </row>
        <row r="163">
          <cell r="A163">
            <v>3126576</v>
          </cell>
          <cell r="B163">
            <v>162</v>
          </cell>
          <cell r="C163">
            <v>19971</v>
          </cell>
          <cell r="D163">
            <v>362</v>
          </cell>
          <cell r="E163">
            <v>19609</v>
          </cell>
          <cell r="F163">
            <v>1.652776</v>
          </cell>
          <cell r="G163">
            <v>598.30491200000006</v>
          </cell>
          <cell r="H163">
            <v>8.2611889999999999</v>
          </cell>
          <cell r="I163">
            <v>2990.5504179999998</v>
          </cell>
          <cell r="J163">
            <v>54.168509999999998</v>
          </cell>
        </row>
        <row r="164">
          <cell r="A164">
            <v>3145411</v>
          </cell>
          <cell r="B164">
            <v>163</v>
          </cell>
          <cell r="C164">
            <v>18835</v>
          </cell>
          <cell r="D164">
            <v>8437</v>
          </cell>
          <cell r="E164">
            <v>10398</v>
          </cell>
          <cell r="F164">
            <v>1.5412600000000001</v>
          </cell>
          <cell r="G164">
            <v>13003.610620000001</v>
          </cell>
          <cell r="H164">
            <v>5.7611869999999996</v>
          </cell>
          <cell r="I164">
            <v>48607.134718999994</v>
          </cell>
          <cell r="J164">
            <v>1.232429</v>
          </cell>
        </row>
        <row r="165">
          <cell r="A165">
            <v>3165405</v>
          </cell>
          <cell r="B165">
            <v>164</v>
          </cell>
          <cell r="C165">
            <v>19994</v>
          </cell>
          <cell r="D165">
            <v>351</v>
          </cell>
          <cell r="E165">
            <v>19643</v>
          </cell>
          <cell r="F165">
            <v>1.8505210000000001</v>
          </cell>
          <cell r="G165">
            <v>649.532871</v>
          </cell>
          <cell r="H165">
            <v>5.6191370000000003</v>
          </cell>
          <cell r="I165">
            <v>1972.3170870000001</v>
          </cell>
          <cell r="J165">
            <v>55.962960000000002</v>
          </cell>
        </row>
        <row r="166">
          <cell r="A166">
            <v>3183061</v>
          </cell>
          <cell r="B166">
            <v>165</v>
          </cell>
          <cell r="C166">
            <v>17656</v>
          </cell>
          <cell r="D166">
            <v>1673</v>
          </cell>
          <cell r="E166">
            <v>15983</v>
          </cell>
          <cell r="F166">
            <v>1.4477850000000001</v>
          </cell>
          <cell r="G166">
            <v>2422.1443050000003</v>
          </cell>
          <cell r="H166">
            <v>21.67276</v>
          </cell>
          <cell r="I166">
            <v>36258.527479999997</v>
          </cell>
          <cell r="J166">
            <v>9.5534960000000009</v>
          </cell>
        </row>
        <row r="167">
          <cell r="A167">
            <v>3203012</v>
          </cell>
          <cell r="B167">
            <v>166</v>
          </cell>
          <cell r="C167">
            <v>19951</v>
          </cell>
          <cell r="D167">
            <v>5419</v>
          </cell>
          <cell r="E167">
            <v>14532</v>
          </cell>
          <cell r="F167">
            <v>1.394388</v>
          </cell>
          <cell r="G167">
            <v>7556.188572</v>
          </cell>
          <cell r="H167">
            <v>5.493608</v>
          </cell>
          <cell r="I167">
            <v>29769.861752000001</v>
          </cell>
          <cell r="J167">
            <v>2.6816759999999999</v>
          </cell>
        </row>
        <row r="168">
          <cell r="A168">
            <v>3223003</v>
          </cell>
          <cell r="B168">
            <v>167</v>
          </cell>
          <cell r="C168">
            <v>19991</v>
          </cell>
          <cell r="D168">
            <v>1479</v>
          </cell>
          <cell r="E168">
            <v>18512</v>
          </cell>
          <cell r="F168">
            <v>1.7039139999999999</v>
          </cell>
          <cell r="G168">
            <v>2520.0888059999997</v>
          </cell>
          <cell r="H168">
            <v>4.7243399999999998</v>
          </cell>
          <cell r="I168">
            <v>6987.2988599999999</v>
          </cell>
          <cell r="J168">
            <v>12.51657</v>
          </cell>
        </row>
        <row r="169">
          <cell r="A169">
            <v>3240893</v>
          </cell>
          <cell r="B169">
            <v>168</v>
          </cell>
          <cell r="C169">
            <v>17890</v>
          </cell>
          <cell r="D169">
            <v>3281</v>
          </cell>
          <cell r="E169">
            <v>14609</v>
          </cell>
          <cell r="F169">
            <v>1.6581189999999999</v>
          </cell>
          <cell r="G169">
            <v>5440.2884389999999</v>
          </cell>
          <cell r="H169">
            <v>25.105779999999999</v>
          </cell>
          <cell r="I169">
            <v>82372.064180000001</v>
          </cell>
          <cell r="J169">
            <v>4.4526060000000003</v>
          </cell>
        </row>
        <row r="170">
          <cell r="A170">
            <v>3258342</v>
          </cell>
          <cell r="B170">
            <v>169</v>
          </cell>
          <cell r="C170">
            <v>17449</v>
          </cell>
          <cell r="D170">
            <v>2285</v>
          </cell>
          <cell r="E170">
            <v>15164</v>
          </cell>
          <cell r="F170">
            <v>1.139427</v>
          </cell>
          <cell r="G170">
            <v>2603.5906949999999</v>
          </cell>
          <cell r="H170">
            <v>6.096787</v>
          </cell>
          <cell r="I170">
            <v>13931.158294999999</v>
          </cell>
          <cell r="J170">
            <v>6.6363240000000001</v>
          </cell>
        </row>
        <row r="171">
          <cell r="A171">
            <v>3278342</v>
          </cell>
          <cell r="B171">
            <v>170</v>
          </cell>
          <cell r="C171">
            <v>20000</v>
          </cell>
          <cell r="D171">
            <v>1259</v>
          </cell>
          <cell r="E171">
            <v>18741</v>
          </cell>
          <cell r="F171">
            <v>1.5068349999999999</v>
          </cell>
          <cell r="G171">
            <v>1897.1052649999999</v>
          </cell>
          <cell r="H171">
            <v>5.8166960000000003</v>
          </cell>
          <cell r="I171">
            <v>7323.2202640000005</v>
          </cell>
          <cell r="J171">
            <v>14.885619999999999</v>
          </cell>
        </row>
        <row r="172">
          <cell r="A172">
            <v>3296711</v>
          </cell>
          <cell r="B172">
            <v>171</v>
          </cell>
          <cell r="C172">
            <v>18369</v>
          </cell>
          <cell r="D172">
            <v>6123</v>
          </cell>
          <cell r="E172">
            <v>12246</v>
          </cell>
          <cell r="F172">
            <v>1.393967</v>
          </cell>
          <cell r="G172">
            <v>8535.2599410000003</v>
          </cell>
          <cell r="H172">
            <v>14.834059999999999</v>
          </cell>
          <cell r="I172">
            <v>90828.949379999991</v>
          </cell>
          <cell r="J172">
            <v>2</v>
          </cell>
        </row>
        <row r="173">
          <cell r="A173">
            <v>3314489</v>
          </cell>
          <cell r="B173">
            <v>172</v>
          </cell>
          <cell r="C173">
            <v>17778</v>
          </cell>
          <cell r="D173">
            <v>105</v>
          </cell>
          <cell r="E173">
            <v>17673</v>
          </cell>
          <cell r="F173">
            <v>0.97269000000000005</v>
          </cell>
          <cell r="G173">
            <v>102.13245000000001</v>
          </cell>
          <cell r="H173">
            <v>5.5303620000000002</v>
          </cell>
          <cell r="I173">
            <v>580.68801000000008</v>
          </cell>
          <cell r="J173">
            <v>168.3143</v>
          </cell>
        </row>
        <row r="174">
          <cell r="A174">
            <v>3334433</v>
          </cell>
          <cell r="B174">
            <v>173</v>
          </cell>
          <cell r="C174">
            <v>19944</v>
          </cell>
          <cell r="D174">
            <v>8173</v>
          </cell>
          <cell r="E174">
            <v>11771</v>
          </cell>
          <cell r="F174">
            <v>1.1837569999999999</v>
          </cell>
          <cell r="G174">
            <v>9674.8459609999991</v>
          </cell>
          <cell r="H174">
            <v>4.3483619999999998</v>
          </cell>
          <cell r="I174">
            <v>35539.162625999998</v>
          </cell>
          <cell r="J174">
            <v>1.4402299999999999</v>
          </cell>
        </row>
        <row r="175">
          <cell r="A175">
            <v>3354416</v>
          </cell>
          <cell r="B175">
            <v>174</v>
          </cell>
          <cell r="C175">
            <v>19983</v>
          </cell>
          <cell r="D175">
            <v>5375</v>
          </cell>
          <cell r="E175">
            <v>14608</v>
          </cell>
          <cell r="F175">
            <v>1.0428919999999999</v>
          </cell>
          <cell r="G175">
            <v>5605.5445</v>
          </cell>
          <cell r="H175">
            <v>15.779030000000001</v>
          </cell>
          <cell r="I175">
            <v>84812.286250000005</v>
          </cell>
          <cell r="J175">
            <v>2.7177669999999998</v>
          </cell>
        </row>
        <row r="176">
          <cell r="A176">
            <v>3374415</v>
          </cell>
          <cell r="B176">
            <v>175</v>
          </cell>
          <cell r="C176">
            <v>19999</v>
          </cell>
          <cell r="D176">
            <v>9052</v>
          </cell>
          <cell r="E176">
            <v>10947</v>
          </cell>
          <cell r="F176">
            <v>1.3710850000000001</v>
          </cell>
          <cell r="G176">
            <v>12411.061420000002</v>
          </cell>
          <cell r="H176">
            <v>8.0697869999999998</v>
          </cell>
          <cell r="I176">
            <v>73047.711924000003</v>
          </cell>
          <cell r="J176">
            <v>1.209346</v>
          </cell>
        </row>
        <row r="177">
          <cell r="A177">
            <v>3394395</v>
          </cell>
          <cell r="B177">
            <v>176</v>
          </cell>
          <cell r="C177">
            <v>19980</v>
          </cell>
          <cell r="D177">
            <v>11660</v>
          </cell>
          <cell r="E177">
            <v>8320</v>
          </cell>
          <cell r="F177">
            <v>1.2459309999999999</v>
          </cell>
          <cell r="G177">
            <v>14527.55546</v>
          </cell>
          <cell r="H177">
            <v>8.9766779999999997</v>
          </cell>
          <cell r="I177">
            <v>104668.06547999999</v>
          </cell>
          <cell r="J177">
            <v>0.71355100000000005</v>
          </cell>
        </row>
        <row r="178">
          <cell r="A178">
            <v>3414250</v>
          </cell>
          <cell r="B178">
            <v>177</v>
          </cell>
          <cell r="C178">
            <v>19855</v>
          </cell>
          <cell r="D178">
            <v>6225</v>
          </cell>
          <cell r="E178">
            <v>13630</v>
          </cell>
          <cell r="F178">
            <v>0.93701299999999998</v>
          </cell>
          <cell r="G178">
            <v>5832.905925</v>
          </cell>
          <cell r="H178">
            <v>11.030939999999999</v>
          </cell>
          <cell r="I178">
            <v>68667.60149999999</v>
          </cell>
          <cell r="J178">
            <v>2.1895579999999999</v>
          </cell>
        </row>
        <row r="179">
          <cell r="A179">
            <v>3433551</v>
          </cell>
          <cell r="B179">
            <v>178</v>
          </cell>
          <cell r="C179">
            <v>19301</v>
          </cell>
          <cell r="D179">
            <v>5273</v>
          </cell>
          <cell r="E179">
            <v>14028</v>
          </cell>
          <cell r="F179">
            <v>0.94915499999999997</v>
          </cell>
          <cell r="G179">
            <v>5004.8943149999996</v>
          </cell>
          <cell r="H179">
            <v>13.30447</v>
          </cell>
          <cell r="I179">
            <v>70154.470310000004</v>
          </cell>
          <cell r="J179">
            <v>2.660345</v>
          </cell>
        </row>
        <row r="180">
          <cell r="A180">
            <v>3453157</v>
          </cell>
          <cell r="B180">
            <v>179</v>
          </cell>
          <cell r="C180">
            <v>19606</v>
          </cell>
          <cell r="D180">
            <v>4204</v>
          </cell>
          <cell r="E180">
            <v>15402</v>
          </cell>
          <cell r="F180">
            <v>1.3508599999999999</v>
          </cell>
          <cell r="G180">
            <v>5679.0154400000001</v>
          </cell>
          <cell r="H180">
            <v>7.1088719999999999</v>
          </cell>
          <cell r="I180">
            <v>29885.697887999999</v>
          </cell>
          <cell r="J180">
            <v>3.6636540000000002</v>
          </cell>
        </row>
        <row r="181">
          <cell r="A181">
            <v>3473142</v>
          </cell>
          <cell r="B181">
            <v>180</v>
          </cell>
          <cell r="C181">
            <v>19985</v>
          </cell>
          <cell r="D181">
            <v>4936</v>
          </cell>
          <cell r="E181">
            <v>15049</v>
          </cell>
          <cell r="F181">
            <v>1.554754</v>
          </cell>
          <cell r="G181">
            <v>7674.2657440000003</v>
          </cell>
          <cell r="H181">
            <v>5.0211560000000004</v>
          </cell>
          <cell r="I181">
            <v>24784.426016000001</v>
          </cell>
          <cell r="J181">
            <v>3.0488249999999999</v>
          </cell>
        </row>
        <row r="182">
          <cell r="A182">
            <v>3491572</v>
          </cell>
          <cell r="B182">
            <v>181</v>
          </cell>
          <cell r="C182">
            <v>18430</v>
          </cell>
          <cell r="D182">
            <v>1420</v>
          </cell>
          <cell r="E182">
            <v>17010</v>
          </cell>
          <cell r="F182">
            <v>1.9090560000000001</v>
          </cell>
          <cell r="G182">
            <v>2710.85952</v>
          </cell>
          <cell r="H182">
            <v>3.4817740000000001</v>
          </cell>
          <cell r="I182">
            <v>4944.1190800000004</v>
          </cell>
          <cell r="J182">
            <v>11.978870000000001</v>
          </cell>
        </row>
        <row r="183">
          <cell r="A183">
            <v>3508824</v>
          </cell>
          <cell r="B183">
            <v>182</v>
          </cell>
          <cell r="C183">
            <v>17252</v>
          </cell>
          <cell r="D183">
            <v>7397</v>
          </cell>
          <cell r="E183">
            <v>9855</v>
          </cell>
          <cell r="F183">
            <v>1.514384</v>
          </cell>
          <cell r="G183">
            <v>11201.898448</v>
          </cell>
          <cell r="H183">
            <v>3.648577</v>
          </cell>
          <cell r="I183">
            <v>26988.524068999999</v>
          </cell>
          <cell r="J183">
            <v>1.3322970000000001</v>
          </cell>
        </row>
        <row r="184">
          <cell r="A184">
            <v>3527969</v>
          </cell>
          <cell r="B184">
            <v>183</v>
          </cell>
          <cell r="C184">
            <v>19145</v>
          </cell>
          <cell r="D184">
            <v>1406</v>
          </cell>
          <cell r="E184">
            <v>17739</v>
          </cell>
          <cell r="F184">
            <v>0.98250000000000004</v>
          </cell>
          <cell r="G184">
            <v>1381.395</v>
          </cell>
          <cell r="H184">
            <v>15.34137</v>
          </cell>
          <cell r="I184">
            <v>21569.966219999998</v>
          </cell>
          <cell r="J184">
            <v>12.61664</v>
          </cell>
        </row>
        <row r="185">
          <cell r="A185">
            <v>3547961</v>
          </cell>
          <cell r="B185">
            <v>184</v>
          </cell>
          <cell r="C185">
            <v>19992</v>
          </cell>
          <cell r="D185">
            <v>0</v>
          </cell>
          <cell r="E185">
            <v>19992</v>
          </cell>
          <cell r="G185">
            <v>0</v>
          </cell>
          <cell r="I185">
            <v>0</v>
          </cell>
        </row>
        <row r="186">
          <cell r="A186">
            <v>3565539</v>
          </cell>
          <cell r="B186">
            <v>185</v>
          </cell>
          <cell r="C186">
            <v>17578</v>
          </cell>
          <cell r="D186">
            <v>10180</v>
          </cell>
          <cell r="E186">
            <v>7398</v>
          </cell>
          <cell r="F186">
            <v>1.4364570000000001</v>
          </cell>
          <cell r="G186">
            <v>14623.13226</v>
          </cell>
          <cell r="H186">
            <v>6.0717749999999997</v>
          </cell>
          <cell r="I186">
            <v>61810.669499999996</v>
          </cell>
          <cell r="J186">
            <v>0.726719</v>
          </cell>
        </row>
        <row r="187">
          <cell r="A187">
            <v>3582968</v>
          </cell>
          <cell r="B187">
            <v>186</v>
          </cell>
          <cell r="C187">
            <v>17429</v>
          </cell>
          <cell r="D187">
            <v>263</v>
          </cell>
          <cell r="E187">
            <v>17166</v>
          </cell>
          <cell r="F187">
            <v>1.644242</v>
          </cell>
          <cell r="G187">
            <v>432.43564600000002</v>
          </cell>
          <cell r="H187">
            <v>8.3979140000000001</v>
          </cell>
          <cell r="I187">
            <v>2208.651382</v>
          </cell>
          <cell r="J187">
            <v>65.269959999999998</v>
          </cell>
        </row>
        <row r="188">
          <cell r="A188">
            <v>3600451</v>
          </cell>
          <cell r="B188">
            <v>187</v>
          </cell>
          <cell r="C188">
            <v>17483</v>
          </cell>
          <cell r="D188">
            <v>1464</v>
          </cell>
          <cell r="E188">
            <v>16019</v>
          </cell>
          <cell r="F188">
            <v>1.5295000000000001</v>
          </cell>
          <cell r="G188">
            <v>2239.1880000000001</v>
          </cell>
          <cell r="H188">
            <v>8.9012519999999995</v>
          </cell>
          <cell r="I188">
            <v>13031.432927999998</v>
          </cell>
          <cell r="J188">
            <v>10.941940000000001</v>
          </cell>
        </row>
        <row r="189">
          <cell r="A189">
            <v>3620436</v>
          </cell>
          <cell r="B189">
            <v>188</v>
          </cell>
          <cell r="C189">
            <v>19985</v>
          </cell>
          <cell r="D189">
            <v>4965</v>
          </cell>
          <cell r="E189">
            <v>15020</v>
          </cell>
          <cell r="F189">
            <v>1.5185820000000001</v>
          </cell>
          <cell r="G189">
            <v>7539.7596300000005</v>
          </cell>
          <cell r="H189">
            <v>7.0030279999999996</v>
          </cell>
          <cell r="I189">
            <v>34770.034019999999</v>
          </cell>
          <cell r="J189">
            <v>3.0251760000000001</v>
          </cell>
        </row>
        <row r="190">
          <cell r="A190">
            <v>3640439</v>
          </cell>
          <cell r="B190">
            <v>189</v>
          </cell>
          <cell r="C190">
            <v>20003</v>
          </cell>
          <cell r="D190">
            <v>2460</v>
          </cell>
          <cell r="E190">
            <v>17543</v>
          </cell>
          <cell r="F190">
            <v>1.3798220000000001</v>
          </cell>
          <cell r="G190">
            <v>3394.3621200000002</v>
          </cell>
          <cell r="H190">
            <v>6.8242560000000001</v>
          </cell>
          <cell r="I190">
            <v>16787.669760000001</v>
          </cell>
          <cell r="J190">
            <v>7.1313009999999997</v>
          </cell>
        </row>
        <row r="191">
          <cell r="A191">
            <v>3660393</v>
          </cell>
          <cell r="B191">
            <v>190</v>
          </cell>
          <cell r="C191">
            <v>19954</v>
          </cell>
          <cell r="D191">
            <v>3793</v>
          </cell>
          <cell r="E191">
            <v>16161</v>
          </cell>
          <cell r="F191">
            <v>1.545372</v>
          </cell>
          <cell r="G191">
            <v>5861.595996</v>
          </cell>
          <cell r="H191">
            <v>18.516559999999998</v>
          </cell>
          <cell r="I191">
            <v>70233.312079999989</v>
          </cell>
          <cell r="J191">
            <v>4.2607439999999999</v>
          </cell>
        </row>
        <row r="192">
          <cell r="A192">
            <v>3680374</v>
          </cell>
          <cell r="B192">
            <v>191</v>
          </cell>
          <cell r="C192">
            <v>19981</v>
          </cell>
          <cell r="D192">
            <v>2871</v>
          </cell>
          <cell r="E192">
            <v>17110</v>
          </cell>
          <cell r="F192">
            <v>1.319005</v>
          </cell>
          <cell r="G192">
            <v>3786.863355</v>
          </cell>
          <cell r="H192">
            <v>10.072380000000001</v>
          </cell>
          <cell r="I192">
            <v>28917.802980000004</v>
          </cell>
          <cell r="J192">
            <v>5.9595960000000003</v>
          </cell>
        </row>
        <row r="193">
          <cell r="A193">
            <v>3700329</v>
          </cell>
          <cell r="B193">
            <v>192</v>
          </cell>
          <cell r="C193">
            <v>19955</v>
          </cell>
          <cell r="D193">
            <v>1230</v>
          </cell>
          <cell r="E193">
            <v>18725</v>
          </cell>
          <cell r="F193">
            <v>1.5326310000000001</v>
          </cell>
          <cell r="G193">
            <v>1885.1361300000001</v>
          </cell>
          <cell r="H193">
            <v>7.2054340000000003</v>
          </cell>
          <cell r="I193">
            <v>8862.6838200000002</v>
          </cell>
          <cell r="J193">
            <v>15.22358</v>
          </cell>
        </row>
        <row r="194">
          <cell r="A194">
            <v>3720148</v>
          </cell>
          <cell r="B194">
            <v>193</v>
          </cell>
          <cell r="C194">
            <v>19819</v>
          </cell>
          <cell r="D194">
            <v>5039</v>
          </cell>
          <cell r="E194">
            <v>14780</v>
          </cell>
          <cell r="F194">
            <v>1.798338</v>
          </cell>
          <cell r="G194">
            <v>9061.8251820000005</v>
          </cell>
          <cell r="H194">
            <v>34.836739999999999</v>
          </cell>
          <cell r="I194">
            <v>175542.33285999999</v>
          </cell>
          <cell r="J194">
            <v>2.933122</v>
          </cell>
        </row>
        <row r="195">
          <cell r="A195">
            <v>3739557</v>
          </cell>
          <cell r="B195">
            <v>194</v>
          </cell>
          <cell r="C195">
            <v>19409</v>
          </cell>
          <cell r="D195">
            <v>2944</v>
          </cell>
          <cell r="E195">
            <v>16465</v>
          </cell>
          <cell r="F195">
            <v>1.2372460000000001</v>
          </cell>
          <cell r="G195">
            <v>3642.4522240000001</v>
          </cell>
          <cell r="H195">
            <v>7.1155590000000002</v>
          </cell>
          <cell r="I195">
            <v>20948.205696000001</v>
          </cell>
          <cell r="J195">
            <v>5.5927309999999997</v>
          </cell>
        </row>
        <row r="196">
          <cell r="A196">
            <v>3759252</v>
          </cell>
          <cell r="B196">
            <v>195</v>
          </cell>
          <cell r="C196">
            <v>19695</v>
          </cell>
          <cell r="D196">
            <v>1523</v>
          </cell>
          <cell r="E196">
            <v>18172</v>
          </cell>
          <cell r="F196">
            <v>1.424372</v>
          </cell>
          <cell r="G196">
            <v>2169.3185560000002</v>
          </cell>
          <cell r="H196">
            <v>7.0833979999999999</v>
          </cell>
          <cell r="I196">
            <v>10788.015154000001</v>
          </cell>
          <cell r="J196">
            <v>11.931710000000001</v>
          </cell>
        </row>
        <row r="197">
          <cell r="A197">
            <v>3778331</v>
          </cell>
          <cell r="B197">
            <v>196</v>
          </cell>
          <cell r="C197">
            <v>19079</v>
          </cell>
          <cell r="D197">
            <v>5434</v>
          </cell>
          <cell r="E197">
            <v>13645</v>
          </cell>
          <cell r="F197">
            <v>1.460966</v>
          </cell>
          <cell r="G197">
            <v>7938.889244</v>
          </cell>
          <cell r="H197">
            <v>25.889620000000001</v>
          </cell>
          <cell r="I197">
            <v>140684.19508</v>
          </cell>
          <cell r="J197">
            <v>2.5110420000000002</v>
          </cell>
        </row>
        <row r="198">
          <cell r="A198">
            <v>3798287</v>
          </cell>
          <cell r="B198">
            <v>197</v>
          </cell>
          <cell r="C198">
            <v>19956</v>
          </cell>
          <cell r="D198">
            <v>1684</v>
          </cell>
          <cell r="E198">
            <v>18272</v>
          </cell>
          <cell r="F198">
            <v>1.033574</v>
          </cell>
          <cell r="G198">
            <v>1740.538616</v>
          </cell>
          <cell r="H198">
            <v>13.888170000000001</v>
          </cell>
          <cell r="I198">
            <v>23387.67828</v>
          </cell>
          <cell r="J198">
            <v>10.85036</v>
          </cell>
        </row>
        <row r="199">
          <cell r="A199">
            <v>3818258</v>
          </cell>
          <cell r="B199">
            <v>198</v>
          </cell>
          <cell r="C199">
            <v>19971</v>
          </cell>
          <cell r="D199">
            <v>5742</v>
          </cell>
          <cell r="E199">
            <v>14229</v>
          </cell>
          <cell r="F199">
            <v>1.2952859999999999</v>
          </cell>
          <cell r="G199">
            <v>7437.5322120000001</v>
          </cell>
          <cell r="H199">
            <v>12.579319999999999</v>
          </cell>
          <cell r="I199">
            <v>72230.455439999991</v>
          </cell>
          <cell r="J199">
            <v>2.478056</v>
          </cell>
        </row>
        <row r="200">
          <cell r="A200">
            <v>3838236</v>
          </cell>
          <cell r="B200">
            <v>199</v>
          </cell>
          <cell r="C200">
            <v>19978</v>
          </cell>
          <cell r="D200">
            <v>6386</v>
          </cell>
          <cell r="E200">
            <v>13592</v>
          </cell>
          <cell r="F200">
            <v>1.2988489999999999</v>
          </cell>
          <cell r="G200">
            <v>8294.4497140000003</v>
          </cell>
          <cell r="H200">
            <v>8.0895299999999999</v>
          </cell>
          <cell r="I200">
            <v>51659.738579999997</v>
          </cell>
          <cell r="J200">
            <v>2.128406</v>
          </cell>
        </row>
        <row r="201">
          <cell r="A201">
            <v>3858232</v>
          </cell>
          <cell r="B201">
            <v>200</v>
          </cell>
          <cell r="C201">
            <v>19996</v>
          </cell>
          <cell r="D201">
            <v>7749</v>
          </cell>
          <cell r="E201">
            <v>12247</v>
          </cell>
          <cell r="F201">
            <v>1.1392720000000001</v>
          </cell>
          <cell r="G201">
            <v>8828.2187279999998</v>
          </cell>
          <cell r="H201">
            <v>8.9091170000000002</v>
          </cell>
          <cell r="I201">
            <v>69036.747633000006</v>
          </cell>
          <cell r="J201">
            <v>1.580462</v>
          </cell>
        </row>
        <row r="202">
          <cell r="A202">
            <v>3877736</v>
          </cell>
          <cell r="B202">
            <v>201</v>
          </cell>
          <cell r="C202">
            <v>19504</v>
          </cell>
          <cell r="D202">
            <v>7133</v>
          </cell>
          <cell r="E202">
            <v>12371</v>
          </cell>
          <cell r="F202">
            <v>1.083278</v>
          </cell>
          <cell r="G202">
            <v>7727.0219739999993</v>
          </cell>
          <cell r="H202">
            <v>15.32785</v>
          </cell>
          <cell r="I202">
            <v>109333.55404999999</v>
          </cell>
          <cell r="J202">
            <v>1.7343329999999999</v>
          </cell>
        </row>
        <row r="203">
          <cell r="A203">
            <v>3896313</v>
          </cell>
          <cell r="B203">
            <v>202</v>
          </cell>
          <cell r="C203">
            <v>18577</v>
          </cell>
          <cell r="D203">
            <v>6650</v>
          </cell>
          <cell r="E203">
            <v>11927</v>
          </cell>
          <cell r="F203">
            <v>1.0750109999999999</v>
          </cell>
          <cell r="G203">
            <v>7148.8231499999993</v>
          </cell>
          <cell r="H203">
            <v>16.672650000000001</v>
          </cell>
          <cell r="I203">
            <v>110873.12250000001</v>
          </cell>
          <cell r="J203">
            <v>1.793534</v>
          </cell>
        </row>
        <row r="204">
          <cell r="A204">
            <v>3914501</v>
          </cell>
          <cell r="B204">
            <v>203</v>
          </cell>
          <cell r="C204">
            <v>18188</v>
          </cell>
          <cell r="D204">
            <v>1142</v>
          </cell>
          <cell r="E204">
            <v>17046</v>
          </cell>
          <cell r="F204">
            <v>1.223303</v>
          </cell>
          <cell r="G204">
            <v>1397.0120260000001</v>
          </cell>
          <cell r="H204">
            <v>9.1481700000000004</v>
          </cell>
          <cell r="I204">
            <v>10447.210140000001</v>
          </cell>
          <cell r="J204">
            <v>14.926450000000001</v>
          </cell>
        </row>
        <row r="205">
          <cell r="A205">
            <v>3932797</v>
          </cell>
          <cell r="B205">
            <v>204</v>
          </cell>
          <cell r="C205">
            <v>18296</v>
          </cell>
          <cell r="D205">
            <v>2255</v>
          </cell>
          <cell r="E205">
            <v>16041</v>
          </cell>
          <cell r="F205">
            <v>1.5143059999999999</v>
          </cell>
          <cell r="G205">
            <v>3414.7600299999999</v>
          </cell>
          <cell r="H205">
            <v>6.8420189999999996</v>
          </cell>
          <cell r="I205">
            <v>15428.752844999999</v>
          </cell>
          <cell r="J205">
            <v>7.1135250000000001</v>
          </cell>
        </row>
        <row r="206">
          <cell r="A206">
            <v>3950219</v>
          </cell>
          <cell r="B206">
            <v>205</v>
          </cell>
          <cell r="C206">
            <v>17422</v>
          </cell>
          <cell r="D206">
            <v>3178</v>
          </cell>
          <cell r="E206">
            <v>14244</v>
          </cell>
          <cell r="F206">
            <v>1.799844</v>
          </cell>
          <cell r="G206">
            <v>5719.9042319999999</v>
          </cell>
          <cell r="H206">
            <v>6.4240370000000002</v>
          </cell>
          <cell r="I206">
            <v>20415.589586000002</v>
          </cell>
          <cell r="J206">
            <v>4.4820640000000003</v>
          </cell>
        </row>
        <row r="207">
          <cell r="A207">
            <v>3969699</v>
          </cell>
          <cell r="B207">
            <v>206</v>
          </cell>
          <cell r="C207">
            <v>19480</v>
          </cell>
          <cell r="D207">
            <v>5983</v>
          </cell>
          <cell r="E207">
            <v>13497</v>
          </cell>
          <cell r="F207">
            <v>1.3684510000000001</v>
          </cell>
          <cell r="G207">
            <v>8187.4423330000009</v>
          </cell>
          <cell r="H207">
            <v>5.2631969999999999</v>
          </cell>
          <cell r="I207">
            <v>31489.707651000001</v>
          </cell>
          <cell r="J207">
            <v>2.2558919999999998</v>
          </cell>
        </row>
        <row r="208">
          <cell r="A208">
            <v>3989698</v>
          </cell>
          <cell r="B208">
            <v>207</v>
          </cell>
          <cell r="C208">
            <v>19999</v>
          </cell>
          <cell r="D208">
            <v>1040</v>
          </cell>
          <cell r="E208">
            <v>18959</v>
          </cell>
          <cell r="F208">
            <v>1.4719089999999999</v>
          </cell>
          <cell r="G208">
            <v>1530.7853599999999</v>
          </cell>
          <cell r="H208">
            <v>7.0764230000000001</v>
          </cell>
          <cell r="I208">
            <v>7359.4799199999998</v>
          </cell>
          <cell r="J208">
            <v>18.229810000000001</v>
          </cell>
        </row>
        <row r="209">
          <cell r="A209">
            <v>4009420</v>
          </cell>
          <cell r="B209">
            <v>208</v>
          </cell>
          <cell r="C209">
            <v>19722</v>
          </cell>
          <cell r="D209">
            <v>8583</v>
          </cell>
          <cell r="E209">
            <v>11139</v>
          </cell>
          <cell r="F209">
            <v>1.408839</v>
          </cell>
          <cell r="G209">
            <v>12092.065137</v>
          </cell>
          <cell r="H209">
            <v>5.1770420000000001</v>
          </cell>
          <cell r="I209">
            <v>44434.551486000004</v>
          </cell>
          <cell r="J209">
            <v>1.297798</v>
          </cell>
        </row>
        <row r="210">
          <cell r="A210">
            <v>4029417</v>
          </cell>
          <cell r="B210">
            <v>209</v>
          </cell>
          <cell r="C210">
            <v>19997</v>
          </cell>
          <cell r="D210">
            <v>3295</v>
          </cell>
          <cell r="E210">
            <v>16702</v>
          </cell>
          <cell r="F210">
            <v>1.2234700000000001</v>
          </cell>
          <cell r="G210">
            <v>4031.33365</v>
          </cell>
          <cell r="H210">
            <v>7.5889439999999997</v>
          </cell>
          <cell r="I210">
            <v>25005.570479999998</v>
          </cell>
          <cell r="J210">
            <v>5.068892</v>
          </cell>
        </row>
        <row r="211">
          <cell r="A211">
            <v>4048538</v>
          </cell>
          <cell r="B211">
            <v>210</v>
          </cell>
          <cell r="C211">
            <v>19121</v>
          </cell>
          <cell r="D211">
            <v>4160</v>
          </cell>
          <cell r="E211">
            <v>14961</v>
          </cell>
          <cell r="F211">
            <v>1.318627</v>
          </cell>
          <cell r="G211">
            <v>5485.4883200000004</v>
          </cell>
          <cell r="H211">
            <v>9.3417340000000006</v>
          </cell>
          <cell r="I211">
            <v>38861.613440000001</v>
          </cell>
          <cell r="J211">
            <v>3.5963940000000001</v>
          </cell>
        </row>
        <row r="212">
          <cell r="A212">
            <v>4068059</v>
          </cell>
          <cell r="B212">
            <v>211</v>
          </cell>
          <cell r="C212">
            <v>19521</v>
          </cell>
          <cell r="D212">
            <v>3881</v>
          </cell>
          <cell r="E212">
            <v>15640</v>
          </cell>
          <cell r="F212">
            <v>1.314592</v>
          </cell>
          <cell r="G212">
            <v>5101.931552</v>
          </cell>
          <cell r="H212">
            <v>8.0107590000000002</v>
          </cell>
          <cell r="I212">
            <v>31089.755679000002</v>
          </cell>
          <cell r="J212">
            <v>4.0298889999999998</v>
          </cell>
        </row>
        <row r="213">
          <cell r="A213">
            <v>4088009</v>
          </cell>
          <cell r="B213">
            <v>212</v>
          </cell>
          <cell r="C213">
            <v>19950</v>
          </cell>
          <cell r="D213">
            <v>8979</v>
          </cell>
          <cell r="E213">
            <v>10971</v>
          </cell>
          <cell r="F213">
            <v>1.594776</v>
          </cell>
          <cell r="G213">
            <v>14319.493704</v>
          </cell>
          <cell r="H213">
            <v>8.5105500000000003</v>
          </cell>
          <cell r="I213">
            <v>76416.22845000001</v>
          </cell>
          <cell r="J213">
            <v>1.221851</v>
          </cell>
        </row>
        <row r="214">
          <cell r="A214">
            <v>4107998</v>
          </cell>
          <cell r="B214">
            <v>213</v>
          </cell>
          <cell r="C214">
            <v>19989</v>
          </cell>
          <cell r="D214">
            <v>4291</v>
          </cell>
          <cell r="E214">
            <v>15698</v>
          </cell>
          <cell r="F214">
            <v>1.2375910000000001</v>
          </cell>
          <cell r="G214">
            <v>5310.5029810000005</v>
          </cell>
          <cell r="H214">
            <v>33.370330000000003</v>
          </cell>
          <cell r="I214">
            <v>143192.08603000001</v>
          </cell>
          <cell r="J214">
            <v>3.6583549999999998</v>
          </cell>
        </row>
        <row r="215">
          <cell r="A215">
            <v>4127959</v>
          </cell>
          <cell r="B215">
            <v>214</v>
          </cell>
          <cell r="C215">
            <v>19961</v>
          </cell>
          <cell r="D215">
            <v>2519</v>
          </cell>
          <cell r="E215">
            <v>17442</v>
          </cell>
          <cell r="F215">
            <v>1.4711529999999999</v>
          </cell>
          <cell r="G215">
            <v>3705.8344069999998</v>
          </cell>
          <cell r="H215">
            <v>8.9310449999999992</v>
          </cell>
          <cell r="I215">
            <v>22497.302355</v>
          </cell>
          <cell r="J215">
            <v>6.9241760000000001</v>
          </cell>
        </row>
        <row r="216">
          <cell r="A216">
            <v>4147953</v>
          </cell>
          <cell r="B216">
            <v>215</v>
          </cell>
          <cell r="C216">
            <v>19994</v>
          </cell>
          <cell r="D216">
            <v>11733</v>
          </cell>
          <cell r="E216">
            <v>8261</v>
          </cell>
          <cell r="F216">
            <v>1.9051899999999999</v>
          </cell>
          <cell r="G216">
            <v>22353.594269999998</v>
          </cell>
          <cell r="H216">
            <v>8.7562529999999992</v>
          </cell>
          <cell r="I216">
            <v>102737.11644899999</v>
          </cell>
          <cell r="J216">
            <v>0.70408199999999999</v>
          </cell>
        </row>
        <row r="217">
          <cell r="A217">
            <v>4167739</v>
          </cell>
          <cell r="B217">
            <v>216</v>
          </cell>
          <cell r="C217">
            <v>19786</v>
          </cell>
          <cell r="D217">
            <v>7353</v>
          </cell>
          <cell r="E217">
            <v>12433</v>
          </cell>
          <cell r="F217">
            <v>1.3085089999999999</v>
          </cell>
          <cell r="G217">
            <v>9621.4666769999985</v>
          </cell>
          <cell r="H217">
            <v>35.939419999999998</v>
          </cell>
          <cell r="I217">
            <v>264262.55525999999</v>
          </cell>
          <cell r="J217">
            <v>1.690874</v>
          </cell>
        </row>
        <row r="218">
          <cell r="A218">
            <v>4187728</v>
          </cell>
          <cell r="B218">
            <v>217</v>
          </cell>
          <cell r="C218">
            <v>19989</v>
          </cell>
          <cell r="D218">
            <v>3251</v>
          </cell>
          <cell r="E218">
            <v>16738</v>
          </cell>
          <cell r="F218">
            <v>1.2387060000000001</v>
          </cell>
          <cell r="G218">
            <v>4027.0332060000001</v>
          </cell>
          <cell r="H218">
            <v>8.2275240000000007</v>
          </cell>
          <cell r="I218">
            <v>26747.680524000003</v>
          </cell>
          <cell r="J218">
            <v>5.1485700000000003</v>
          </cell>
        </row>
        <row r="219">
          <cell r="A219">
            <v>4206059</v>
          </cell>
          <cell r="B219">
            <v>218</v>
          </cell>
          <cell r="C219">
            <v>18331</v>
          </cell>
          <cell r="D219">
            <v>10751</v>
          </cell>
          <cell r="E219">
            <v>7580</v>
          </cell>
          <cell r="F219">
            <v>1.4759819999999999</v>
          </cell>
          <cell r="G219">
            <v>15868.282481999999</v>
          </cell>
          <cell r="H219">
            <v>21.15849</v>
          </cell>
          <cell r="I219">
            <v>227474.92599000002</v>
          </cell>
          <cell r="J219">
            <v>0.70505099999999998</v>
          </cell>
        </row>
        <row r="220">
          <cell r="A220">
            <v>4226059</v>
          </cell>
          <cell r="B220">
            <v>219</v>
          </cell>
          <cell r="C220">
            <v>20000</v>
          </cell>
          <cell r="D220">
            <v>6694</v>
          </cell>
          <cell r="E220">
            <v>13306</v>
          </cell>
          <cell r="F220">
            <v>1.2994619999999999</v>
          </cell>
          <cell r="G220">
            <v>8698.5986279999997</v>
          </cell>
          <cell r="H220">
            <v>6.693854</v>
          </cell>
          <cell r="I220">
            <v>44808.658675999999</v>
          </cell>
          <cell r="J220">
            <v>1.9877499999999999</v>
          </cell>
        </row>
        <row r="221">
          <cell r="A221">
            <v>4243535</v>
          </cell>
          <cell r="B221">
            <v>220</v>
          </cell>
          <cell r="C221">
            <v>17476</v>
          </cell>
          <cell r="D221">
            <v>4775</v>
          </cell>
          <cell r="E221">
            <v>12701</v>
          </cell>
          <cell r="F221">
            <v>1.286543</v>
          </cell>
          <cell r="G221">
            <v>6143.2428250000003</v>
          </cell>
          <cell r="H221">
            <v>17.62125</v>
          </cell>
          <cell r="I221">
            <v>84141.46875</v>
          </cell>
          <cell r="J221">
            <v>2.6598950000000001</v>
          </cell>
        </row>
        <row r="222">
          <cell r="A222">
            <v>4263512</v>
          </cell>
          <cell r="B222">
            <v>221</v>
          </cell>
          <cell r="C222">
            <v>19977</v>
          </cell>
          <cell r="D222">
            <v>13315</v>
          </cell>
          <cell r="E222">
            <v>6662</v>
          </cell>
          <cell r="F222">
            <v>1.1407309999999999</v>
          </cell>
          <cell r="G222">
            <v>15188.833264999999</v>
          </cell>
          <cell r="H222">
            <v>8.9069129999999994</v>
          </cell>
          <cell r="I222">
            <v>118595.54659499999</v>
          </cell>
          <cell r="J222">
            <v>0.50033799999999995</v>
          </cell>
        </row>
        <row r="223">
          <cell r="A223">
            <v>4283448</v>
          </cell>
          <cell r="B223">
            <v>222</v>
          </cell>
          <cell r="C223">
            <v>19936</v>
          </cell>
          <cell r="D223">
            <v>12144</v>
          </cell>
          <cell r="E223">
            <v>7792</v>
          </cell>
          <cell r="F223">
            <v>1.2872250000000001</v>
          </cell>
          <cell r="G223">
            <v>15632.0604</v>
          </cell>
          <cell r="H223">
            <v>21.885539999999999</v>
          </cell>
          <cell r="I223">
            <v>265777.99776</v>
          </cell>
          <cell r="J223">
            <v>0.64163400000000004</v>
          </cell>
        </row>
        <row r="224">
          <cell r="A224">
            <v>4303407</v>
          </cell>
          <cell r="B224">
            <v>223</v>
          </cell>
          <cell r="C224">
            <v>19959</v>
          </cell>
          <cell r="D224">
            <v>10457</v>
          </cell>
          <cell r="E224">
            <v>9502</v>
          </cell>
          <cell r="F224">
            <v>1.3114490000000001</v>
          </cell>
          <cell r="G224">
            <v>13713.822193000002</v>
          </cell>
          <cell r="H224">
            <v>20.141780000000001</v>
          </cell>
          <cell r="I224">
            <v>210622.59346</v>
          </cell>
          <cell r="J224">
            <v>0.90867399999999998</v>
          </cell>
        </row>
        <row r="225">
          <cell r="A225">
            <v>4322767</v>
          </cell>
          <cell r="B225">
            <v>224</v>
          </cell>
          <cell r="C225">
            <v>19360</v>
          </cell>
          <cell r="D225">
            <v>6796</v>
          </cell>
          <cell r="E225">
            <v>12564</v>
          </cell>
          <cell r="F225">
            <v>1.443427</v>
          </cell>
          <cell r="G225">
            <v>9809.5298920000005</v>
          </cell>
          <cell r="H225">
            <v>7.4210979999999998</v>
          </cell>
          <cell r="I225">
            <v>50433.782007999995</v>
          </cell>
          <cell r="J225">
            <v>1.8487340000000001</v>
          </cell>
        </row>
        <row r="226">
          <cell r="A226">
            <v>4342719</v>
          </cell>
          <cell r="B226">
            <v>225</v>
          </cell>
          <cell r="C226">
            <v>19952</v>
          </cell>
          <cell r="D226">
            <v>5112</v>
          </cell>
          <cell r="E226">
            <v>14840</v>
          </cell>
          <cell r="F226">
            <v>1.677127</v>
          </cell>
          <cell r="G226">
            <v>8573.4732239999994</v>
          </cell>
          <cell r="H226">
            <v>7.3769679999999997</v>
          </cell>
          <cell r="I226">
            <v>37711.060416</v>
          </cell>
          <cell r="J226">
            <v>2.9029729999999998</v>
          </cell>
        </row>
        <row r="227">
          <cell r="A227">
            <v>4360742</v>
          </cell>
          <cell r="B227">
            <v>226</v>
          </cell>
          <cell r="C227">
            <v>18023</v>
          </cell>
          <cell r="D227">
            <v>4687</v>
          </cell>
          <cell r="E227">
            <v>13336</v>
          </cell>
          <cell r="F227">
            <v>1.455743</v>
          </cell>
          <cell r="G227">
            <v>6823.0674410000001</v>
          </cell>
          <cell r="H227">
            <v>5.9741229999999996</v>
          </cell>
          <cell r="I227">
            <v>28000.714500999999</v>
          </cell>
          <cell r="J227">
            <v>2.8453170000000001</v>
          </cell>
        </row>
        <row r="228">
          <cell r="A228">
            <v>4380714</v>
          </cell>
          <cell r="B228">
            <v>227</v>
          </cell>
          <cell r="C228">
            <v>19972</v>
          </cell>
          <cell r="D228">
            <v>4936</v>
          </cell>
          <cell r="E228">
            <v>15036</v>
          </cell>
          <cell r="F228">
            <v>1.5793079999999999</v>
          </cell>
          <cell r="G228">
            <v>7795.4642880000001</v>
          </cell>
          <cell r="H228">
            <v>8.3847439999999995</v>
          </cell>
          <cell r="I228">
            <v>41387.096383999997</v>
          </cell>
          <cell r="J228">
            <v>3.0461909999999999</v>
          </cell>
        </row>
        <row r="229">
          <cell r="A229">
            <v>4400672</v>
          </cell>
          <cell r="B229">
            <v>228</v>
          </cell>
          <cell r="C229">
            <v>19958</v>
          </cell>
          <cell r="D229">
            <v>3398</v>
          </cell>
          <cell r="E229">
            <v>16560</v>
          </cell>
          <cell r="F229">
            <v>1.2308410000000001</v>
          </cell>
          <cell r="G229">
            <v>4182.3977180000002</v>
          </cell>
          <cell r="H229">
            <v>4.9838760000000004</v>
          </cell>
          <cell r="I229">
            <v>16935.210648</v>
          </cell>
          <cell r="J229">
            <v>4.8734549999999999</v>
          </cell>
        </row>
        <row r="230">
          <cell r="A230">
            <v>4420480</v>
          </cell>
          <cell r="B230">
            <v>229</v>
          </cell>
          <cell r="C230">
            <v>19808</v>
          </cell>
          <cell r="D230">
            <v>2973</v>
          </cell>
          <cell r="E230">
            <v>16835</v>
          </cell>
          <cell r="F230">
            <v>1.12747</v>
          </cell>
          <cell r="G230">
            <v>3351.9683099999997</v>
          </cell>
          <cell r="H230">
            <v>11.0688</v>
          </cell>
          <cell r="I230">
            <v>32907.542399999998</v>
          </cell>
          <cell r="J230">
            <v>5.6626310000000002</v>
          </cell>
        </row>
        <row r="231">
          <cell r="A231">
            <v>4440433</v>
          </cell>
          <cell r="B231">
            <v>230</v>
          </cell>
          <cell r="C231">
            <v>19953</v>
          </cell>
          <cell r="D231">
            <v>4964</v>
          </cell>
          <cell r="E231">
            <v>14989</v>
          </cell>
          <cell r="F231">
            <v>1.260392</v>
          </cell>
          <cell r="G231">
            <v>6256.5858879999996</v>
          </cell>
          <cell r="H231">
            <v>7.891508</v>
          </cell>
          <cell r="I231">
            <v>39173.445712000001</v>
          </cell>
          <cell r="J231">
            <v>3.0195409999999998</v>
          </cell>
        </row>
        <row r="232">
          <cell r="A232">
            <v>4460406</v>
          </cell>
          <cell r="B232">
            <v>231</v>
          </cell>
          <cell r="C232">
            <v>19973</v>
          </cell>
          <cell r="D232">
            <v>1494</v>
          </cell>
          <cell r="E232">
            <v>18479</v>
          </cell>
          <cell r="F232">
            <v>1.526443</v>
          </cell>
          <cell r="G232">
            <v>2280.505842</v>
          </cell>
          <cell r="H232">
            <v>8.3444599999999998</v>
          </cell>
          <cell r="I232">
            <v>12466.623239999999</v>
          </cell>
          <cell r="J232">
            <v>12.36881</v>
          </cell>
        </row>
        <row r="233">
          <cell r="A233">
            <v>4480402</v>
          </cell>
          <cell r="B233">
            <v>232</v>
          </cell>
          <cell r="C233">
            <v>19996</v>
          </cell>
          <cell r="D233">
            <v>7292</v>
          </cell>
          <cell r="E233">
            <v>12704</v>
          </cell>
          <cell r="F233">
            <v>1.227965</v>
          </cell>
          <cell r="G233">
            <v>8954.32078</v>
          </cell>
          <cell r="H233">
            <v>20.385280000000002</v>
          </cell>
          <cell r="I233">
            <v>148649.46176000001</v>
          </cell>
          <cell r="J233">
            <v>1.742183</v>
          </cell>
        </row>
        <row r="234">
          <cell r="A234">
            <v>4500407</v>
          </cell>
          <cell r="B234">
            <v>233</v>
          </cell>
          <cell r="C234">
            <v>20005</v>
          </cell>
          <cell r="D234">
            <v>7163</v>
          </cell>
          <cell r="E234">
            <v>12842</v>
          </cell>
          <cell r="F234">
            <v>1.4588429999999999</v>
          </cell>
          <cell r="G234">
            <v>10449.692408999999</v>
          </cell>
          <cell r="H234">
            <v>8.9647930000000002</v>
          </cell>
          <cell r="I234">
            <v>64214.812258999998</v>
          </cell>
          <cell r="J234">
            <v>1.792824</v>
          </cell>
        </row>
        <row r="235">
          <cell r="A235">
            <v>4519327</v>
          </cell>
          <cell r="B235">
            <v>234</v>
          </cell>
          <cell r="C235">
            <v>18920</v>
          </cell>
          <cell r="D235">
            <v>3046</v>
          </cell>
          <cell r="E235">
            <v>15874</v>
          </cell>
          <cell r="F235">
            <v>1.5427709999999999</v>
          </cell>
          <cell r="G235">
            <v>4699.2804659999993</v>
          </cell>
          <cell r="H235">
            <v>9.6613579999999999</v>
          </cell>
          <cell r="I235">
            <v>29428.496468000001</v>
          </cell>
          <cell r="J235">
            <v>5.2114250000000002</v>
          </cell>
        </row>
        <row r="236">
          <cell r="A236">
            <v>4539289</v>
          </cell>
          <cell r="B236">
            <v>235</v>
          </cell>
          <cell r="C236">
            <v>19962</v>
          </cell>
          <cell r="D236">
            <v>9275</v>
          </cell>
          <cell r="E236">
            <v>10687</v>
          </cell>
          <cell r="F236">
            <v>1.305261</v>
          </cell>
          <cell r="G236">
            <v>12106.295775000001</v>
          </cell>
          <cell r="H236">
            <v>23.09328</v>
          </cell>
          <cell r="I236">
            <v>214190.17199999999</v>
          </cell>
          <cell r="J236">
            <v>1.152237</v>
          </cell>
        </row>
        <row r="237">
          <cell r="A237">
            <v>4559255</v>
          </cell>
          <cell r="B237">
            <v>236</v>
          </cell>
          <cell r="C237">
            <v>19966</v>
          </cell>
          <cell r="D237">
            <v>5083</v>
          </cell>
          <cell r="E237">
            <v>14883</v>
          </cell>
          <cell r="F237">
            <v>1.3488770000000001</v>
          </cell>
          <cell r="G237">
            <v>6856.3417910000007</v>
          </cell>
          <cell r="H237">
            <v>9.2547730000000001</v>
          </cell>
          <cell r="I237">
            <v>47042.011159000001</v>
          </cell>
          <cell r="J237">
            <v>2.9279950000000001</v>
          </cell>
        </row>
        <row r="238">
          <cell r="A238">
            <v>4579252</v>
          </cell>
          <cell r="B238">
            <v>237</v>
          </cell>
          <cell r="C238">
            <v>19997</v>
          </cell>
          <cell r="D238">
            <v>10004</v>
          </cell>
          <cell r="E238">
            <v>9993</v>
          </cell>
          <cell r="F238">
            <v>1.4335169999999999</v>
          </cell>
          <cell r="G238">
            <v>14340.904068</v>
          </cell>
          <cell r="H238">
            <v>16.820650000000001</v>
          </cell>
          <cell r="I238">
            <v>168273.78260000001</v>
          </cell>
          <cell r="J238">
            <v>0.99890000000000001</v>
          </cell>
        </row>
        <row r="239">
          <cell r="A239">
            <v>4599249</v>
          </cell>
          <cell r="B239">
            <v>238</v>
          </cell>
          <cell r="C239">
            <v>19997</v>
          </cell>
          <cell r="D239">
            <v>8173</v>
          </cell>
          <cell r="E239">
            <v>11824</v>
          </cell>
          <cell r="F239">
            <v>1.2878700000000001</v>
          </cell>
          <cell r="G239">
            <v>10525.76151</v>
          </cell>
          <cell r="H239">
            <v>19.413620000000002</v>
          </cell>
          <cell r="I239">
            <v>158667.51626</v>
          </cell>
          <cell r="J239">
            <v>1.446715</v>
          </cell>
        </row>
        <row r="240">
          <cell r="A240">
            <v>4618715</v>
          </cell>
          <cell r="B240">
            <v>239</v>
          </cell>
          <cell r="C240">
            <v>19466</v>
          </cell>
          <cell r="D240">
            <v>5957</v>
          </cell>
          <cell r="E240">
            <v>13509</v>
          </cell>
          <cell r="F240">
            <v>1.085304</v>
          </cell>
          <cell r="G240">
            <v>6465.1559280000001</v>
          </cell>
          <cell r="H240">
            <v>12.74451</v>
          </cell>
          <cell r="I240">
            <v>75919.046069999997</v>
          </cell>
          <cell r="J240">
            <v>2.2677520000000002</v>
          </cell>
        </row>
        <row r="241">
          <cell r="A241">
            <v>4638706</v>
          </cell>
          <cell r="B241">
            <v>240</v>
          </cell>
          <cell r="C241">
            <v>19991</v>
          </cell>
          <cell r="D241">
            <v>6562</v>
          </cell>
          <cell r="E241">
            <v>13429</v>
          </cell>
          <cell r="F241">
            <v>1.1742490000000001</v>
          </cell>
          <cell r="G241">
            <v>7705.4219380000004</v>
          </cell>
          <cell r="H241">
            <v>9.9385750000000002</v>
          </cell>
          <cell r="I241">
            <v>65216.929150000004</v>
          </cell>
          <cell r="J241">
            <v>2.0464799999999999</v>
          </cell>
        </row>
        <row r="242">
          <cell r="A242">
            <v>4658705</v>
          </cell>
          <cell r="B242">
            <v>241</v>
          </cell>
          <cell r="C242">
            <v>19999</v>
          </cell>
          <cell r="D242">
            <v>10296</v>
          </cell>
          <cell r="E242">
            <v>9703</v>
          </cell>
          <cell r="F242">
            <v>1.5869200000000001</v>
          </cell>
          <cell r="G242">
            <v>16338.928320000001</v>
          </cell>
          <cell r="H242">
            <v>33.459760000000003</v>
          </cell>
          <cell r="I242">
            <v>344501.68896000006</v>
          </cell>
          <cell r="J242">
            <v>0.94240500000000005</v>
          </cell>
        </row>
        <row r="243">
          <cell r="A243">
            <v>4678400</v>
          </cell>
          <cell r="B243">
            <v>242</v>
          </cell>
          <cell r="C243">
            <v>19695</v>
          </cell>
          <cell r="D243">
            <v>8741</v>
          </cell>
          <cell r="E243">
            <v>10954</v>
          </cell>
          <cell r="F243">
            <v>1.6727590000000001</v>
          </cell>
          <cell r="G243">
            <v>14621.586419000001</v>
          </cell>
          <cell r="H243">
            <v>11.703530000000001</v>
          </cell>
          <cell r="I243">
            <v>102300.55573000001</v>
          </cell>
          <cell r="J243">
            <v>1.2531749999999999</v>
          </cell>
        </row>
        <row r="244">
          <cell r="A244">
            <v>4698231</v>
          </cell>
          <cell r="B244">
            <v>243</v>
          </cell>
          <cell r="C244">
            <v>19831</v>
          </cell>
          <cell r="D244">
            <v>3793</v>
          </cell>
          <cell r="E244">
            <v>16038</v>
          </cell>
          <cell r="F244">
            <v>1.399786</v>
          </cell>
          <cell r="G244">
            <v>5309.3882979999998</v>
          </cell>
          <cell r="H244">
            <v>9.5851740000000003</v>
          </cell>
          <cell r="I244">
            <v>36356.564982000004</v>
          </cell>
          <cell r="J244">
            <v>4.2283150000000003</v>
          </cell>
        </row>
        <row r="245">
          <cell r="A245">
            <v>4717848</v>
          </cell>
          <cell r="B245">
            <v>244</v>
          </cell>
          <cell r="C245">
            <v>19617</v>
          </cell>
          <cell r="D245">
            <v>5449</v>
          </cell>
          <cell r="E245">
            <v>14168</v>
          </cell>
          <cell r="F245">
            <v>1.53725</v>
          </cell>
          <cell r="G245">
            <v>8376.4752499999995</v>
          </cell>
          <cell r="H245">
            <v>8.1011780000000009</v>
          </cell>
          <cell r="I245">
            <v>44143.318922000006</v>
          </cell>
          <cell r="J245">
            <v>2.6001099999999999</v>
          </cell>
        </row>
        <row r="246">
          <cell r="A246">
            <v>4736964</v>
          </cell>
          <cell r="B246">
            <v>245</v>
          </cell>
          <cell r="C246">
            <v>19116</v>
          </cell>
          <cell r="D246">
            <v>747</v>
          </cell>
          <cell r="E246">
            <v>18369</v>
          </cell>
          <cell r="F246">
            <v>0.96879400000000004</v>
          </cell>
          <cell r="G246">
            <v>723.68911800000001</v>
          </cell>
          <cell r="H246">
            <v>14.45209</v>
          </cell>
          <cell r="I246">
            <v>10795.711230000001</v>
          </cell>
          <cell r="J246">
            <v>24.59036</v>
          </cell>
        </row>
        <row r="247">
          <cell r="A247">
            <v>4755853</v>
          </cell>
          <cell r="B247">
            <v>246</v>
          </cell>
          <cell r="C247">
            <v>18889</v>
          </cell>
          <cell r="D247">
            <v>5606</v>
          </cell>
          <cell r="E247">
            <v>13283</v>
          </cell>
          <cell r="F247">
            <v>1.450472</v>
          </cell>
          <cell r="G247">
            <v>8131.3460319999995</v>
          </cell>
          <cell r="H247">
            <v>16.406310000000001</v>
          </cell>
          <cell r="I247">
            <v>91973.773860000001</v>
          </cell>
          <cell r="J247">
            <v>2.3694259999999998</v>
          </cell>
        </row>
        <row r="248">
          <cell r="A248">
            <v>4775321</v>
          </cell>
          <cell r="B248">
            <v>247</v>
          </cell>
          <cell r="C248">
            <v>19468</v>
          </cell>
          <cell r="D248">
            <v>4965</v>
          </cell>
          <cell r="E248">
            <v>14503</v>
          </cell>
          <cell r="F248">
            <v>1.163308</v>
          </cell>
          <cell r="G248">
            <v>5775.8242200000004</v>
          </cell>
          <cell r="H248">
            <v>9.1537439999999997</v>
          </cell>
          <cell r="I248">
            <v>45448.338960000001</v>
          </cell>
          <cell r="J248">
            <v>2.9210470000000002</v>
          </cell>
        </row>
        <row r="249">
          <cell r="A249">
            <v>4795312</v>
          </cell>
          <cell r="B249">
            <v>248</v>
          </cell>
          <cell r="C249">
            <v>19991</v>
          </cell>
          <cell r="D249">
            <v>2094</v>
          </cell>
          <cell r="E249">
            <v>17897</v>
          </cell>
          <cell r="F249">
            <v>1.8659300000000001</v>
          </cell>
          <cell r="G249">
            <v>3907.2574200000004</v>
          </cell>
          <cell r="H249">
            <v>32.541719999999998</v>
          </cell>
          <cell r="I249">
            <v>68142.361680000002</v>
          </cell>
          <cell r="J249">
            <v>8.5468010000000003</v>
          </cell>
        </row>
        <row r="250">
          <cell r="A250">
            <v>4815223</v>
          </cell>
          <cell r="B250">
            <v>249</v>
          </cell>
          <cell r="C250">
            <v>19911</v>
          </cell>
          <cell r="D250">
            <v>12934</v>
          </cell>
          <cell r="E250">
            <v>6977</v>
          </cell>
          <cell r="F250">
            <v>1.4729129999999999</v>
          </cell>
          <cell r="G250">
            <v>19050.656741999999</v>
          </cell>
          <cell r="H250">
            <v>11.968260000000001</v>
          </cell>
          <cell r="I250">
            <v>154797.47484000001</v>
          </cell>
          <cell r="J250">
            <v>0.53943099999999999</v>
          </cell>
        </row>
        <row r="251">
          <cell r="A251">
            <v>4835065</v>
          </cell>
          <cell r="B251">
            <v>250</v>
          </cell>
          <cell r="C251">
            <v>19842</v>
          </cell>
          <cell r="D251">
            <v>4038</v>
          </cell>
          <cell r="E251">
            <v>15804</v>
          </cell>
          <cell r="F251">
            <v>1.167681</v>
          </cell>
          <cell r="G251">
            <v>4715.0958780000001</v>
          </cell>
          <cell r="H251">
            <v>11.41202</v>
          </cell>
          <cell r="I251">
            <v>46081.73676</v>
          </cell>
          <cell r="J251">
            <v>3.9138190000000002</v>
          </cell>
        </row>
        <row r="252">
          <cell r="A252">
            <v>4853116</v>
          </cell>
          <cell r="B252">
            <v>251</v>
          </cell>
          <cell r="C252">
            <v>18051</v>
          </cell>
          <cell r="D252">
            <v>7632</v>
          </cell>
          <cell r="E252">
            <v>10419</v>
          </cell>
          <cell r="F252">
            <v>1.450893</v>
          </cell>
          <cell r="G252">
            <v>11073.215376</v>
          </cell>
          <cell r="H252">
            <v>23.070550000000001</v>
          </cell>
          <cell r="I252">
            <v>176074.4376</v>
          </cell>
          <cell r="J252">
            <v>1.365173</v>
          </cell>
        </row>
        <row r="253">
          <cell r="A253">
            <v>4873088</v>
          </cell>
          <cell r="B253">
            <v>252</v>
          </cell>
          <cell r="C253">
            <v>19972</v>
          </cell>
          <cell r="D253">
            <v>1508</v>
          </cell>
          <cell r="E253">
            <v>18464</v>
          </cell>
          <cell r="F253">
            <v>1.3886000000000001</v>
          </cell>
          <cell r="G253">
            <v>2094.0088000000001</v>
          </cell>
          <cell r="H253">
            <v>14.67597</v>
          </cell>
          <cell r="I253">
            <v>22131.36276</v>
          </cell>
          <cell r="J253">
            <v>12.24403</v>
          </cell>
        </row>
        <row r="254">
          <cell r="A254">
            <v>4893075</v>
          </cell>
          <cell r="B254">
            <v>253</v>
          </cell>
          <cell r="C254">
            <v>19987</v>
          </cell>
          <cell r="D254">
            <v>8738</v>
          </cell>
          <cell r="E254">
            <v>11249</v>
          </cell>
          <cell r="F254">
            <v>1.266508</v>
          </cell>
          <cell r="G254">
            <v>11066.746904</v>
          </cell>
          <cell r="H254">
            <v>19.29954</v>
          </cell>
          <cell r="I254">
            <v>168639.38052000001</v>
          </cell>
          <cell r="J254">
            <v>1.287366</v>
          </cell>
        </row>
        <row r="255">
          <cell r="A255">
            <v>4913053</v>
          </cell>
          <cell r="B255">
            <v>254</v>
          </cell>
          <cell r="C255">
            <v>19978</v>
          </cell>
          <cell r="D255">
            <v>9580</v>
          </cell>
          <cell r="E255">
            <v>10398</v>
          </cell>
          <cell r="F255">
            <v>1.2061390000000001</v>
          </cell>
          <cell r="G255">
            <v>11554.81162</v>
          </cell>
          <cell r="H255">
            <v>14.990640000000001</v>
          </cell>
          <cell r="I255">
            <v>143610.33120000002</v>
          </cell>
          <cell r="J255">
            <v>1.085386</v>
          </cell>
        </row>
        <row r="256">
          <cell r="A256">
            <v>4933034</v>
          </cell>
          <cell r="B256">
            <v>255</v>
          </cell>
          <cell r="C256">
            <v>19981</v>
          </cell>
          <cell r="D256">
            <v>11630</v>
          </cell>
          <cell r="E256">
            <v>8351</v>
          </cell>
          <cell r="F256">
            <v>1.3722749999999999</v>
          </cell>
          <cell r="G256">
            <v>15959.558249999998</v>
          </cell>
          <cell r="H256">
            <v>14.88618</v>
          </cell>
          <cell r="I256">
            <v>173126.27340000001</v>
          </cell>
          <cell r="J256">
            <v>0.71805699999999995</v>
          </cell>
        </row>
        <row r="257">
          <cell r="A257">
            <v>4950445</v>
          </cell>
          <cell r="B257">
            <v>256</v>
          </cell>
          <cell r="C257">
            <v>17411</v>
          </cell>
          <cell r="D257">
            <v>9148</v>
          </cell>
          <cell r="E257">
            <v>8263</v>
          </cell>
          <cell r="F257">
            <v>1.4607110000000001</v>
          </cell>
          <cell r="G257">
            <v>13362.584228000002</v>
          </cell>
          <cell r="H257">
            <v>25.311530000000001</v>
          </cell>
          <cell r="I257">
            <v>231549.87644000002</v>
          </cell>
          <cell r="J257">
            <v>0.90325800000000001</v>
          </cell>
        </row>
        <row r="258">
          <cell r="A258">
            <v>4970369</v>
          </cell>
          <cell r="B258">
            <v>257</v>
          </cell>
          <cell r="C258">
            <v>19924</v>
          </cell>
          <cell r="D258">
            <v>9477</v>
          </cell>
          <cell r="E258">
            <v>10447</v>
          </cell>
          <cell r="F258">
            <v>1.369702</v>
          </cell>
          <cell r="G258">
            <v>12980.665853999999</v>
          </cell>
          <cell r="H258">
            <v>7.944401</v>
          </cell>
          <cell r="I258">
            <v>75289.088277000003</v>
          </cell>
          <cell r="J258">
            <v>1.1023529999999999</v>
          </cell>
        </row>
        <row r="259">
          <cell r="A259">
            <v>4990298</v>
          </cell>
          <cell r="B259">
            <v>258</v>
          </cell>
          <cell r="C259">
            <v>19929</v>
          </cell>
          <cell r="D259">
            <v>8225</v>
          </cell>
          <cell r="E259">
            <v>11704</v>
          </cell>
          <cell r="F259">
            <v>1.6792210000000001</v>
          </cell>
          <cell r="G259">
            <v>13811.592725</v>
          </cell>
          <cell r="H259">
            <v>8.9360759999999999</v>
          </cell>
          <cell r="I259">
            <v>73499.225099999996</v>
          </cell>
          <cell r="J259">
            <v>1.422979</v>
          </cell>
        </row>
        <row r="260">
          <cell r="A260">
            <v>5010295</v>
          </cell>
          <cell r="B260">
            <v>259</v>
          </cell>
          <cell r="C260">
            <v>19997</v>
          </cell>
          <cell r="D260">
            <v>5859</v>
          </cell>
          <cell r="E260">
            <v>14138</v>
          </cell>
          <cell r="F260">
            <v>1.2954509999999999</v>
          </cell>
          <cell r="G260">
            <v>7590.0474089999998</v>
          </cell>
          <cell r="H260">
            <v>28.425940000000001</v>
          </cell>
          <cell r="I260">
            <v>166547.58246000001</v>
          </cell>
          <cell r="J260">
            <v>2.4130400000000001</v>
          </cell>
        </row>
        <row r="261">
          <cell r="A261">
            <v>5030291</v>
          </cell>
          <cell r="B261">
            <v>260</v>
          </cell>
          <cell r="C261">
            <v>19996</v>
          </cell>
          <cell r="D261">
            <v>5874</v>
          </cell>
          <cell r="E261">
            <v>14122</v>
          </cell>
          <cell r="F261">
            <v>1.3065040000000001</v>
          </cell>
          <cell r="G261">
            <v>7674.404496000001</v>
          </cell>
          <cell r="H261">
            <v>11.950710000000001</v>
          </cell>
          <cell r="I261">
            <v>70198.470540000009</v>
          </cell>
          <cell r="J261">
            <v>2.4041540000000001</v>
          </cell>
        </row>
        <row r="262">
          <cell r="A262">
            <v>5050291</v>
          </cell>
          <cell r="B262">
            <v>261</v>
          </cell>
          <cell r="C262">
            <v>20000</v>
          </cell>
          <cell r="D262">
            <v>4584</v>
          </cell>
          <cell r="E262">
            <v>15416</v>
          </cell>
          <cell r="F262">
            <v>1.4361630000000001</v>
          </cell>
          <cell r="G262">
            <v>6583.3711920000005</v>
          </cell>
          <cell r="H262">
            <v>14.514089999999999</v>
          </cell>
          <cell r="I262">
            <v>66532.588560000004</v>
          </cell>
          <cell r="J262">
            <v>3.3630019999999998</v>
          </cell>
        </row>
        <row r="263">
          <cell r="A263">
            <v>5069450</v>
          </cell>
          <cell r="B263">
            <v>262</v>
          </cell>
          <cell r="C263">
            <v>19159</v>
          </cell>
          <cell r="D263">
            <v>12421</v>
          </cell>
          <cell r="E263">
            <v>6738</v>
          </cell>
          <cell r="F263">
            <v>1.5163899999999999</v>
          </cell>
          <cell r="G263">
            <v>18835.080190000001</v>
          </cell>
          <cell r="H263">
            <v>39.35848</v>
          </cell>
          <cell r="I263">
            <v>488871.68008000002</v>
          </cell>
          <cell r="J263">
            <v>0.54246799999999995</v>
          </cell>
        </row>
        <row r="264">
          <cell r="A264">
            <v>5089276</v>
          </cell>
          <cell r="B264">
            <v>263</v>
          </cell>
          <cell r="C264">
            <v>19826</v>
          </cell>
          <cell r="D264">
            <v>4775</v>
          </cell>
          <cell r="E264">
            <v>15051</v>
          </cell>
          <cell r="F264">
            <v>1.1978869999999999</v>
          </cell>
          <cell r="G264">
            <v>5719.910425</v>
          </cell>
          <cell r="H264">
            <v>12.428319999999999</v>
          </cell>
          <cell r="I264">
            <v>59345.227999999996</v>
          </cell>
          <cell r="J264">
            <v>3.1520419999999998</v>
          </cell>
        </row>
        <row r="265">
          <cell r="A265">
            <v>5108560</v>
          </cell>
          <cell r="B265">
            <v>264</v>
          </cell>
          <cell r="C265">
            <v>19284</v>
          </cell>
          <cell r="D265">
            <v>8598</v>
          </cell>
          <cell r="E265">
            <v>10686</v>
          </cell>
          <cell r="F265">
            <v>1.384695</v>
          </cell>
          <cell r="G265">
            <v>11905.607610000001</v>
          </cell>
          <cell r="H265">
            <v>27.503450000000001</v>
          </cell>
          <cell r="I265">
            <v>236474.66310000001</v>
          </cell>
          <cell r="J265">
            <v>1.242847</v>
          </cell>
        </row>
        <row r="266">
          <cell r="A266">
            <v>5128568</v>
          </cell>
          <cell r="B266">
            <v>265</v>
          </cell>
          <cell r="C266">
            <v>20008</v>
          </cell>
          <cell r="D266">
            <v>9228</v>
          </cell>
          <cell r="E266">
            <v>10780</v>
          </cell>
          <cell r="F266">
            <v>1.4086289999999999</v>
          </cell>
          <cell r="G266">
            <v>12998.828411999999</v>
          </cell>
          <cell r="H266">
            <v>19.482279999999999</v>
          </cell>
          <cell r="I266">
            <v>179782.47983999999</v>
          </cell>
          <cell r="J266">
            <v>1.1681839999999999</v>
          </cell>
        </row>
        <row r="267">
          <cell r="A267">
            <v>5145805</v>
          </cell>
          <cell r="B267">
            <v>266</v>
          </cell>
          <cell r="C267">
            <v>17237</v>
          </cell>
          <cell r="D267">
            <v>10004</v>
          </cell>
          <cell r="E267">
            <v>7233</v>
          </cell>
          <cell r="F267">
            <v>1.2641420000000001</v>
          </cell>
          <cell r="G267">
            <v>12646.476568000002</v>
          </cell>
          <cell r="H267">
            <v>13.96931</v>
          </cell>
          <cell r="I267">
            <v>139748.97724000001</v>
          </cell>
          <cell r="J267">
            <v>0.72301099999999996</v>
          </cell>
        </row>
        <row r="268">
          <cell r="A268">
            <v>5164406</v>
          </cell>
          <cell r="B268">
            <v>267</v>
          </cell>
          <cell r="C268">
            <v>18601</v>
          </cell>
          <cell r="D268">
            <v>9014</v>
          </cell>
          <cell r="E268">
            <v>9587</v>
          </cell>
          <cell r="F268">
            <v>0.96548800000000001</v>
          </cell>
          <cell r="G268">
            <v>8702.908832000001</v>
          </cell>
          <cell r="H268">
            <v>10.63649</v>
          </cell>
          <cell r="I268">
            <v>95877.320860000007</v>
          </cell>
          <cell r="J268">
            <v>1.0635680000000001</v>
          </cell>
        </row>
        <row r="269">
          <cell r="A269">
            <v>5183980</v>
          </cell>
          <cell r="B269">
            <v>268</v>
          </cell>
          <cell r="C269">
            <v>19574</v>
          </cell>
          <cell r="D269">
            <v>14427</v>
          </cell>
          <cell r="E269">
            <v>5147</v>
          </cell>
          <cell r="F269">
            <v>1.6689160000000001</v>
          </cell>
          <cell r="G269">
            <v>24077.451132000002</v>
          </cell>
          <cell r="H269">
            <v>24.834109999999999</v>
          </cell>
          <cell r="I269">
            <v>358281.70496999996</v>
          </cell>
          <cell r="J269">
            <v>0.35676200000000002</v>
          </cell>
        </row>
        <row r="270">
          <cell r="A270">
            <v>5203986</v>
          </cell>
          <cell r="B270">
            <v>269</v>
          </cell>
          <cell r="C270">
            <v>20006</v>
          </cell>
          <cell r="D270">
            <v>10444</v>
          </cell>
          <cell r="E270">
            <v>9562</v>
          </cell>
          <cell r="F270">
            <v>1.210772</v>
          </cell>
          <cell r="G270">
            <v>12645.302768</v>
          </cell>
          <cell r="H270">
            <v>10.961790000000001</v>
          </cell>
          <cell r="I270">
            <v>114484.93476</v>
          </cell>
          <cell r="J270">
            <v>0.91554999999999997</v>
          </cell>
        </row>
        <row r="271">
          <cell r="A271">
            <v>5223689</v>
          </cell>
          <cell r="B271">
            <v>270</v>
          </cell>
          <cell r="C271">
            <v>19703</v>
          </cell>
          <cell r="D271">
            <v>6870</v>
          </cell>
          <cell r="E271">
            <v>12833</v>
          </cell>
          <cell r="F271">
            <v>1.0523389999999999</v>
          </cell>
          <cell r="G271">
            <v>7229.5689299999995</v>
          </cell>
          <cell r="H271">
            <v>13.430910000000001</v>
          </cell>
          <cell r="I271">
            <v>92270.351699999999</v>
          </cell>
          <cell r="J271">
            <v>1.867977</v>
          </cell>
        </row>
        <row r="272">
          <cell r="A272">
            <v>5243674</v>
          </cell>
          <cell r="B272">
            <v>271</v>
          </cell>
          <cell r="C272">
            <v>19985</v>
          </cell>
          <cell r="D272">
            <v>10854</v>
          </cell>
          <cell r="E272">
            <v>9131</v>
          </cell>
          <cell r="F272">
            <v>1.3328580000000001</v>
          </cell>
          <cell r="G272">
            <v>14466.840732000001</v>
          </cell>
          <cell r="H272">
            <v>28.629899999999999</v>
          </cell>
          <cell r="I272">
            <v>310748.93459999998</v>
          </cell>
          <cell r="J272">
            <v>0.84125700000000003</v>
          </cell>
        </row>
        <row r="273">
          <cell r="A273">
            <v>5263676</v>
          </cell>
          <cell r="B273">
            <v>272</v>
          </cell>
          <cell r="C273">
            <v>20002</v>
          </cell>
          <cell r="D273">
            <v>6474</v>
          </cell>
          <cell r="E273">
            <v>13528</v>
          </cell>
          <cell r="F273">
            <v>1.1668229999999999</v>
          </cell>
          <cell r="G273">
            <v>7554.0121019999997</v>
          </cell>
          <cell r="H273">
            <v>12.769869999999999</v>
          </cell>
          <cell r="I273">
            <v>82672.138379999989</v>
          </cell>
          <cell r="J273">
            <v>2.0895890000000001</v>
          </cell>
        </row>
        <row r="274">
          <cell r="A274">
            <v>5283652</v>
          </cell>
          <cell r="B274">
            <v>273</v>
          </cell>
          <cell r="C274">
            <v>19976</v>
          </cell>
          <cell r="D274">
            <v>11982</v>
          </cell>
          <cell r="E274">
            <v>7994</v>
          </cell>
          <cell r="F274">
            <v>1.2775570000000001</v>
          </cell>
          <cell r="G274">
            <v>15307.687974</v>
          </cell>
          <cell r="H274">
            <v>37.260010000000001</v>
          </cell>
          <cell r="I274">
            <v>446449.43982000003</v>
          </cell>
          <cell r="J274">
            <v>0.66716699999999995</v>
          </cell>
        </row>
        <row r="275">
          <cell r="A275">
            <v>5303624</v>
          </cell>
          <cell r="B275">
            <v>274</v>
          </cell>
          <cell r="C275">
            <v>19972</v>
          </cell>
          <cell r="D275">
            <v>7420</v>
          </cell>
          <cell r="E275">
            <v>12552</v>
          </cell>
          <cell r="F275">
            <v>1.1708879999999999</v>
          </cell>
          <cell r="G275">
            <v>8687.9889599999988</v>
          </cell>
          <cell r="H275">
            <v>16.32902</v>
          </cell>
          <cell r="I275">
            <v>121161.3284</v>
          </cell>
          <cell r="J275">
            <v>1.6916439999999999</v>
          </cell>
        </row>
        <row r="276">
          <cell r="A276">
            <v>5322997</v>
          </cell>
          <cell r="B276">
            <v>275</v>
          </cell>
          <cell r="C276">
            <v>19373</v>
          </cell>
          <cell r="D276">
            <v>10019</v>
          </cell>
          <cell r="E276">
            <v>9354</v>
          </cell>
          <cell r="F276">
            <v>1.314654</v>
          </cell>
          <cell r="G276">
            <v>13171.518426000001</v>
          </cell>
          <cell r="H276">
            <v>27.34498</v>
          </cell>
          <cell r="I276">
            <v>273969.35462</v>
          </cell>
          <cell r="J276">
            <v>0.93362599999999996</v>
          </cell>
        </row>
        <row r="277">
          <cell r="A277">
            <v>5342961</v>
          </cell>
          <cell r="B277">
            <v>276</v>
          </cell>
          <cell r="C277">
            <v>19964</v>
          </cell>
          <cell r="D277">
            <v>10064</v>
          </cell>
          <cell r="E277">
            <v>9900</v>
          </cell>
          <cell r="F277">
            <v>1.273277</v>
          </cell>
          <cell r="G277">
            <v>12814.259727999999</v>
          </cell>
          <cell r="H277">
            <v>16.081969999999998</v>
          </cell>
          <cell r="I277">
            <v>161848.94607999999</v>
          </cell>
          <cell r="J277">
            <v>0.98370400000000002</v>
          </cell>
        </row>
        <row r="278">
          <cell r="A278">
            <v>5362921</v>
          </cell>
          <cell r="B278">
            <v>277</v>
          </cell>
          <cell r="C278">
            <v>19960</v>
          </cell>
          <cell r="D278">
            <v>12840</v>
          </cell>
          <cell r="E278">
            <v>7120</v>
          </cell>
          <cell r="F278">
            <v>1.1044989999999999</v>
          </cell>
          <cell r="G278">
            <v>14181.767159999999</v>
          </cell>
          <cell r="H278">
            <v>16.01136</v>
          </cell>
          <cell r="I278">
            <v>205585.86239999998</v>
          </cell>
          <cell r="J278">
            <v>0.55451700000000004</v>
          </cell>
        </row>
        <row r="279">
          <cell r="A279">
            <v>5382916</v>
          </cell>
          <cell r="B279">
            <v>278</v>
          </cell>
          <cell r="C279">
            <v>19995</v>
          </cell>
          <cell r="D279">
            <v>9332</v>
          </cell>
          <cell r="E279">
            <v>10663</v>
          </cell>
          <cell r="F279">
            <v>1.4765060000000001</v>
          </cell>
          <cell r="G279">
            <v>13778.753992000002</v>
          </cell>
          <cell r="H279">
            <v>19.476780000000002</v>
          </cell>
          <cell r="I279">
            <v>181757.31096</v>
          </cell>
          <cell r="J279">
            <v>1.1426270000000001</v>
          </cell>
        </row>
        <row r="280">
          <cell r="A280">
            <v>5402729</v>
          </cell>
          <cell r="B280">
            <v>279</v>
          </cell>
          <cell r="C280">
            <v>19813</v>
          </cell>
          <cell r="D280">
            <v>11431</v>
          </cell>
          <cell r="E280">
            <v>8382</v>
          </cell>
          <cell r="F280">
            <v>1.3845970000000001</v>
          </cell>
          <cell r="G280">
            <v>15827.328307000002</v>
          </cell>
          <cell r="H280">
            <v>18.140969999999999</v>
          </cell>
          <cell r="I280">
            <v>207369.42806999999</v>
          </cell>
          <cell r="J280">
            <v>0.73326899999999995</v>
          </cell>
        </row>
        <row r="281">
          <cell r="A281">
            <v>5422173</v>
          </cell>
          <cell r="B281">
            <v>280</v>
          </cell>
          <cell r="C281">
            <v>19444</v>
          </cell>
          <cell r="D281">
            <v>9341</v>
          </cell>
          <cell r="E281">
            <v>10103</v>
          </cell>
          <cell r="F281">
            <v>1.730567</v>
          </cell>
          <cell r="G281">
            <v>16165.226347</v>
          </cell>
          <cell r="H281">
            <v>15.80106</v>
          </cell>
          <cell r="I281">
            <v>147597.70146000001</v>
          </cell>
          <cell r="J281">
            <v>1.0815760000000001</v>
          </cell>
        </row>
        <row r="282">
          <cell r="A282">
            <v>5440663</v>
          </cell>
          <cell r="B282">
            <v>281</v>
          </cell>
          <cell r="C282">
            <v>18490</v>
          </cell>
          <cell r="D282">
            <v>10587</v>
          </cell>
          <cell r="E282">
            <v>7903</v>
          </cell>
          <cell r="F282">
            <v>1.043755</v>
          </cell>
          <cell r="G282">
            <v>11050.234184999999</v>
          </cell>
          <cell r="H282">
            <v>25.672260000000001</v>
          </cell>
          <cell r="I282">
            <v>271792.21662000002</v>
          </cell>
          <cell r="J282">
            <v>0.74648199999999998</v>
          </cell>
        </row>
        <row r="283">
          <cell r="A283">
            <v>5460474</v>
          </cell>
          <cell r="B283">
            <v>282</v>
          </cell>
          <cell r="C283">
            <v>19811</v>
          </cell>
          <cell r="D283">
            <v>11242</v>
          </cell>
          <cell r="E283">
            <v>8569</v>
          </cell>
          <cell r="F283">
            <v>1.608552</v>
          </cell>
          <cell r="G283">
            <v>18083.341584000002</v>
          </cell>
          <cell r="H283">
            <v>25.03622</v>
          </cell>
          <cell r="I283">
            <v>281457.18524000002</v>
          </cell>
          <cell r="J283">
            <v>0.76223099999999999</v>
          </cell>
        </row>
        <row r="284">
          <cell r="A284">
            <v>5480269</v>
          </cell>
          <cell r="B284">
            <v>283</v>
          </cell>
          <cell r="C284">
            <v>19795</v>
          </cell>
          <cell r="D284">
            <v>16552</v>
          </cell>
          <cell r="E284">
            <v>3243</v>
          </cell>
          <cell r="F284">
            <v>1.301264</v>
          </cell>
          <cell r="G284">
            <v>21538.521728</v>
          </cell>
          <cell r="H284">
            <v>17.21641</v>
          </cell>
          <cell r="I284">
            <v>284966.01831999997</v>
          </cell>
          <cell r="J284">
            <v>0.19592799999999999</v>
          </cell>
        </row>
        <row r="285">
          <cell r="A285">
            <v>5500242</v>
          </cell>
          <cell r="B285">
            <v>284</v>
          </cell>
          <cell r="C285">
            <v>19973</v>
          </cell>
          <cell r="D285">
            <v>14033</v>
          </cell>
          <cell r="E285">
            <v>5940</v>
          </cell>
          <cell r="F285">
            <v>1.229849</v>
          </cell>
          <cell r="G285">
            <v>17258.471017</v>
          </cell>
          <cell r="H285">
            <v>12.36876</v>
          </cell>
          <cell r="I285">
            <v>173570.80908000001</v>
          </cell>
          <cell r="J285">
            <v>0.423288</v>
          </cell>
        </row>
        <row r="286">
          <cell r="A286">
            <v>5520229</v>
          </cell>
          <cell r="B286">
            <v>285</v>
          </cell>
          <cell r="C286">
            <v>19987</v>
          </cell>
          <cell r="D286">
            <v>10407</v>
          </cell>
          <cell r="E286">
            <v>9580</v>
          </cell>
          <cell r="F286">
            <v>1.5451760000000001</v>
          </cell>
          <cell r="G286">
            <v>16080.646632000002</v>
          </cell>
          <cell r="H286">
            <v>12.41353</v>
          </cell>
          <cell r="I286">
            <v>129187.60670999999</v>
          </cell>
          <cell r="J286">
            <v>0.92053399999999996</v>
          </cell>
        </row>
        <row r="287">
          <cell r="A287">
            <v>5537710</v>
          </cell>
          <cell r="B287">
            <v>286</v>
          </cell>
          <cell r="C287">
            <v>17481</v>
          </cell>
          <cell r="D287">
            <v>9508</v>
          </cell>
          <cell r="E287">
            <v>7973</v>
          </cell>
          <cell r="F287">
            <v>2.080457</v>
          </cell>
          <cell r="G287">
            <v>19780.985155999999</v>
          </cell>
          <cell r="H287">
            <v>16.37369</v>
          </cell>
          <cell r="I287">
            <v>155681.04452</v>
          </cell>
          <cell r="J287">
            <v>0.838557</v>
          </cell>
        </row>
        <row r="288">
          <cell r="A288">
            <v>5557697</v>
          </cell>
          <cell r="B288">
            <v>287</v>
          </cell>
          <cell r="C288">
            <v>19987</v>
          </cell>
          <cell r="D288">
            <v>14314</v>
          </cell>
          <cell r="E288">
            <v>5673</v>
          </cell>
          <cell r="F288">
            <v>1.466059</v>
          </cell>
          <cell r="G288">
            <v>20985.168526000001</v>
          </cell>
          <cell r="H288">
            <v>10.336740000000001</v>
          </cell>
          <cell r="I288">
            <v>147960.09636</v>
          </cell>
          <cell r="J288">
            <v>0.39632499999999998</v>
          </cell>
        </row>
        <row r="289">
          <cell r="A289">
            <v>5577198</v>
          </cell>
          <cell r="B289">
            <v>288</v>
          </cell>
          <cell r="C289">
            <v>19501</v>
          </cell>
          <cell r="D289">
            <v>3588</v>
          </cell>
          <cell r="E289">
            <v>15913</v>
          </cell>
          <cell r="F289">
            <v>1.712764</v>
          </cell>
          <cell r="G289">
            <v>6145.3972320000003</v>
          </cell>
          <cell r="H289">
            <v>8.668488</v>
          </cell>
          <cell r="I289">
            <v>31102.534943999999</v>
          </cell>
          <cell r="J289">
            <v>4.4350610000000001</v>
          </cell>
        </row>
        <row r="290">
          <cell r="A290">
            <v>5596498</v>
          </cell>
          <cell r="B290">
            <v>289</v>
          </cell>
          <cell r="C290">
            <v>19300</v>
          </cell>
          <cell r="D290">
            <v>0</v>
          </cell>
          <cell r="E290">
            <v>19300</v>
          </cell>
          <cell r="G290">
            <v>0</v>
          </cell>
          <cell r="I290">
            <v>0</v>
          </cell>
        </row>
        <row r="291">
          <cell r="A291">
            <v>5616482</v>
          </cell>
          <cell r="B291">
            <v>290</v>
          </cell>
          <cell r="C291">
            <v>19984</v>
          </cell>
          <cell r="D291">
            <v>43</v>
          </cell>
          <cell r="E291">
            <v>19941</v>
          </cell>
          <cell r="F291">
            <v>2.436493</v>
          </cell>
          <cell r="G291">
            <v>104.769199</v>
          </cell>
          <cell r="H291">
            <v>4.2813670000000004</v>
          </cell>
          <cell r="I291">
            <v>184.098781</v>
          </cell>
          <cell r="J291">
            <v>463.74419999999998</v>
          </cell>
        </row>
        <row r="292">
          <cell r="A292">
            <v>5636440</v>
          </cell>
          <cell r="B292">
            <v>291</v>
          </cell>
          <cell r="C292">
            <v>19958</v>
          </cell>
          <cell r="D292">
            <v>1706</v>
          </cell>
          <cell r="E292">
            <v>18252</v>
          </cell>
          <cell r="F292">
            <v>2.9210229999999999</v>
          </cell>
          <cell r="G292">
            <v>4983.265238</v>
          </cell>
          <cell r="H292">
            <v>4.794556</v>
          </cell>
          <cell r="I292">
            <v>8179.5125360000002</v>
          </cell>
          <cell r="J292">
            <v>10.69871</v>
          </cell>
        </row>
        <row r="293">
          <cell r="A293">
            <v>5656386</v>
          </cell>
          <cell r="B293">
            <v>292</v>
          </cell>
          <cell r="C293">
            <v>19946</v>
          </cell>
          <cell r="D293">
            <v>1056</v>
          </cell>
          <cell r="E293">
            <v>18890</v>
          </cell>
          <cell r="F293">
            <v>1.5820749999999999</v>
          </cell>
          <cell r="G293">
            <v>1670.6712</v>
          </cell>
          <cell r="H293">
            <v>7.6444000000000001</v>
          </cell>
          <cell r="I293">
            <v>8072.4863999999998</v>
          </cell>
          <cell r="J293">
            <v>17.888259999999999</v>
          </cell>
        </row>
        <row r="294">
          <cell r="A294">
            <v>5676381</v>
          </cell>
          <cell r="B294">
            <v>293</v>
          </cell>
          <cell r="C294">
            <v>19995</v>
          </cell>
          <cell r="D294">
            <v>3129</v>
          </cell>
          <cell r="E294">
            <v>16866</v>
          </cell>
          <cell r="F294">
            <v>2.0697429999999999</v>
          </cell>
          <cell r="G294">
            <v>6476.2258469999997</v>
          </cell>
          <cell r="H294">
            <v>7.4161780000000004</v>
          </cell>
          <cell r="I294">
            <v>23205.220961999999</v>
          </cell>
          <cell r="J294">
            <v>5.3902210000000004</v>
          </cell>
        </row>
        <row r="295">
          <cell r="A295">
            <v>5695211</v>
          </cell>
          <cell r="B295">
            <v>294</v>
          </cell>
          <cell r="C295">
            <v>18830</v>
          </cell>
          <cell r="D295">
            <v>5083</v>
          </cell>
          <cell r="E295">
            <v>13747</v>
          </cell>
          <cell r="F295">
            <v>2.0703309999999999</v>
          </cell>
          <cell r="G295">
            <v>10523.492473</v>
          </cell>
          <cell r="H295">
            <v>7.8328519999999999</v>
          </cell>
          <cell r="I295">
            <v>39814.386716000001</v>
          </cell>
          <cell r="J295">
            <v>2.7045050000000002</v>
          </cell>
        </row>
        <row r="296">
          <cell r="A296">
            <v>5714259</v>
          </cell>
          <cell r="B296">
            <v>295</v>
          </cell>
          <cell r="C296">
            <v>19048</v>
          </cell>
          <cell r="D296">
            <v>0</v>
          </cell>
          <cell r="E296">
            <v>19048</v>
          </cell>
          <cell r="G296">
            <v>0</v>
          </cell>
          <cell r="I296">
            <v>0</v>
          </cell>
        </row>
        <row r="297">
          <cell r="A297">
            <v>5734222</v>
          </cell>
          <cell r="B297">
            <v>296</v>
          </cell>
          <cell r="C297">
            <v>19963</v>
          </cell>
          <cell r="D297">
            <v>175</v>
          </cell>
          <cell r="E297">
            <v>19788</v>
          </cell>
          <cell r="F297">
            <v>1.076362</v>
          </cell>
          <cell r="G297">
            <v>188.36335</v>
          </cell>
          <cell r="H297">
            <v>9.2181479999999993</v>
          </cell>
          <cell r="I297">
            <v>1613.1759</v>
          </cell>
          <cell r="J297">
            <v>113.07429999999999</v>
          </cell>
        </row>
        <row r="298">
          <cell r="A298">
            <v>5751909</v>
          </cell>
          <cell r="B298">
            <v>297</v>
          </cell>
          <cell r="C298">
            <v>17687</v>
          </cell>
          <cell r="D298">
            <v>307</v>
          </cell>
          <cell r="E298">
            <v>17380</v>
          </cell>
          <cell r="F298">
            <v>0.92695899999999998</v>
          </cell>
          <cell r="G298">
            <v>284.576413</v>
          </cell>
          <cell r="H298">
            <v>6.066535</v>
          </cell>
          <cell r="I298">
            <v>1862.4262450000001</v>
          </cell>
          <cell r="J298">
            <v>56.612380000000002</v>
          </cell>
        </row>
        <row r="299">
          <cell r="A299">
            <v>5770049</v>
          </cell>
          <cell r="B299">
            <v>298</v>
          </cell>
          <cell r="C299">
            <v>18140</v>
          </cell>
          <cell r="D299">
            <v>2944</v>
          </cell>
          <cell r="E299">
            <v>15196</v>
          </cell>
          <cell r="F299">
            <v>1.2374130000000001</v>
          </cell>
          <cell r="G299">
            <v>3642.9438720000003</v>
          </cell>
          <cell r="H299">
            <v>9.7852739999999994</v>
          </cell>
          <cell r="I299">
            <v>28807.846655999998</v>
          </cell>
          <cell r="J299">
            <v>5.1616850000000003</v>
          </cell>
        </row>
        <row r="300">
          <cell r="A300">
            <v>5790042</v>
          </cell>
          <cell r="B300">
            <v>299</v>
          </cell>
          <cell r="C300">
            <v>19993</v>
          </cell>
          <cell r="D300">
            <v>512</v>
          </cell>
          <cell r="E300">
            <v>19481</v>
          </cell>
          <cell r="F300">
            <v>1.4484699999999999</v>
          </cell>
          <cell r="G300">
            <v>741.61663999999996</v>
          </cell>
          <cell r="H300">
            <v>9.579053</v>
          </cell>
          <cell r="I300">
            <v>4904.475136</v>
          </cell>
          <cell r="J300">
            <v>38.048830000000002</v>
          </cell>
        </row>
        <row r="301">
          <cell r="A301">
            <v>5808627</v>
          </cell>
          <cell r="B301">
            <v>300</v>
          </cell>
          <cell r="C301">
            <v>18585</v>
          </cell>
          <cell r="D301">
            <v>2841</v>
          </cell>
          <cell r="E301">
            <v>15744</v>
          </cell>
          <cell r="F301">
            <v>1.3609100000000001</v>
          </cell>
          <cell r="G301">
            <v>3866.3453100000002</v>
          </cell>
          <cell r="H301">
            <v>9.1541110000000003</v>
          </cell>
          <cell r="I301">
            <v>26006.829351</v>
          </cell>
          <cell r="J301">
            <v>5.5417110000000003</v>
          </cell>
        </row>
        <row r="302">
          <cell r="A302">
            <v>5828519</v>
          </cell>
          <cell r="B302">
            <v>301</v>
          </cell>
          <cell r="C302">
            <v>19892</v>
          </cell>
          <cell r="D302">
            <v>2167</v>
          </cell>
          <cell r="E302">
            <v>17725</v>
          </cell>
          <cell r="F302">
            <v>1.345051</v>
          </cell>
          <cell r="G302">
            <v>2914.7255169999999</v>
          </cell>
          <cell r="H302">
            <v>6.5009009999999998</v>
          </cell>
          <cell r="I302">
            <v>14087.452466999999</v>
          </cell>
          <cell r="J302">
            <v>8.1795109999999998</v>
          </cell>
        </row>
        <row r="303">
          <cell r="A303">
            <v>5847364</v>
          </cell>
          <cell r="B303">
            <v>302</v>
          </cell>
          <cell r="C303">
            <v>18845</v>
          </cell>
          <cell r="D303">
            <v>908</v>
          </cell>
          <cell r="E303">
            <v>17937</v>
          </cell>
          <cell r="F303">
            <v>1.2983960000000001</v>
          </cell>
          <cell r="G303">
            <v>1178.9435680000001</v>
          </cell>
          <cell r="H303">
            <v>9.7159859999999991</v>
          </cell>
          <cell r="I303">
            <v>8822.1152879999991</v>
          </cell>
          <cell r="J303">
            <v>19.75441</v>
          </cell>
        </row>
        <row r="304">
          <cell r="A304">
            <v>5864793</v>
          </cell>
          <cell r="B304">
            <v>303</v>
          </cell>
          <cell r="C304">
            <v>17429</v>
          </cell>
          <cell r="D304">
            <v>498</v>
          </cell>
          <cell r="E304">
            <v>16931</v>
          </cell>
          <cell r="F304">
            <v>1.271682</v>
          </cell>
          <cell r="G304">
            <v>633.29763600000001</v>
          </cell>
          <cell r="H304">
            <v>6.225892</v>
          </cell>
          <cell r="I304">
            <v>3100.4942160000001</v>
          </cell>
          <cell r="J304">
            <v>33.997990000000001</v>
          </cell>
        </row>
        <row r="305">
          <cell r="A305">
            <v>5884784</v>
          </cell>
          <cell r="B305">
            <v>304</v>
          </cell>
          <cell r="C305">
            <v>19991</v>
          </cell>
          <cell r="D305">
            <v>3061</v>
          </cell>
          <cell r="E305">
            <v>16930</v>
          </cell>
          <cell r="F305">
            <v>1.3096570000000001</v>
          </cell>
          <cell r="G305">
            <v>4008.8600770000003</v>
          </cell>
          <cell r="H305">
            <v>7.3850720000000001</v>
          </cell>
          <cell r="I305">
            <v>22605.705392</v>
          </cell>
          <cell r="J305">
            <v>5.5308719999999996</v>
          </cell>
        </row>
        <row r="306">
          <cell r="A306">
            <v>5904759</v>
          </cell>
          <cell r="B306">
            <v>305</v>
          </cell>
          <cell r="C306">
            <v>19975</v>
          </cell>
          <cell r="D306">
            <v>4028</v>
          </cell>
          <cell r="E306">
            <v>15947</v>
          </cell>
          <cell r="F306">
            <v>1.338549</v>
          </cell>
          <cell r="G306">
            <v>5391.6753719999997</v>
          </cell>
          <cell r="H306">
            <v>5.6113280000000003</v>
          </cell>
          <cell r="I306">
            <v>22602.429184000001</v>
          </cell>
          <cell r="J306">
            <v>3.9590369999999999</v>
          </cell>
        </row>
        <row r="307">
          <cell r="A307">
            <v>5924682</v>
          </cell>
          <cell r="B307">
            <v>306</v>
          </cell>
          <cell r="C307">
            <v>19923</v>
          </cell>
          <cell r="D307">
            <v>3322</v>
          </cell>
          <cell r="E307">
            <v>16601</v>
          </cell>
          <cell r="F307">
            <v>1.4356340000000001</v>
          </cell>
          <cell r="G307">
            <v>4769.1761480000005</v>
          </cell>
          <cell r="H307">
            <v>4.6317050000000002</v>
          </cell>
          <cell r="I307">
            <v>15386.524010000001</v>
          </cell>
          <cell r="J307">
            <v>4.9972909999999997</v>
          </cell>
        </row>
        <row r="308">
          <cell r="A308">
            <v>5943856</v>
          </cell>
          <cell r="B308">
            <v>307</v>
          </cell>
          <cell r="C308">
            <v>19174</v>
          </cell>
          <cell r="D308">
            <v>1274</v>
          </cell>
          <cell r="E308">
            <v>17900</v>
          </cell>
          <cell r="F308">
            <v>1.437122</v>
          </cell>
          <cell r="G308">
            <v>1830.8934280000001</v>
          </cell>
          <cell r="H308">
            <v>3.4807079999999999</v>
          </cell>
          <cell r="I308">
            <v>4434.4219919999996</v>
          </cell>
          <cell r="J308">
            <v>14.050240000000001</v>
          </cell>
        </row>
        <row r="309">
          <cell r="A309">
            <v>5961391</v>
          </cell>
          <cell r="B309">
            <v>308</v>
          </cell>
          <cell r="C309">
            <v>17535</v>
          </cell>
          <cell r="D309">
            <v>322</v>
          </cell>
          <cell r="E309">
            <v>17213</v>
          </cell>
          <cell r="F309">
            <v>0.954955</v>
          </cell>
          <cell r="G309">
            <v>307.49551000000002</v>
          </cell>
          <cell r="H309">
            <v>5.9179750000000002</v>
          </cell>
          <cell r="I309">
            <v>1905.5879500000001</v>
          </cell>
          <cell r="J309">
            <v>53.456519999999998</v>
          </cell>
        </row>
        <row r="310">
          <cell r="A310">
            <v>5978817</v>
          </cell>
          <cell r="B310">
            <v>309</v>
          </cell>
          <cell r="C310">
            <v>17426</v>
          </cell>
          <cell r="D310">
            <v>3076</v>
          </cell>
          <cell r="E310">
            <v>14350</v>
          </cell>
          <cell r="F310">
            <v>1.0233730000000001</v>
          </cell>
          <cell r="G310">
            <v>3147.8953480000005</v>
          </cell>
          <cell r="H310">
            <v>8.1705649999999999</v>
          </cell>
          <cell r="I310">
            <v>25132.657940000001</v>
          </cell>
          <cell r="J310">
            <v>4.6651499999999997</v>
          </cell>
        </row>
        <row r="311">
          <cell r="A311">
            <v>5998799</v>
          </cell>
          <cell r="B311">
            <v>310</v>
          </cell>
          <cell r="C311">
            <v>19982</v>
          </cell>
          <cell r="D311">
            <v>1655</v>
          </cell>
          <cell r="E311">
            <v>18327</v>
          </cell>
          <cell r="F311">
            <v>1.185252</v>
          </cell>
          <cell r="G311">
            <v>1961.5920599999999</v>
          </cell>
          <cell r="H311">
            <v>12.66981</v>
          </cell>
          <cell r="I311">
            <v>20968.535550000001</v>
          </cell>
          <cell r="J311">
            <v>11.07372</v>
          </cell>
        </row>
        <row r="312">
          <cell r="A312">
            <v>6016624</v>
          </cell>
          <cell r="B312">
            <v>311</v>
          </cell>
          <cell r="C312">
            <v>17825</v>
          </cell>
          <cell r="D312">
            <v>4409</v>
          </cell>
          <cell r="E312">
            <v>13416</v>
          </cell>
          <cell r="F312">
            <v>1.2508649999999999</v>
          </cell>
          <cell r="G312">
            <v>5515.0637849999994</v>
          </cell>
          <cell r="H312">
            <v>11.775690000000001</v>
          </cell>
          <cell r="I312">
            <v>51919.017210000005</v>
          </cell>
          <cell r="J312">
            <v>3.0428670000000002</v>
          </cell>
        </row>
        <row r="313">
          <cell r="A313">
            <v>6033960</v>
          </cell>
          <cell r="B313">
            <v>312</v>
          </cell>
          <cell r="C313">
            <v>17336</v>
          </cell>
          <cell r="D313">
            <v>5097</v>
          </cell>
          <cell r="E313">
            <v>12239</v>
          </cell>
          <cell r="F313">
            <v>1.3466530000000001</v>
          </cell>
          <cell r="G313">
            <v>6863.8903410000003</v>
          </cell>
          <cell r="H313">
            <v>11.89889</v>
          </cell>
          <cell r="I313">
            <v>60648.642329999995</v>
          </cell>
          <cell r="J313">
            <v>2.4012169999999999</v>
          </cell>
        </row>
        <row r="314">
          <cell r="A314">
            <v>6053926</v>
          </cell>
          <cell r="B314">
            <v>313</v>
          </cell>
          <cell r="C314">
            <v>19966</v>
          </cell>
          <cell r="D314">
            <v>3969</v>
          </cell>
          <cell r="E314">
            <v>15997</v>
          </cell>
          <cell r="F314">
            <v>1.3899980000000001</v>
          </cell>
          <cell r="G314">
            <v>5516.9020620000001</v>
          </cell>
          <cell r="H314">
            <v>8.2798739999999995</v>
          </cell>
          <cell r="I314">
            <v>32862.819905999997</v>
          </cell>
          <cell r="J314">
            <v>4.0304859999999998</v>
          </cell>
        </row>
        <row r="315">
          <cell r="A315">
            <v>6073924</v>
          </cell>
          <cell r="B315">
            <v>314</v>
          </cell>
          <cell r="C315">
            <v>19998</v>
          </cell>
          <cell r="D315">
            <v>3032</v>
          </cell>
          <cell r="E315">
            <v>16966</v>
          </cell>
          <cell r="F315">
            <v>1.282883</v>
          </cell>
          <cell r="G315">
            <v>3889.7012559999998</v>
          </cell>
          <cell r="H315">
            <v>5.8587629999999997</v>
          </cell>
          <cell r="I315">
            <v>17763.769415999999</v>
          </cell>
          <cell r="J315">
            <v>5.5956460000000003</v>
          </cell>
        </row>
        <row r="316">
          <cell r="A316">
            <v>6093915</v>
          </cell>
          <cell r="B316">
            <v>315</v>
          </cell>
          <cell r="C316">
            <v>19991</v>
          </cell>
          <cell r="D316">
            <v>3793</v>
          </cell>
          <cell r="E316">
            <v>16198</v>
          </cell>
          <cell r="F316">
            <v>1.1455409999999999</v>
          </cell>
          <cell r="G316">
            <v>4345.0370130000001</v>
          </cell>
          <cell r="H316">
            <v>6.7354139999999996</v>
          </cell>
          <cell r="I316">
            <v>25547.425302</v>
          </cell>
          <cell r="J316">
            <v>4.2704979999999999</v>
          </cell>
        </row>
        <row r="317">
          <cell r="A317">
            <v>6113881</v>
          </cell>
          <cell r="B317">
            <v>316</v>
          </cell>
          <cell r="C317">
            <v>19966</v>
          </cell>
          <cell r="D317">
            <v>3588</v>
          </cell>
          <cell r="E317">
            <v>16378</v>
          </cell>
          <cell r="F317">
            <v>1.3772089999999999</v>
          </cell>
          <cell r="G317">
            <v>4941.4258919999993</v>
          </cell>
          <cell r="H317">
            <v>6.3601470000000004</v>
          </cell>
          <cell r="I317">
            <v>22820.207436000001</v>
          </cell>
          <cell r="J317">
            <v>4.5646599999999999</v>
          </cell>
        </row>
        <row r="318">
          <cell r="A318">
            <v>6133832</v>
          </cell>
          <cell r="B318">
            <v>317</v>
          </cell>
          <cell r="C318">
            <v>19951</v>
          </cell>
          <cell r="D318">
            <v>3574</v>
          </cell>
          <cell r="E318">
            <v>16377</v>
          </cell>
          <cell r="F318">
            <v>1.5243519999999999</v>
          </cell>
          <cell r="G318">
            <v>5448.0340479999995</v>
          </cell>
          <cell r="H318">
            <v>5.1565539999999999</v>
          </cell>
          <cell r="I318">
            <v>18429.523996</v>
          </cell>
          <cell r="J318">
            <v>4.5822609999999999</v>
          </cell>
        </row>
        <row r="319">
          <cell r="A319">
            <v>6152259</v>
          </cell>
          <cell r="B319">
            <v>318</v>
          </cell>
          <cell r="C319">
            <v>18427</v>
          </cell>
          <cell r="D319">
            <v>956</v>
          </cell>
          <cell r="E319">
            <v>17471</v>
          </cell>
          <cell r="F319">
            <v>1.3667450000000001</v>
          </cell>
          <cell r="G319">
            <v>1306.6082200000001</v>
          </cell>
          <cell r="H319">
            <v>6.4726309999999998</v>
          </cell>
          <cell r="I319">
            <v>6187.8352359999999</v>
          </cell>
          <cell r="J319">
            <v>18.275099999999998</v>
          </cell>
        </row>
        <row r="320">
          <cell r="A320">
            <v>6170776</v>
          </cell>
          <cell r="B320">
            <v>319</v>
          </cell>
          <cell r="C320">
            <v>18517</v>
          </cell>
          <cell r="D320">
            <v>3135</v>
          </cell>
          <cell r="E320">
            <v>15382</v>
          </cell>
          <cell r="F320">
            <v>1.1379429999999999</v>
          </cell>
          <cell r="G320">
            <v>3567.4513049999996</v>
          </cell>
          <cell r="H320">
            <v>12.02463</v>
          </cell>
          <cell r="I320">
            <v>37697.215049999999</v>
          </cell>
          <cell r="J320">
            <v>4.9065390000000004</v>
          </cell>
        </row>
        <row r="321">
          <cell r="A321">
            <v>6190555</v>
          </cell>
          <cell r="B321">
            <v>320</v>
          </cell>
          <cell r="C321">
            <v>19779</v>
          </cell>
          <cell r="D321">
            <v>6510</v>
          </cell>
          <cell r="E321">
            <v>13269</v>
          </cell>
          <cell r="F321">
            <v>1.3533770000000001</v>
          </cell>
          <cell r="G321">
            <v>8810.4842700000008</v>
          </cell>
          <cell r="H321">
            <v>22.27553</v>
          </cell>
          <cell r="I321">
            <v>145013.7003</v>
          </cell>
          <cell r="J321">
            <v>2.038249</v>
          </cell>
        </row>
        <row r="322">
          <cell r="A322">
            <v>6210510</v>
          </cell>
          <cell r="B322">
            <v>321</v>
          </cell>
          <cell r="C322">
            <v>19955</v>
          </cell>
          <cell r="D322">
            <v>1992</v>
          </cell>
          <cell r="E322">
            <v>17963</v>
          </cell>
          <cell r="F322">
            <v>1.3808659999999999</v>
          </cell>
          <cell r="G322">
            <v>2750.6850719999998</v>
          </cell>
          <cell r="H322">
            <v>14.39284</v>
          </cell>
          <cell r="I322">
            <v>28670.53728</v>
          </cell>
          <cell r="J322">
            <v>9.0175699999999992</v>
          </cell>
        </row>
        <row r="323">
          <cell r="A323">
            <v>6230497</v>
          </cell>
          <cell r="B323">
            <v>322</v>
          </cell>
          <cell r="C323">
            <v>19987</v>
          </cell>
          <cell r="D323">
            <v>3046</v>
          </cell>
          <cell r="E323">
            <v>16941</v>
          </cell>
          <cell r="F323">
            <v>1.4976719999999999</v>
          </cell>
          <cell r="G323">
            <v>4561.9089119999999</v>
          </cell>
          <cell r="H323">
            <v>22.63804</v>
          </cell>
          <cell r="I323">
            <v>68955.469840000005</v>
          </cell>
          <cell r="J323">
            <v>5.5617200000000002</v>
          </cell>
        </row>
        <row r="324">
          <cell r="A324">
            <v>6248472</v>
          </cell>
          <cell r="B324">
            <v>323</v>
          </cell>
          <cell r="C324">
            <v>17975</v>
          </cell>
          <cell r="D324">
            <v>8774</v>
          </cell>
          <cell r="E324">
            <v>9201</v>
          </cell>
          <cell r="F324">
            <v>1.3691519999999999</v>
          </cell>
          <cell r="G324">
            <v>12012.939648</v>
          </cell>
          <cell r="H324">
            <v>9.3041020000000003</v>
          </cell>
          <cell r="I324">
            <v>81634.190948000003</v>
          </cell>
          <cell r="J324">
            <v>1.0486660000000001</v>
          </cell>
        </row>
        <row r="325">
          <cell r="A325">
            <v>6267682</v>
          </cell>
          <cell r="B325">
            <v>324</v>
          </cell>
          <cell r="C325">
            <v>19210</v>
          </cell>
          <cell r="D325">
            <v>5728</v>
          </cell>
          <cell r="E325">
            <v>13482</v>
          </cell>
          <cell r="F325">
            <v>1.241322</v>
          </cell>
          <cell r="G325">
            <v>7110.2924160000002</v>
          </cell>
          <cell r="H325">
            <v>10.485279999999999</v>
          </cell>
          <cell r="I325">
            <v>60059.683839999998</v>
          </cell>
          <cell r="J325">
            <v>2.353701</v>
          </cell>
        </row>
        <row r="326">
          <cell r="A326">
            <v>6285023</v>
          </cell>
          <cell r="B326">
            <v>325</v>
          </cell>
          <cell r="C326">
            <v>17341</v>
          </cell>
          <cell r="D326">
            <v>673</v>
          </cell>
          <cell r="E326">
            <v>16668</v>
          </cell>
          <cell r="F326">
            <v>1.4413769999999999</v>
          </cell>
          <cell r="G326">
            <v>970.04672099999993</v>
          </cell>
          <cell r="H326">
            <v>8.8543780000000005</v>
          </cell>
          <cell r="I326">
            <v>5958.9963940000007</v>
          </cell>
          <cell r="J326">
            <v>24.766719999999999</v>
          </cell>
        </row>
        <row r="327">
          <cell r="A327">
            <v>6305008</v>
          </cell>
          <cell r="B327">
            <v>326</v>
          </cell>
          <cell r="C327">
            <v>19985</v>
          </cell>
          <cell r="D327">
            <v>6004</v>
          </cell>
          <cell r="E327">
            <v>13981</v>
          </cell>
          <cell r="F327">
            <v>1.541642</v>
          </cell>
          <cell r="G327">
            <v>9256.0185679999995</v>
          </cell>
          <cell r="H327">
            <v>6.0661899999999997</v>
          </cell>
          <cell r="I327">
            <v>36421.404759999998</v>
          </cell>
          <cell r="J327">
            <v>2.328614</v>
          </cell>
        </row>
        <row r="328">
          <cell r="A328">
            <v>6324981</v>
          </cell>
          <cell r="B328">
            <v>327</v>
          </cell>
          <cell r="C328">
            <v>19973</v>
          </cell>
          <cell r="D328">
            <v>5543</v>
          </cell>
          <cell r="E328">
            <v>14430</v>
          </cell>
          <cell r="F328">
            <v>1.3527610000000001</v>
          </cell>
          <cell r="G328">
            <v>7498.3542230000003</v>
          </cell>
          <cell r="H328">
            <v>12.248939999999999</v>
          </cell>
          <cell r="I328">
            <v>67895.874419999993</v>
          </cell>
          <cell r="J328">
            <v>2.6032829999999998</v>
          </cell>
        </row>
        <row r="329">
          <cell r="A329">
            <v>6344945</v>
          </cell>
          <cell r="B329">
            <v>328</v>
          </cell>
          <cell r="C329">
            <v>19964</v>
          </cell>
          <cell r="D329">
            <v>3651</v>
          </cell>
          <cell r="E329">
            <v>16313</v>
          </cell>
          <cell r="F329">
            <v>1.0893200000000001</v>
          </cell>
          <cell r="G329">
            <v>3977.1073200000001</v>
          </cell>
          <cell r="H329">
            <v>18.615300000000001</v>
          </cell>
          <cell r="I329">
            <v>67964.460300000006</v>
          </cell>
          <cell r="J329">
            <v>4.4680910000000003</v>
          </cell>
        </row>
        <row r="330">
          <cell r="A330">
            <v>6363087</v>
          </cell>
          <cell r="B330">
            <v>329</v>
          </cell>
          <cell r="C330">
            <v>18142</v>
          </cell>
          <cell r="D330">
            <v>3134</v>
          </cell>
          <cell r="E330">
            <v>15008</v>
          </cell>
          <cell r="F330">
            <v>1.108487</v>
          </cell>
          <cell r="G330">
            <v>3473.9982580000001</v>
          </cell>
          <cell r="H330">
            <v>16.730250000000002</v>
          </cell>
          <cell r="I330">
            <v>52432.603500000005</v>
          </cell>
          <cell r="J330">
            <v>4.7887680000000001</v>
          </cell>
        </row>
        <row r="331">
          <cell r="A331">
            <v>6383095</v>
          </cell>
          <cell r="B331">
            <v>330</v>
          </cell>
          <cell r="C331">
            <v>20008</v>
          </cell>
          <cell r="D331">
            <v>2915</v>
          </cell>
          <cell r="E331">
            <v>17093</v>
          </cell>
          <cell r="F331">
            <v>1.59554</v>
          </cell>
          <cell r="G331">
            <v>4650.9991</v>
          </cell>
          <cell r="H331">
            <v>18.342459999999999</v>
          </cell>
          <cell r="I331">
            <v>53468.270899999996</v>
          </cell>
          <cell r="J331">
            <v>5.8638079999999997</v>
          </cell>
        </row>
        <row r="332">
          <cell r="A332">
            <v>6403073</v>
          </cell>
          <cell r="B332">
            <v>331</v>
          </cell>
          <cell r="C332">
            <v>19978</v>
          </cell>
          <cell r="D332">
            <v>5419</v>
          </cell>
          <cell r="E332">
            <v>14559</v>
          </cell>
          <cell r="F332">
            <v>1.416946</v>
          </cell>
          <cell r="G332">
            <v>7678.4303740000005</v>
          </cell>
          <cell r="H332">
            <v>11.90804</v>
          </cell>
          <cell r="I332">
            <v>64529.66876</v>
          </cell>
          <cell r="J332">
            <v>2.686658</v>
          </cell>
        </row>
        <row r="333">
          <cell r="A333">
            <v>6423060</v>
          </cell>
          <cell r="B333">
            <v>332</v>
          </cell>
          <cell r="C333">
            <v>19987</v>
          </cell>
          <cell r="D333">
            <v>6503</v>
          </cell>
          <cell r="E333">
            <v>13484</v>
          </cell>
          <cell r="F333">
            <v>1.331995</v>
          </cell>
          <cell r="G333">
            <v>8661.9634850000002</v>
          </cell>
          <cell r="H333">
            <v>11.62384</v>
          </cell>
          <cell r="I333">
            <v>75589.831519999992</v>
          </cell>
          <cell r="J333">
            <v>2.0735039999999998</v>
          </cell>
        </row>
        <row r="334">
          <cell r="A334">
            <v>6443065</v>
          </cell>
          <cell r="B334">
            <v>333</v>
          </cell>
          <cell r="C334">
            <v>20005</v>
          </cell>
          <cell r="D334">
            <v>7426</v>
          </cell>
          <cell r="E334">
            <v>12579</v>
          </cell>
          <cell r="F334">
            <v>1.405108</v>
          </cell>
          <cell r="G334">
            <v>10434.332007999999</v>
          </cell>
          <cell r="H334">
            <v>6.8234529999999998</v>
          </cell>
          <cell r="I334">
            <v>50670.961977999999</v>
          </cell>
          <cell r="J334">
            <v>1.693913</v>
          </cell>
        </row>
        <row r="335">
          <cell r="A335">
            <v>6462999</v>
          </cell>
          <cell r="B335">
            <v>334</v>
          </cell>
          <cell r="C335">
            <v>19934</v>
          </cell>
          <cell r="D335">
            <v>6099</v>
          </cell>
          <cell r="E335">
            <v>13835</v>
          </cell>
          <cell r="F335">
            <v>1.2437910000000001</v>
          </cell>
          <cell r="G335">
            <v>7585.8813090000003</v>
          </cell>
          <cell r="H335">
            <v>18.50366</v>
          </cell>
          <cell r="I335">
            <v>112853.82234</v>
          </cell>
          <cell r="J335">
            <v>2.268405</v>
          </cell>
        </row>
        <row r="336">
          <cell r="A336">
            <v>6480264</v>
          </cell>
          <cell r="B336">
            <v>335</v>
          </cell>
          <cell r="C336">
            <v>17265</v>
          </cell>
          <cell r="D336">
            <v>6342</v>
          </cell>
          <cell r="E336">
            <v>10923</v>
          </cell>
          <cell r="F336">
            <v>0.79316600000000004</v>
          </cell>
          <cell r="G336">
            <v>5030.2587720000001</v>
          </cell>
          <cell r="H336">
            <v>12.918850000000001</v>
          </cell>
          <cell r="I336">
            <v>81931.346700000009</v>
          </cell>
          <cell r="J336">
            <v>1.7223269999999999</v>
          </cell>
        </row>
        <row r="337">
          <cell r="A337">
            <v>6497814</v>
          </cell>
          <cell r="B337">
            <v>336</v>
          </cell>
          <cell r="C337">
            <v>17550</v>
          </cell>
          <cell r="D337">
            <v>7664</v>
          </cell>
          <cell r="E337">
            <v>9886</v>
          </cell>
          <cell r="F337">
            <v>1.254831</v>
          </cell>
          <cell r="G337">
            <v>9617.0247840000011</v>
          </cell>
          <cell r="H337">
            <v>14.8725</v>
          </cell>
          <cell r="I337">
            <v>113982.84000000001</v>
          </cell>
          <cell r="J337">
            <v>1.289927</v>
          </cell>
        </row>
        <row r="338">
          <cell r="A338">
            <v>6517530</v>
          </cell>
          <cell r="B338">
            <v>337</v>
          </cell>
          <cell r="C338">
            <v>19716</v>
          </cell>
          <cell r="D338">
            <v>9023</v>
          </cell>
          <cell r="E338">
            <v>10693</v>
          </cell>
          <cell r="F338">
            <v>1.5080629999999999</v>
          </cell>
          <cell r="G338">
            <v>13607.252449</v>
          </cell>
          <cell r="H338">
            <v>16.024629999999998</v>
          </cell>
          <cell r="I338">
            <v>144590.23648999998</v>
          </cell>
          <cell r="J338">
            <v>1.1850830000000001</v>
          </cell>
        </row>
        <row r="339">
          <cell r="A339">
            <v>6537533</v>
          </cell>
          <cell r="B339">
            <v>338</v>
          </cell>
          <cell r="C339">
            <v>20003</v>
          </cell>
          <cell r="D339">
            <v>5592</v>
          </cell>
          <cell r="E339">
            <v>14411</v>
          </cell>
          <cell r="F339">
            <v>1.2729839999999999</v>
          </cell>
          <cell r="G339">
            <v>7118.5265279999994</v>
          </cell>
          <cell r="H339">
            <v>12.8186</v>
          </cell>
          <cell r="I339">
            <v>71681.611199999999</v>
          </cell>
          <cell r="J339">
            <v>2.5770740000000001</v>
          </cell>
        </row>
        <row r="340">
          <cell r="A340">
            <v>6555999</v>
          </cell>
          <cell r="B340">
            <v>339</v>
          </cell>
          <cell r="C340">
            <v>18466</v>
          </cell>
          <cell r="D340">
            <v>5584</v>
          </cell>
          <cell r="E340">
            <v>12882</v>
          </cell>
          <cell r="F340">
            <v>1.3605689999999999</v>
          </cell>
          <cell r="G340">
            <v>7597.4172959999996</v>
          </cell>
          <cell r="H340">
            <v>8.4889620000000008</v>
          </cell>
          <cell r="I340">
            <v>47402.363808000002</v>
          </cell>
          <cell r="J340">
            <v>2.3069480000000002</v>
          </cell>
        </row>
        <row r="341">
          <cell r="A341">
            <v>6575985</v>
          </cell>
          <cell r="B341">
            <v>340</v>
          </cell>
          <cell r="C341">
            <v>19986</v>
          </cell>
          <cell r="D341">
            <v>4204</v>
          </cell>
          <cell r="E341">
            <v>15782</v>
          </cell>
          <cell r="F341">
            <v>1.1621779999999999</v>
          </cell>
          <cell r="G341">
            <v>4885.7963119999995</v>
          </cell>
          <cell r="H341">
            <v>17.44089</v>
          </cell>
          <cell r="I341">
            <v>73321.501560000004</v>
          </cell>
          <cell r="J341">
            <v>3.7540439999999999</v>
          </cell>
        </row>
        <row r="342">
          <cell r="A342">
            <v>6595990</v>
          </cell>
          <cell r="B342">
            <v>341</v>
          </cell>
          <cell r="C342">
            <v>20005</v>
          </cell>
          <cell r="D342">
            <v>12817</v>
          </cell>
          <cell r="E342">
            <v>7188</v>
          </cell>
          <cell r="F342">
            <v>1.3911800000000001</v>
          </cell>
          <cell r="G342">
            <v>17830.754059999999</v>
          </cell>
          <cell r="H342">
            <v>16.718050000000002</v>
          </cell>
          <cell r="I342">
            <v>214275.24685000003</v>
          </cell>
          <cell r="J342">
            <v>0.56081800000000004</v>
          </cell>
        </row>
        <row r="343">
          <cell r="A343">
            <v>6615983</v>
          </cell>
          <cell r="B343">
            <v>342</v>
          </cell>
          <cell r="C343">
            <v>19993</v>
          </cell>
          <cell r="D343">
            <v>7778</v>
          </cell>
          <cell r="E343">
            <v>12215</v>
          </cell>
          <cell r="F343">
            <v>1.326935</v>
          </cell>
          <cell r="G343">
            <v>10320.90043</v>
          </cell>
          <cell r="H343">
            <v>12.71368</v>
          </cell>
          <cell r="I343">
            <v>98887.003039999996</v>
          </cell>
          <cell r="J343">
            <v>1.5704549999999999</v>
          </cell>
        </row>
        <row r="344">
          <cell r="A344">
            <v>6635930</v>
          </cell>
          <cell r="B344">
            <v>343</v>
          </cell>
          <cell r="C344">
            <v>19947</v>
          </cell>
          <cell r="D344">
            <v>5053</v>
          </cell>
          <cell r="E344">
            <v>14894</v>
          </cell>
          <cell r="F344">
            <v>1.530554</v>
          </cell>
          <cell r="G344">
            <v>7733.8893619999999</v>
          </cell>
          <cell r="H344">
            <v>15.946120000000001</v>
          </cell>
          <cell r="I344">
            <v>80575.744359999997</v>
          </cell>
          <cell r="J344">
            <v>2.9475560000000001</v>
          </cell>
        </row>
        <row r="345">
          <cell r="A345">
            <v>6655919</v>
          </cell>
          <cell r="B345">
            <v>344</v>
          </cell>
          <cell r="C345">
            <v>19989</v>
          </cell>
          <cell r="D345">
            <v>12438</v>
          </cell>
          <cell r="E345">
            <v>7551</v>
          </cell>
          <cell r="F345">
            <v>1.650366</v>
          </cell>
          <cell r="G345">
            <v>20527.252307999999</v>
          </cell>
          <cell r="H345">
            <v>20.31803</v>
          </cell>
          <cell r="I345">
            <v>252715.65714</v>
          </cell>
          <cell r="J345">
            <v>0.60709100000000005</v>
          </cell>
        </row>
        <row r="346">
          <cell r="A346">
            <v>6673374</v>
          </cell>
          <cell r="B346">
            <v>345</v>
          </cell>
          <cell r="C346">
            <v>17455</v>
          </cell>
          <cell r="D346">
            <v>9771</v>
          </cell>
          <cell r="E346">
            <v>7684</v>
          </cell>
          <cell r="F346">
            <v>1.4416059999999999</v>
          </cell>
          <cell r="G346">
            <v>14085.932225999999</v>
          </cell>
          <cell r="H346">
            <v>16.870699999999999</v>
          </cell>
          <cell r="I346">
            <v>164843.6097</v>
          </cell>
          <cell r="J346">
            <v>0.78640900000000002</v>
          </cell>
        </row>
        <row r="347">
          <cell r="A347">
            <v>6693236</v>
          </cell>
          <cell r="B347">
            <v>346</v>
          </cell>
          <cell r="C347">
            <v>19862</v>
          </cell>
          <cell r="D347">
            <v>13784</v>
          </cell>
          <cell r="E347">
            <v>6078</v>
          </cell>
          <cell r="F347">
            <v>1.635448</v>
          </cell>
          <cell r="G347">
            <v>22543.015232000002</v>
          </cell>
          <cell r="H347">
            <v>18.44755</v>
          </cell>
          <cell r="I347">
            <v>254281.02919999999</v>
          </cell>
          <cell r="J347">
            <v>0.440946</v>
          </cell>
        </row>
        <row r="348">
          <cell r="A348">
            <v>6713207</v>
          </cell>
          <cell r="B348">
            <v>347</v>
          </cell>
          <cell r="C348">
            <v>19971</v>
          </cell>
          <cell r="D348">
            <v>2806</v>
          </cell>
          <cell r="E348">
            <v>17165</v>
          </cell>
          <cell r="F348">
            <v>1.680372</v>
          </cell>
          <cell r="G348">
            <v>4715.1238320000002</v>
          </cell>
          <cell r="H348">
            <v>21.25187</v>
          </cell>
          <cell r="I348">
            <v>59632.747219999997</v>
          </cell>
          <cell r="J348">
            <v>6.1172490000000002</v>
          </cell>
        </row>
        <row r="349">
          <cell r="A349">
            <v>6732818</v>
          </cell>
          <cell r="B349">
            <v>348</v>
          </cell>
          <cell r="C349">
            <v>19611</v>
          </cell>
          <cell r="D349">
            <v>720</v>
          </cell>
          <cell r="E349">
            <v>18891</v>
          </cell>
          <cell r="F349">
            <v>1.303504</v>
          </cell>
          <cell r="G349">
            <v>938.52287999999999</v>
          </cell>
          <cell r="H349">
            <v>6.591596</v>
          </cell>
          <cell r="I349">
            <v>4745.9491200000002</v>
          </cell>
          <cell r="J349">
            <v>26.237500000000001</v>
          </cell>
        </row>
        <row r="350">
          <cell r="A350">
            <v>6752472</v>
          </cell>
          <cell r="B350">
            <v>349</v>
          </cell>
          <cell r="C350">
            <v>19654</v>
          </cell>
          <cell r="D350">
            <v>2883</v>
          </cell>
          <cell r="E350">
            <v>16771</v>
          </cell>
          <cell r="F350">
            <v>1.218002</v>
          </cell>
          <cell r="G350">
            <v>3511.4997659999999</v>
          </cell>
          <cell r="H350">
            <v>7.8294680000000003</v>
          </cell>
          <cell r="I350">
            <v>22572.356244000002</v>
          </cell>
          <cell r="J350">
            <v>5.8172040000000003</v>
          </cell>
        </row>
        <row r="351">
          <cell r="A351">
            <v>6772173</v>
          </cell>
          <cell r="B351">
            <v>350</v>
          </cell>
          <cell r="C351">
            <v>19701</v>
          </cell>
          <cell r="D351">
            <v>205</v>
          </cell>
          <cell r="E351">
            <v>19496</v>
          </cell>
          <cell r="F351">
            <v>1.225994</v>
          </cell>
          <cell r="G351">
            <v>251.32877000000002</v>
          </cell>
          <cell r="H351">
            <v>7.6107829999999996</v>
          </cell>
          <cell r="I351">
            <v>1560.210515</v>
          </cell>
          <cell r="J351">
            <v>95.102440000000001</v>
          </cell>
        </row>
        <row r="352">
          <cell r="A352">
            <v>6790239</v>
          </cell>
          <cell r="B352">
            <v>351</v>
          </cell>
          <cell r="C352">
            <v>18066</v>
          </cell>
          <cell r="D352">
            <v>0</v>
          </cell>
          <cell r="E352">
            <v>18066</v>
          </cell>
          <cell r="G352">
            <v>0</v>
          </cell>
          <cell r="I352">
            <v>0</v>
          </cell>
        </row>
        <row r="353">
          <cell r="A353">
            <v>6810046</v>
          </cell>
          <cell r="B353">
            <v>352</v>
          </cell>
          <cell r="C353">
            <v>19807</v>
          </cell>
          <cell r="D353">
            <v>14</v>
          </cell>
          <cell r="E353">
            <v>19793</v>
          </cell>
          <cell r="F353">
            <v>1.300219</v>
          </cell>
          <cell r="G353">
            <v>18.203066</v>
          </cell>
          <cell r="H353">
            <v>48.853870000000001</v>
          </cell>
          <cell r="I353">
            <v>683.95417999999995</v>
          </cell>
          <cell r="J353">
            <v>1413.7860000000001</v>
          </cell>
        </row>
        <row r="354">
          <cell r="A354">
            <v>6830026</v>
          </cell>
          <cell r="B354">
            <v>353</v>
          </cell>
          <cell r="C354">
            <v>19980</v>
          </cell>
          <cell r="D354">
            <v>146</v>
          </cell>
          <cell r="E354">
            <v>19834</v>
          </cell>
          <cell r="F354">
            <v>1.1731450000000001</v>
          </cell>
          <cell r="G354">
            <v>171.27917000000002</v>
          </cell>
          <cell r="H354">
            <v>23.687180000000001</v>
          </cell>
          <cell r="I354">
            <v>3458.3282800000002</v>
          </cell>
          <cell r="J354">
            <v>135.8493</v>
          </cell>
        </row>
        <row r="355">
          <cell r="A355">
            <v>6847564</v>
          </cell>
          <cell r="B355">
            <v>354</v>
          </cell>
          <cell r="C355">
            <v>17538</v>
          </cell>
          <cell r="D355">
            <v>278</v>
          </cell>
          <cell r="E355">
            <v>17260</v>
          </cell>
          <cell r="F355">
            <v>1.186002</v>
          </cell>
          <cell r="G355">
            <v>329.70855599999999</v>
          </cell>
          <cell r="H355">
            <v>32.599080000000001</v>
          </cell>
          <cell r="I355">
            <v>9062.5442400000011</v>
          </cell>
          <cell r="J355">
            <v>62.086329999999997</v>
          </cell>
        </row>
        <row r="356">
          <cell r="A356">
            <v>6865114</v>
          </cell>
          <cell r="B356">
            <v>355</v>
          </cell>
          <cell r="C356">
            <v>17550</v>
          </cell>
          <cell r="D356">
            <v>0</v>
          </cell>
          <cell r="E356">
            <v>17550</v>
          </cell>
          <cell r="G356">
            <v>0</v>
          </cell>
          <cell r="I356">
            <v>0</v>
          </cell>
        </row>
        <row r="357">
          <cell r="A357">
            <v>6884791</v>
          </cell>
          <cell r="B357">
            <v>356</v>
          </cell>
          <cell r="C357">
            <v>19677</v>
          </cell>
          <cell r="D357">
            <v>29</v>
          </cell>
          <cell r="E357">
            <v>19648</v>
          </cell>
          <cell r="F357">
            <v>1.2772159999999999</v>
          </cell>
          <cell r="G357">
            <v>37.039263999999996</v>
          </cell>
          <cell r="H357">
            <v>6.8232540000000004</v>
          </cell>
          <cell r="I357">
            <v>197.87436600000001</v>
          </cell>
          <cell r="J357">
            <v>677.5172</v>
          </cell>
        </row>
        <row r="358">
          <cell r="A358">
            <v>6903410</v>
          </cell>
          <cell r="B358">
            <v>357</v>
          </cell>
          <cell r="C358">
            <v>18619</v>
          </cell>
          <cell r="D358">
            <v>2944</v>
          </cell>
          <cell r="E358">
            <v>15675</v>
          </cell>
          <cell r="F358">
            <v>1.2552810000000001</v>
          </cell>
          <cell r="G358">
            <v>3695.5472640000003</v>
          </cell>
          <cell r="H358">
            <v>7.818206</v>
          </cell>
          <cell r="I358">
            <v>23016.798464</v>
          </cell>
          <cell r="J358">
            <v>5.324389</v>
          </cell>
        </row>
        <row r="359">
          <cell r="A359">
            <v>6923378</v>
          </cell>
          <cell r="B359">
            <v>358</v>
          </cell>
          <cell r="C359">
            <v>19968</v>
          </cell>
          <cell r="D359">
            <v>3339</v>
          </cell>
          <cell r="E359">
            <v>16629</v>
          </cell>
          <cell r="F359">
            <v>1.339564</v>
          </cell>
          <cell r="G359">
            <v>4472.804196</v>
          </cell>
          <cell r="H359">
            <v>6.3825079999999996</v>
          </cell>
          <cell r="I359">
            <v>21311.194211999999</v>
          </cell>
          <cell r="J359">
            <v>4.9802340000000003</v>
          </cell>
        </row>
        <row r="360">
          <cell r="A360">
            <v>6940853</v>
          </cell>
          <cell r="B360">
            <v>359</v>
          </cell>
          <cell r="C360">
            <v>17475</v>
          </cell>
          <cell r="D360">
            <v>292</v>
          </cell>
          <cell r="E360">
            <v>17183</v>
          </cell>
          <cell r="F360">
            <v>1.40046</v>
          </cell>
          <cell r="G360">
            <v>408.93432000000001</v>
          </cell>
          <cell r="H360">
            <v>6.1793139999999998</v>
          </cell>
          <cell r="I360">
            <v>1804.359688</v>
          </cell>
          <cell r="J360">
            <v>58.845889999999997</v>
          </cell>
        </row>
        <row r="361">
          <cell r="A361">
            <v>6960076</v>
          </cell>
          <cell r="B361">
            <v>360</v>
          </cell>
          <cell r="C361">
            <v>19223</v>
          </cell>
          <cell r="D361">
            <v>629</v>
          </cell>
          <cell r="E361">
            <v>18594</v>
          </cell>
          <cell r="F361">
            <v>1.9113500000000001</v>
          </cell>
          <cell r="G361">
            <v>1202.2391500000001</v>
          </cell>
          <cell r="H361">
            <v>12.24798</v>
          </cell>
          <cell r="I361">
            <v>7703.9794199999997</v>
          </cell>
          <cell r="J361">
            <v>29.561209999999999</v>
          </cell>
        </row>
        <row r="362">
          <cell r="A362">
            <v>6977626</v>
          </cell>
          <cell r="B362">
            <v>361</v>
          </cell>
          <cell r="C362">
            <v>17550</v>
          </cell>
          <cell r="D362">
            <v>0</v>
          </cell>
          <cell r="E362">
            <v>17550</v>
          </cell>
          <cell r="G362">
            <v>0</v>
          </cell>
          <cell r="I362">
            <v>0</v>
          </cell>
        </row>
        <row r="363">
          <cell r="A363">
            <v>6995688</v>
          </cell>
          <cell r="B363">
            <v>362</v>
          </cell>
          <cell r="C363">
            <v>18062</v>
          </cell>
          <cell r="D363">
            <v>0</v>
          </cell>
          <cell r="E363">
            <v>18062</v>
          </cell>
          <cell r="G363">
            <v>0</v>
          </cell>
          <cell r="I363">
            <v>0</v>
          </cell>
        </row>
        <row r="364">
          <cell r="A364">
            <v>7014688</v>
          </cell>
          <cell r="B364">
            <v>363</v>
          </cell>
          <cell r="C364">
            <v>19000</v>
          </cell>
          <cell r="D364">
            <v>29</v>
          </cell>
          <cell r="E364">
            <v>18971</v>
          </cell>
          <cell r="F364">
            <v>1.2157979999999999</v>
          </cell>
          <cell r="G364">
            <v>35.258141999999999</v>
          </cell>
          <cell r="H364">
            <v>30.552299999999999</v>
          </cell>
          <cell r="I364">
            <v>886.01670000000001</v>
          </cell>
          <cell r="J364">
            <v>654.17240000000004</v>
          </cell>
        </row>
        <row r="365">
          <cell r="A365">
            <v>7034658</v>
          </cell>
          <cell r="B365">
            <v>364</v>
          </cell>
          <cell r="C365">
            <v>19970</v>
          </cell>
          <cell r="D365">
            <v>410</v>
          </cell>
          <cell r="E365">
            <v>19560</v>
          </cell>
          <cell r="F365">
            <v>1.317224</v>
          </cell>
          <cell r="G365">
            <v>540.06183999999996</v>
          </cell>
          <cell r="H365">
            <v>16.140820000000001</v>
          </cell>
          <cell r="I365">
            <v>6617.7362000000003</v>
          </cell>
          <cell r="J365">
            <v>47.707320000000003</v>
          </cell>
        </row>
        <row r="366">
          <cell r="A366">
            <v>7054621</v>
          </cell>
          <cell r="B366">
            <v>365</v>
          </cell>
          <cell r="C366">
            <v>19963</v>
          </cell>
          <cell r="D366">
            <v>7968</v>
          </cell>
          <cell r="E366">
            <v>11995</v>
          </cell>
          <cell r="F366">
            <v>1.2684580000000001</v>
          </cell>
          <cell r="G366">
            <v>10107.073344</v>
          </cell>
          <cell r="H366">
            <v>13.980370000000001</v>
          </cell>
          <cell r="I366">
            <v>111395.58816</v>
          </cell>
          <cell r="J366">
            <v>1.5053970000000001</v>
          </cell>
        </row>
        <row r="367">
          <cell r="A367">
            <v>7074537</v>
          </cell>
          <cell r="B367">
            <v>366</v>
          </cell>
          <cell r="C367">
            <v>19916</v>
          </cell>
          <cell r="D367">
            <v>2944</v>
          </cell>
          <cell r="E367">
            <v>16972</v>
          </cell>
          <cell r="F367">
            <v>1.3935249999999999</v>
          </cell>
          <cell r="G367">
            <v>4102.5375999999997</v>
          </cell>
          <cell r="H367">
            <v>5.741479</v>
          </cell>
          <cell r="I367">
            <v>16902.914175999998</v>
          </cell>
          <cell r="J367">
            <v>5.7649460000000001</v>
          </cell>
        </row>
        <row r="368">
          <cell r="A368">
            <v>7093993</v>
          </cell>
          <cell r="B368">
            <v>367</v>
          </cell>
          <cell r="C368">
            <v>19456</v>
          </cell>
          <cell r="D368">
            <v>1318</v>
          </cell>
          <cell r="E368">
            <v>18138</v>
          </cell>
          <cell r="F368">
            <v>1.8516760000000001</v>
          </cell>
          <cell r="G368">
            <v>2440.5089680000001</v>
          </cell>
          <cell r="H368">
            <v>11.729559999999999</v>
          </cell>
          <cell r="I368">
            <v>15459.560079999999</v>
          </cell>
          <cell r="J368">
            <v>13.761760000000001</v>
          </cell>
        </row>
        <row r="369">
          <cell r="A369">
            <v>7113211</v>
          </cell>
          <cell r="B369">
            <v>368</v>
          </cell>
          <cell r="C369">
            <v>19218</v>
          </cell>
          <cell r="D369">
            <v>0</v>
          </cell>
          <cell r="E369">
            <v>19218</v>
          </cell>
          <cell r="G369">
            <v>0</v>
          </cell>
          <cell r="I369">
            <v>0</v>
          </cell>
        </row>
        <row r="370">
          <cell r="A370">
            <v>7130761</v>
          </cell>
          <cell r="B370">
            <v>369</v>
          </cell>
          <cell r="C370">
            <v>17550</v>
          </cell>
          <cell r="D370">
            <v>0</v>
          </cell>
          <cell r="E370">
            <v>17550</v>
          </cell>
          <cell r="G370">
            <v>0</v>
          </cell>
          <cell r="I370">
            <v>0</v>
          </cell>
        </row>
        <row r="371">
          <cell r="A371">
            <v>7148694</v>
          </cell>
          <cell r="B371">
            <v>370</v>
          </cell>
          <cell r="C371">
            <v>17933</v>
          </cell>
          <cell r="D371">
            <v>1772</v>
          </cell>
          <cell r="E371">
            <v>16161</v>
          </cell>
          <cell r="F371">
            <v>0.98187199999999997</v>
          </cell>
          <cell r="G371">
            <v>1739.8771839999999</v>
          </cell>
          <cell r="H371">
            <v>68.614379999999997</v>
          </cell>
          <cell r="I371">
            <v>121584.68135999999</v>
          </cell>
          <cell r="J371">
            <v>9.1202030000000001</v>
          </cell>
        </row>
        <row r="372">
          <cell r="A372">
            <v>7168643</v>
          </cell>
          <cell r="B372">
            <v>371</v>
          </cell>
          <cell r="C372">
            <v>19949</v>
          </cell>
          <cell r="D372">
            <v>3193</v>
          </cell>
          <cell r="E372">
            <v>16756</v>
          </cell>
          <cell r="F372">
            <v>1.1181190000000001</v>
          </cell>
          <cell r="G372">
            <v>3570.1539670000002</v>
          </cell>
          <cell r="H372">
            <v>11.558199999999999</v>
          </cell>
          <cell r="I372">
            <v>36905.332600000002</v>
          </cell>
          <cell r="J372">
            <v>5.2477289999999996</v>
          </cell>
        </row>
        <row r="373">
          <cell r="A373">
            <v>7187684</v>
          </cell>
          <cell r="B373">
            <v>372</v>
          </cell>
          <cell r="C373">
            <v>19041</v>
          </cell>
          <cell r="D373">
            <v>4217</v>
          </cell>
          <cell r="E373">
            <v>14824</v>
          </cell>
          <cell r="F373">
            <v>1.3942920000000001</v>
          </cell>
          <cell r="G373">
            <v>5879.7293640000007</v>
          </cell>
          <cell r="H373">
            <v>5.7787930000000003</v>
          </cell>
          <cell r="I373">
            <v>24369.170081</v>
          </cell>
          <cell r="J373">
            <v>3.5152950000000001</v>
          </cell>
        </row>
        <row r="374">
          <cell r="A374">
            <v>7207387</v>
          </cell>
          <cell r="B374">
            <v>373</v>
          </cell>
          <cell r="C374">
            <v>19703</v>
          </cell>
          <cell r="D374">
            <v>0</v>
          </cell>
          <cell r="E374">
            <v>19703</v>
          </cell>
          <cell r="G374">
            <v>0</v>
          </cell>
          <cell r="I374">
            <v>0</v>
          </cell>
        </row>
        <row r="375">
          <cell r="A375">
            <v>7224937</v>
          </cell>
          <cell r="B375">
            <v>374</v>
          </cell>
          <cell r="C375">
            <v>17550</v>
          </cell>
          <cell r="D375">
            <v>0</v>
          </cell>
          <cell r="E375">
            <v>17550</v>
          </cell>
          <cell r="G375">
            <v>0</v>
          </cell>
          <cell r="I375">
            <v>0</v>
          </cell>
        </row>
        <row r="376">
          <cell r="A376">
            <v>7244895</v>
          </cell>
          <cell r="B376">
            <v>375</v>
          </cell>
          <cell r="C376">
            <v>19958</v>
          </cell>
          <cell r="D376">
            <v>4731</v>
          </cell>
          <cell r="E376">
            <v>15227</v>
          </cell>
          <cell r="F376">
            <v>0.94962400000000002</v>
          </cell>
          <cell r="G376">
            <v>4492.6711439999999</v>
          </cell>
          <cell r="H376">
            <v>71.880539999999996</v>
          </cell>
          <cell r="I376">
            <v>340066.83473999996</v>
          </cell>
          <cell r="J376">
            <v>3.2185589999999999</v>
          </cell>
        </row>
        <row r="377">
          <cell r="A377">
            <v>7264851</v>
          </cell>
          <cell r="B377">
            <v>376</v>
          </cell>
          <cell r="C377">
            <v>19956</v>
          </cell>
          <cell r="D377">
            <v>6320</v>
          </cell>
          <cell r="E377">
            <v>13636</v>
          </cell>
          <cell r="F377">
            <v>1.0646089999999999</v>
          </cell>
          <cell r="G377">
            <v>6728.3288799999991</v>
          </cell>
          <cell r="H377">
            <v>30.493659999999998</v>
          </cell>
          <cell r="I377">
            <v>192719.93119999999</v>
          </cell>
          <cell r="J377">
            <v>2.1575950000000002</v>
          </cell>
        </row>
        <row r="378">
          <cell r="A378">
            <v>7283194</v>
          </cell>
          <cell r="B378">
            <v>377</v>
          </cell>
          <cell r="C378">
            <v>18343</v>
          </cell>
          <cell r="D378">
            <v>1338</v>
          </cell>
          <cell r="E378">
            <v>17005</v>
          </cell>
          <cell r="F378">
            <v>1.3487039999999999</v>
          </cell>
          <cell r="G378">
            <v>1804.5659519999999</v>
          </cell>
          <cell r="H378">
            <v>7.4487699999999997</v>
          </cell>
          <cell r="I378">
            <v>9966.4542600000004</v>
          </cell>
          <cell r="J378">
            <v>12.70927</v>
          </cell>
        </row>
        <row r="379">
          <cell r="A379">
            <v>7301955</v>
          </cell>
          <cell r="B379">
            <v>378</v>
          </cell>
          <cell r="C379">
            <v>18761</v>
          </cell>
          <cell r="D379">
            <v>14</v>
          </cell>
          <cell r="E379">
            <v>18747</v>
          </cell>
          <cell r="F379">
            <v>1.1568309999999999</v>
          </cell>
          <cell r="G379">
            <v>16.195633999999998</v>
          </cell>
          <cell r="H379">
            <v>39.174289999999999</v>
          </cell>
          <cell r="I379">
            <v>548.44006000000002</v>
          </cell>
          <cell r="J379">
            <v>1339.0709999999999</v>
          </cell>
        </row>
        <row r="380">
          <cell r="A380">
            <v>7321909</v>
          </cell>
          <cell r="B380">
            <v>379</v>
          </cell>
          <cell r="C380">
            <v>19954</v>
          </cell>
          <cell r="D380">
            <v>4995</v>
          </cell>
          <cell r="E380">
            <v>14959</v>
          </cell>
          <cell r="F380">
            <v>1.235325</v>
          </cell>
          <cell r="G380">
            <v>6170.4483749999999</v>
          </cell>
          <cell r="H380">
            <v>93.558179999999993</v>
          </cell>
          <cell r="I380">
            <v>467323.10909999994</v>
          </cell>
          <cell r="J380">
            <v>2.9947949999999999</v>
          </cell>
        </row>
        <row r="381">
          <cell r="A381">
            <v>7341884</v>
          </cell>
          <cell r="B381">
            <v>380</v>
          </cell>
          <cell r="C381">
            <v>19975</v>
          </cell>
          <cell r="D381">
            <v>10160</v>
          </cell>
          <cell r="E381">
            <v>9815</v>
          </cell>
          <cell r="F381">
            <v>1.109524</v>
          </cell>
          <cell r="G381">
            <v>11272.76384</v>
          </cell>
          <cell r="H381">
            <v>27.286570000000001</v>
          </cell>
          <cell r="I381">
            <v>277231.55119999999</v>
          </cell>
          <cell r="J381">
            <v>0.96604299999999999</v>
          </cell>
        </row>
        <row r="382">
          <cell r="A382">
            <v>7359100</v>
          </cell>
          <cell r="B382">
            <v>381</v>
          </cell>
          <cell r="C382">
            <v>17216</v>
          </cell>
          <cell r="D382">
            <v>2347</v>
          </cell>
          <cell r="E382">
            <v>14869</v>
          </cell>
          <cell r="F382">
            <v>1.1563349999999999</v>
          </cell>
          <cell r="G382">
            <v>2713.9182449999998</v>
          </cell>
          <cell r="H382">
            <v>9.8512579999999996</v>
          </cell>
          <cell r="I382">
            <v>23120.902525999998</v>
          </cell>
          <cell r="J382">
            <v>6.3353219999999997</v>
          </cell>
        </row>
        <row r="383">
          <cell r="A383">
            <v>7377297</v>
          </cell>
          <cell r="B383">
            <v>382</v>
          </cell>
          <cell r="C383">
            <v>18197</v>
          </cell>
          <cell r="D383">
            <v>4575</v>
          </cell>
          <cell r="E383">
            <v>13622</v>
          </cell>
          <cell r="F383">
            <v>1.576365</v>
          </cell>
          <cell r="G383">
            <v>7211.8698750000003</v>
          </cell>
          <cell r="H383">
            <v>43.662689999999998</v>
          </cell>
          <cell r="I383">
            <v>199756.80674999999</v>
          </cell>
          <cell r="J383">
            <v>2.9774859999999999</v>
          </cell>
        </row>
        <row r="384">
          <cell r="A384">
            <v>7397268</v>
          </cell>
          <cell r="B384">
            <v>383</v>
          </cell>
          <cell r="C384">
            <v>19971</v>
          </cell>
          <cell r="D384">
            <v>15717</v>
          </cell>
          <cell r="E384">
            <v>4254</v>
          </cell>
          <cell r="F384">
            <v>1.279922</v>
          </cell>
          <cell r="G384">
            <v>20116.534073999999</v>
          </cell>
          <cell r="H384">
            <v>28.043289999999999</v>
          </cell>
          <cell r="I384">
            <v>440756.38892999996</v>
          </cell>
          <cell r="J384">
            <v>0.27066200000000001</v>
          </cell>
        </row>
        <row r="385">
          <cell r="A385">
            <v>7417262</v>
          </cell>
          <cell r="B385">
            <v>384</v>
          </cell>
          <cell r="C385">
            <v>19994</v>
          </cell>
          <cell r="D385">
            <v>3105</v>
          </cell>
          <cell r="E385">
            <v>16889</v>
          </cell>
          <cell r="F385">
            <v>1.3894960000000001</v>
          </cell>
          <cell r="G385">
            <v>4314.38508</v>
          </cell>
          <cell r="H385">
            <v>42.429299999999998</v>
          </cell>
          <cell r="I385">
            <v>131742.97649999999</v>
          </cell>
          <cell r="J385">
            <v>5.4392909999999999</v>
          </cell>
        </row>
        <row r="386">
          <cell r="A386">
            <v>7436919</v>
          </cell>
          <cell r="B386">
            <v>385</v>
          </cell>
          <cell r="C386">
            <v>19657</v>
          </cell>
          <cell r="D386">
            <v>17592</v>
          </cell>
          <cell r="E386">
            <v>2065</v>
          </cell>
          <cell r="F386">
            <v>1.307518</v>
          </cell>
          <cell r="G386">
            <v>23001.856656</v>
          </cell>
          <cell r="H386">
            <v>28.5151</v>
          </cell>
          <cell r="I386">
            <v>501637.63920000003</v>
          </cell>
          <cell r="J386">
            <v>0.117383</v>
          </cell>
        </row>
        <row r="387">
          <cell r="A387">
            <v>7456901</v>
          </cell>
          <cell r="B387">
            <v>386</v>
          </cell>
          <cell r="C387">
            <v>19982</v>
          </cell>
          <cell r="D387">
            <v>11111</v>
          </cell>
          <cell r="E387">
            <v>8871</v>
          </cell>
          <cell r="F387">
            <v>1.5492159999999999</v>
          </cell>
          <cell r="G387">
            <v>17213.338975999999</v>
          </cell>
          <cell r="H387">
            <v>58.822310000000002</v>
          </cell>
          <cell r="I387">
            <v>653574.68640999997</v>
          </cell>
          <cell r="J387">
            <v>0.79839800000000005</v>
          </cell>
        </row>
        <row r="388">
          <cell r="A388">
            <v>7474150</v>
          </cell>
          <cell r="B388">
            <v>387</v>
          </cell>
          <cell r="C388">
            <v>17249</v>
          </cell>
          <cell r="D388">
            <v>12855</v>
          </cell>
          <cell r="E388">
            <v>4394</v>
          </cell>
          <cell r="F388">
            <v>1.209293</v>
          </cell>
          <cell r="G388">
            <v>15545.461514999999</v>
          </cell>
          <cell r="H388">
            <v>53.416040000000002</v>
          </cell>
          <cell r="I388">
            <v>686663.19420000003</v>
          </cell>
          <cell r="J388">
            <v>0.34181299999999998</v>
          </cell>
        </row>
        <row r="389">
          <cell r="A389">
            <v>7493638</v>
          </cell>
          <cell r="B389">
            <v>388</v>
          </cell>
          <cell r="C389">
            <v>19488</v>
          </cell>
          <cell r="D389">
            <v>5509</v>
          </cell>
          <cell r="E389">
            <v>13979</v>
          </cell>
          <cell r="F389">
            <v>1.4749969999999999</v>
          </cell>
          <cell r="G389">
            <v>8125.758472999999</v>
          </cell>
          <cell r="H389">
            <v>80.441820000000007</v>
          </cell>
          <cell r="I389">
            <v>443153.98638000002</v>
          </cell>
          <cell r="J389">
            <v>2.5374840000000001</v>
          </cell>
        </row>
        <row r="390">
          <cell r="A390">
            <v>7513112</v>
          </cell>
          <cell r="B390">
            <v>389</v>
          </cell>
          <cell r="C390">
            <v>19474</v>
          </cell>
          <cell r="D390">
            <v>1793</v>
          </cell>
          <cell r="E390">
            <v>17681</v>
          </cell>
          <cell r="F390">
            <v>1.262354</v>
          </cell>
          <cell r="G390">
            <v>2263.4007219999999</v>
          </cell>
          <cell r="H390">
            <v>8.6360700000000001</v>
          </cell>
          <cell r="I390">
            <v>15484.47351</v>
          </cell>
          <cell r="J390">
            <v>9.8611269999999998</v>
          </cell>
        </row>
        <row r="391">
          <cell r="A391">
            <v>7531018</v>
          </cell>
          <cell r="B391">
            <v>390</v>
          </cell>
          <cell r="C391">
            <v>17906</v>
          </cell>
          <cell r="D391">
            <v>512</v>
          </cell>
          <cell r="E391">
            <v>17394</v>
          </cell>
          <cell r="F391">
            <v>1.246429</v>
          </cell>
          <cell r="G391">
            <v>638.171648</v>
          </cell>
          <cell r="H391">
            <v>10.70843</v>
          </cell>
          <cell r="I391">
            <v>5482.7161599999999</v>
          </cell>
          <cell r="J391">
            <v>33.972659999999998</v>
          </cell>
        </row>
        <row r="392">
          <cell r="A392">
            <v>7548565</v>
          </cell>
          <cell r="B392">
            <v>391</v>
          </cell>
          <cell r="C392">
            <v>17547</v>
          </cell>
          <cell r="D392">
            <v>73</v>
          </cell>
          <cell r="E392">
            <v>17474</v>
          </cell>
          <cell r="F392">
            <v>1.3913219999999999</v>
          </cell>
          <cell r="G392">
            <v>101.56650599999999</v>
          </cell>
          <cell r="H392">
            <v>8.7401110000000006</v>
          </cell>
          <cell r="I392">
            <v>638.0281030000001</v>
          </cell>
          <cell r="J392">
            <v>239.3699</v>
          </cell>
        </row>
        <row r="393">
          <cell r="A393">
            <v>7566102</v>
          </cell>
          <cell r="B393">
            <v>392</v>
          </cell>
          <cell r="C393">
            <v>17537</v>
          </cell>
          <cell r="D393">
            <v>307</v>
          </cell>
          <cell r="E393">
            <v>17230</v>
          </cell>
          <cell r="F393">
            <v>1.334746</v>
          </cell>
          <cell r="G393">
            <v>409.767022</v>
          </cell>
          <cell r="H393">
            <v>9.6574729999999995</v>
          </cell>
          <cell r="I393">
            <v>2964.8442109999996</v>
          </cell>
          <cell r="J393">
            <v>56.123779999999996</v>
          </cell>
        </row>
        <row r="394">
          <cell r="A394">
            <v>7586090</v>
          </cell>
          <cell r="B394">
            <v>393</v>
          </cell>
          <cell r="C394">
            <v>19988</v>
          </cell>
          <cell r="D394">
            <v>571</v>
          </cell>
          <cell r="E394">
            <v>19417</v>
          </cell>
          <cell r="F394">
            <v>1.171597</v>
          </cell>
          <cell r="G394">
            <v>668.98188700000003</v>
          </cell>
          <cell r="H394">
            <v>9.3274399999999993</v>
          </cell>
          <cell r="I394">
            <v>5325.9682399999992</v>
          </cell>
          <cell r="J394">
            <v>34.005249999999997</v>
          </cell>
        </row>
        <row r="395">
          <cell r="A395">
            <v>7606001</v>
          </cell>
          <cell r="B395">
            <v>394</v>
          </cell>
          <cell r="C395">
            <v>19911</v>
          </cell>
          <cell r="D395">
            <v>2431</v>
          </cell>
          <cell r="E395">
            <v>17480</v>
          </cell>
          <cell r="F395">
            <v>1.2274050000000001</v>
          </cell>
          <cell r="G395">
            <v>2983.821555</v>
          </cell>
          <cell r="H395">
            <v>12.118600000000001</v>
          </cell>
          <cell r="I395">
            <v>29460.316600000002</v>
          </cell>
          <cell r="J395">
            <v>7.1904560000000002</v>
          </cell>
        </row>
        <row r="396">
          <cell r="A396">
            <v>7624300</v>
          </cell>
          <cell r="B396">
            <v>395</v>
          </cell>
          <cell r="C396">
            <v>18299</v>
          </cell>
          <cell r="D396">
            <v>2915</v>
          </cell>
          <cell r="E396">
            <v>15384</v>
          </cell>
          <cell r="F396">
            <v>1.2480629999999999</v>
          </cell>
          <cell r="G396">
            <v>3638.1036449999997</v>
          </cell>
          <cell r="H396">
            <v>9.1160800000000002</v>
          </cell>
          <cell r="I396">
            <v>26573.373200000002</v>
          </cell>
          <cell r="J396">
            <v>5.2775299999999996</v>
          </cell>
        </row>
        <row r="397">
          <cell r="A397">
            <v>7642067</v>
          </cell>
          <cell r="B397">
            <v>396</v>
          </cell>
          <cell r="C397">
            <v>17767</v>
          </cell>
          <cell r="D397">
            <v>7119</v>
          </cell>
          <cell r="E397">
            <v>10648</v>
          </cell>
          <cell r="F397">
            <v>1.2574989999999999</v>
          </cell>
          <cell r="G397">
            <v>8952.1353810000001</v>
          </cell>
          <cell r="H397">
            <v>13.79982</v>
          </cell>
          <cell r="I397">
            <v>98240.918579999998</v>
          </cell>
          <cell r="J397">
            <v>1.495716</v>
          </cell>
        </row>
        <row r="398">
          <cell r="A398">
            <v>7660308</v>
          </cell>
          <cell r="B398">
            <v>397</v>
          </cell>
          <cell r="C398">
            <v>18241</v>
          </cell>
          <cell r="D398">
            <v>556</v>
          </cell>
          <cell r="E398">
            <v>17685</v>
          </cell>
          <cell r="F398">
            <v>1.2088540000000001</v>
          </cell>
          <cell r="G398">
            <v>672.12282400000004</v>
          </cell>
          <cell r="H398">
            <v>20.582270000000001</v>
          </cell>
          <cell r="I398">
            <v>11443.742120000001</v>
          </cell>
          <cell r="J398">
            <v>31.807549999999999</v>
          </cell>
        </row>
        <row r="399">
          <cell r="A399">
            <v>7678007</v>
          </cell>
          <cell r="B399">
            <v>398</v>
          </cell>
          <cell r="C399">
            <v>17699</v>
          </cell>
          <cell r="D399">
            <v>1875</v>
          </cell>
          <cell r="E399">
            <v>15824</v>
          </cell>
          <cell r="F399">
            <v>1.3819669999999999</v>
          </cell>
          <cell r="G399">
            <v>2591.1881249999997</v>
          </cell>
          <cell r="H399">
            <v>9.3551909999999996</v>
          </cell>
          <cell r="I399">
            <v>17540.983124999999</v>
          </cell>
          <cell r="J399">
            <v>8.4394659999999995</v>
          </cell>
        </row>
        <row r="400">
          <cell r="A400">
            <v>7697921</v>
          </cell>
          <cell r="B400">
            <v>399</v>
          </cell>
          <cell r="C400">
            <v>19914</v>
          </cell>
          <cell r="D400">
            <v>5786</v>
          </cell>
          <cell r="E400">
            <v>14128</v>
          </cell>
          <cell r="F400">
            <v>1.3282020000000001</v>
          </cell>
          <cell r="G400">
            <v>7684.9767720000009</v>
          </cell>
          <cell r="H400">
            <v>9.9668550000000007</v>
          </cell>
          <cell r="I400">
            <v>57668.223030000001</v>
          </cell>
          <cell r="J400">
            <v>2.4417559999999998</v>
          </cell>
        </row>
        <row r="401">
          <cell r="A401">
            <v>7717728</v>
          </cell>
          <cell r="B401">
            <v>400</v>
          </cell>
          <cell r="C401">
            <v>19807</v>
          </cell>
          <cell r="D401">
            <v>7807</v>
          </cell>
          <cell r="E401">
            <v>12000</v>
          </cell>
          <cell r="F401">
            <v>1.17811</v>
          </cell>
          <cell r="G401">
            <v>9197.5047699999996</v>
          </cell>
          <cell r="H401">
            <v>10.79734</v>
          </cell>
          <cell r="I401">
            <v>84294.833379999996</v>
          </cell>
          <cell r="J401">
            <v>1.5370820000000001</v>
          </cell>
        </row>
        <row r="402">
          <cell r="A402">
            <v>7737721</v>
          </cell>
          <cell r="B402">
            <v>401</v>
          </cell>
          <cell r="C402">
            <v>19993</v>
          </cell>
          <cell r="D402">
            <v>11264</v>
          </cell>
          <cell r="E402">
            <v>8729</v>
          </cell>
          <cell r="F402">
            <v>1.2111810000000001</v>
          </cell>
          <cell r="G402">
            <v>13642.742784</v>
          </cell>
          <cell r="H402">
            <v>17.805</v>
          </cell>
          <cell r="I402">
            <v>200555.51999999999</v>
          </cell>
          <cell r="J402">
            <v>0.77494700000000005</v>
          </cell>
        </row>
        <row r="403">
          <cell r="A403">
            <v>7757212</v>
          </cell>
          <cell r="B403">
            <v>402</v>
          </cell>
          <cell r="C403">
            <v>19491</v>
          </cell>
          <cell r="D403">
            <v>8276</v>
          </cell>
          <cell r="E403">
            <v>11215</v>
          </cell>
          <cell r="F403">
            <v>1.254211</v>
          </cell>
          <cell r="G403">
            <v>10379.850236</v>
          </cell>
          <cell r="H403">
            <v>22.651769999999999</v>
          </cell>
          <cell r="I403">
            <v>187466.04851999998</v>
          </cell>
          <cell r="J403">
            <v>1.3551230000000001</v>
          </cell>
        </row>
        <row r="404">
          <cell r="A404">
            <v>7776289</v>
          </cell>
          <cell r="B404">
            <v>403</v>
          </cell>
          <cell r="C404">
            <v>19077</v>
          </cell>
          <cell r="D404">
            <v>3031</v>
          </cell>
          <cell r="E404">
            <v>16046</v>
          </cell>
          <cell r="F404">
            <v>1.277109</v>
          </cell>
          <cell r="G404">
            <v>3870.917379</v>
          </cell>
          <cell r="H404">
            <v>14.032</v>
          </cell>
          <cell r="I404">
            <v>42530.991999999998</v>
          </cell>
          <cell r="J404">
            <v>5.2939619999999996</v>
          </cell>
        </row>
        <row r="405">
          <cell r="A405">
            <v>7796244</v>
          </cell>
          <cell r="B405">
            <v>404</v>
          </cell>
          <cell r="C405">
            <v>19955</v>
          </cell>
          <cell r="D405">
            <v>7470</v>
          </cell>
          <cell r="E405">
            <v>12485</v>
          </cell>
          <cell r="F405">
            <v>1.261585</v>
          </cell>
          <cell r="G405">
            <v>9424.0399500000003</v>
          </cell>
          <cell r="H405">
            <v>12.540509999999999</v>
          </cell>
          <cell r="I405">
            <v>93677.609700000001</v>
          </cell>
          <cell r="J405">
            <v>1.6713519999999999</v>
          </cell>
        </row>
        <row r="406">
          <cell r="A406">
            <v>7814585</v>
          </cell>
          <cell r="B406">
            <v>405</v>
          </cell>
          <cell r="C406">
            <v>18341</v>
          </cell>
          <cell r="D406">
            <v>13725</v>
          </cell>
          <cell r="E406">
            <v>4616</v>
          </cell>
          <cell r="F406">
            <v>1.1761379999999999</v>
          </cell>
          <cell r="G406">
            <v>16142.494049999999</v>
          </cell>
          <cell r="H406">
            <v>13.731859999999999</v>
          </cell>
          <cell r="I406">
            <v>188469.77849999999</v>
          </cell>
          <cell r="J406">
            <v>0.33632099999999998</v>
          </cell>
        </row>
        <row r="407">
          <cell r="A407">
            <v>7834533</v>
          </cell>
          <cell r="B407">
            <v>406</v>
          </cell>
          <cell r="C407">
            <v>19948</v>
          </cell>
          <cell r="D407">
            <v>11630</v>
          </cell>
          <cell r="E407">
            <v>8318</v>
          </cell>
          <cell r="F407">
            <v>1.2302070000000001</v>
          </cell>
          <cell r="G407">
            <v>14307.307410000001</v>
          </cell>
          <cell r="H407">
            <v>21.80471</v>
          </cell>
          <cell r="I407">
            <v>253588.77729999999</v>
          </cell>
          <cell r="J407">
            <v>0.71521900000000005</v>
          </cell>
        </row>
        <row r="408">
          <cell r="A408">
            <v>7854510</v>
          </cell>
          <cell r="B408">
            <v>407</v>
          </cell>
          <cell r="C408">
            <v>19977</v>
          </cell>
          <cell r="D408">
            <v>15395</v>
          </cell>
          <cell r="E408">
            <v>4582</v>
          </cell>
          <cell r="F408">
            <v>1.229671</v>
          </cell>
          <cell r="G408">
            <v>18930.785045000001</v>
          </cell>
          <cell r="H408">
            <v>22.65269</v>
          </cell>
          <cell r="I408">
            <v>348738.16255000001</v>
          </cell>
          <cell r="J408">
            <v>0.29762899999999998</v>
          </cell>
        </row>
        <row r="409">
          <cell r="A409">
            <v>7874471</v>
          </cell>
          <cell r="B409">
            <v>408</v>
          </cell>
          <cell r="C409">
            <v>19961</v>
          </cell>
          <cell r="D409">
            <v>10794</v>
          </cell>
          <cell r="E409">
            <v>9167</v>
          </cell>
          <cell r="F409">
            <v>1.2645409999999999</v>
          </cell>
          <cell r="G409">
            <v>13649.455553999998</v>
          </cell>
          <cell r="H409">
            <v>15.20487</v>
          </cell>
          <cell r="I409">
            <v>164121.36677999998</v>
          </cell>
          <cell r="J409">
            <v>0.84926800000000002</v>
          </cell>
        </row>
        <row r="410">
          <cell r="A410">
            <v>7894253</v>
          </cell>
          <cell r="B410">
            <v>409</v>
          </cell>
          <cell r="C410">
            <v>19782</v>
          </cell>
          <cell r="D410">
            <v>16345</v>
          </cell>
          <cell r="E410">
            <v>3437</v>
          </cell>
          <cell r="F410">
            <v>1.1806179999999999</v>
          </cell>
          <cell r="G410">
            <v>19297.201209999999</v>
          </cell>
          <cell r="H410">
            <v>15.10064</v>
          </cell>
          <cell r="I410">
            <v>246819.9608</v>
          </cell>
          <cell r="J410">
            <v>0.21027799999999999</v>
          </cell>
        </row>
        <row r="411">
          <cell r="A411">
            <v>7911704</v>
          </cell>
          <cell r="B411">
            <v>410</v>
          </cell>
          <cell r="C411">
            <v>17451</v>
          </cell>
          <cell r="D411">
            <v>12172</v>
          </cell>
          <cell r="E411">
            <v>5279</v>
          </cell>
          <cell r="F411">
            <v>1.086241</v>
          </cell>
          <cell r="G411">
            <v>13221.725452000001</v>
          </cell>
          <cell r="H411">
            <v>17.738859999999999</v>
          </cell>
          <cell r="I411">
            <v>215917.40391999998</v>
          </cell>
          <cell r="J411">
            <v>0.43369999999999997</v>
          </cell>
        </row>
        <row r="412">
          <cell r="A412">
            <v>7931676</v>
          </cell>
          <cell r="B412">
            <v>411</v>
          </cell>
          <cell r="C412">
            <v>19972</v>
          </cell>
          <cell r="D412">
            <v>17326</v>
          </cell>
          <cell r="E412">
            <v>2646</v>
          </cell>
          <cell r="F412">
            <v>1.1831739999999999</v>
          </cell>
          <cell r="G412">
            <v>20499.672724</v>
          </cell>
          <cell r="H412">
            <v>22.1282</v>
          </cell>
          <cell r="I412">
            <v>383393.19319999998</v>
          </cell>
          <cell r="J412">
            <v>0.15271799999999999</v>
          </cell>
        </row>
        <row r="413">
          <cell r="A413">
            <v>7949385</v>
          </cell>
          <cell r="B413">
            <v>412</v>
          </cell>
          <cell r="C413">
            <v>17709</v>
          </cell>
          <cell r="D413">
            <v>14485</v>
          </cell>
          <cell r="E413">
            <v>3224</v>
          </cell>
          <cell r="F413">
            <v>1.1861839999999999</v>
          </cell>
          <cell r="G413">
            <v>17181.875239999998</v>
          </cell>
          <cell r="H413">
            <v>15.29715</v>
          </cell>
          <cell r="I413">
            <v>221579.21775000001</v>
          </cell>
          <cell r="J413">
            <v>0.222575</v>
          </cell>
        </row>
        <row r="414">
          <cell r="A414">
            <v>7966738</v>
          </cell>
          <cell r="B414">
            <v>413</v>
          </cell>
          <cell r="C414">
            <v>17353</v>
          </cell>
          <cell r="D414">
            <v>13519</v>
          </cell>
          <cell r="E414">
            <v>3834</v>
          </cell>
          <cell r="F414">
            <v>1.124501</v>
          </cell>
          <cell r="G414">
            <v>15202.129019</v>
          </cell>
          <cell r="H414">
            <v>23.57629</v>
          </cell>
          <cell r="I414">
            <v>318727.86450999998</v>
          </cell>
          <cell r="J414">
            <v>0.28360099999999999</v>
          </cell>
        </row>
        <row r="415">
          <cell r="A415">
            <v>7986733</v>
          </cell>
          <cell r="B415">
            <v>414</v>
          </cell>
          <cell r="C415">
            <v>19995</v>
          </cell>
          <cell r="D415">
            <v>16183</v>
          </cell>
          <cell r="E415">
            <v>3812</v>
          </cell>
          <cell r="F415">
            <v>1.103669</v>
          </cell>
          <cell r="G415">
            <v>17860.675427000002</v>
          </cell>
          <cell r="H415">
            <v>20.806889999999999</v>
          </cell>
          <cell r="I415">
            <v>336717.90087000001</v>
          </cell>
          <cell r="J415">
            <v>0.23555599999999999</v>
          </cell>
        </row>
        <row r="416">
          <cell r="A416">
            <v>7997112</v>
          </cell>
          <cell r="B416">
            <v>415</v>
          </cell>
          <cell r="C416">
            <v>10379</v>
          </cell>
          <cell r="D416">
            <v>9023</v>
          </cell>
          <cell r="E416">
            <v>1356</v>
          </cell>
          <cell r="F416">
            <v>1.0783499999999999</v>
          </cell>
          <cell r="G416">
            <v>9729.9520499999999</v>
          </cell>
          <cell r="H416">
            <v>16.087789999999998</v>
          </cell>
          <cell r="I416">
            <v>145160.12916999997</v>
          </cell>
          <cell r="J416">
            <v>0.150283</v>
          </cell>
        </row>
      </sheetData>
      <sheetData sheetId="7" refreshError="1">
        <row r="2">
          <cell r="A2">
            <v>18068</v>
          </cell>
          <cell r="B2">
            <v>1</v>
          </cell>
          <cell r="C2">
            <v>18068</v>
          </cell>
          <cell r="D2">
            <v>0</v>
          </cell>
          <cell r="E2">
            <v>18068</v>
          </cell>
          <cell r="G2">
            <v>0</v>
          </cell>
          <cell r="I2">
            <v>0</v>
          </cell>
        </row>
        <row r="3">
          <cell r="A3">
            <v>36947</v>
          </cell>
          <cell r="B3">
            <v>2</v>
          </cell>
          <cell r="C3">
            <v>18879</v>
          </cell>
          <cell r="D3">
            <v>0</v>
          </cell>
          <cell r="E3">
            <v>18879</v>
          </cell>
          <cell r="G3">
            <v>0</v>
          </cell>
          <cell r="I3">
            <v>0</v>
          </cell>
        </row>
        <row r="4">
          <cell r="A4">
            <v>55717</v>
          </cell>
          <cell r="B4">
            <v>3</v>
          </cell>
          <cell r="C4">
            <v>18770</v>
          </cell>
          <cell r="D4">
            <v>0</v>
          </cell>
          <cell r="E4">
            <v>18770</v>
          </cell>
          <cell r="G4">
            <v>0</v>
          </cell>
          <cell r="I4">
            <v>0</v>
          </cell>
        </row>
        <row r="5">
          <cell r="A5">
            <v>73512</v>
          </cell>
          <cell r="B5">
            <v>4</v>
          </cell>
          <cell r="C5">
            <v>17795</v>
          </cell>
          <cell r="D5">
            <v>0</v>
          </cell>
          <cell r="E5">
            <v>17795</v>
          </cell>
          <cell r="G5">
            <v>0</v>
          </cell>
          <cell r="I5">
            <v>0</v>
          </cell>
        </row>
        <row r="6">
          <cell r="A6">
            <v>93254</v>
          </cell>
          <cell r="B6">
            <v>5</v>
          </cell>
          <cell r="C6">
            <v>19742</v>
          </cell>
          <cell r="D6">
            <v>0</v>
          </cell>
          <cell r="E6">
            <v>19742</v>
          </cell>
          <cell r="G6">
            <v>0</v>
          </cell>
          <cell r="I6">
            <v>0</v>
          </cell>
        </row>
        <row r="7">
          <cell r="A7">
            <v>112566</v>
          </cell>
          <cell r="B7">
            <v>6</v>
          </cell>
          <cell r="C7">
            <v>19312</v>
          </cell>
          <cell r="D7">
            <v>0</v>
          </cell>
          <cell r="E7">
            <v>19312</v>
          </cell>
          <cell r="G7">
            <v>0</v>
          </cell>
          <cell r="I7">
            <v>0</v>
          </cell>
        </row>
        <row r="8">
          <cell r="A8">
            <v>132552</v>
          </cell>
          <cell r="B8">
            <v>7</v>
          </cell>
          <cell r="C8">
            <v>19986</v>
          </cell>
          <cell r="D8">
            <v>1157</v>
          </cell>
          <cell r="E8">
            <v>18829</v>
          </cell>
          <cell r="F8">
            <v>0.51469500000000001</v>
          </cell>
          <cell r="G8">
            <v>595.502115</v>
          </cell>
          <cell r="H8">
            <v>572.73969999999997</v>
          </cell>
          <cell r="I8">
            <v>662659.83289999992</v>
          </cell>
          <cell r="J8">
            <v>16.273980000000002</v>
          </cell>
        </row>
        <row r="9">
          <cell r="A9">
            <v>150504</v>
          </cell>
          <cell r="B9">
            <v>8</v>
          </cell>
          <cell r="C9">
            <v>17952</v>
          </cell>
          <cell r="D9">
            <v>263</v>
          </cell>
          <cell r="E9">
            <v>17689</v>
          </cell>
          <cell r="F9">
            <v>0.41911100000000001</v>
          </cell>
          <cell r="G9">
            <v>110.22619300000001</v>
          </cell>
          <cell r="H9">
            <v>461.58580000000001</v>
          </cell>
          <cell r="I9">
            <v>121397.06540000001</v>
          </cell>
          <cell r="J9">
            <v>67.25855</v>
          </cell>
        </row>
        <row r="10">
          <cell r="A10">
            <v>168054</v>
          </cell>
          <cell r="B10">
            <v>9</v>
          </cell>
          <cell r="C10">
            <v>17550</v>
          </cell>
          <cell r="D10">
            <v>0</v>
          </cell>
          <cell r="E10">
            <v>17550</v>
          </cell>
          <cell r="G10">
            <v>0</v>
          </cell>
          <cell r="I10">
            <v>0</v>
          </cell>
        </row>
        <row r="11">
          <cell r="A11">
            <v>185604</v>
          </cell>
          <cell r="B11">
            <v>10</v>
          </cell>
          <cell r="C11">
            <v>17550</v>
          </cell>
          <cell r="D11">
            <v>0</v>
          </cell>
          <cell r="E11">
            <v>17550</v>
          </cell>
          <cell r="G11">
            <v>0</v>
          </cell>
          <cell r="I11">
            <v>0</v>
          </cell>
        </row>
        <row r="12">
          <cell r="A12">
            <v>203154</v>
          </cell>
          <cell r="B12">
            <v>11</v>
          </cell>
          <cell r="C12">
            <v>17550</v>
          </cell>
          <cell r="D12">
            <v>0</v>
          </cell>
          <cell r="E12">
            <v>17550</v>
          </cell>
          <cell r="G12">
            <v>0</v>
          </cell>
          <cell r="I12">
            <v>0</v>
          </cell>
        </row>
        <row r="13">
          <cell r="A13">
            <v>220704</v>
          </cell>
          <cell r="B13">
            <v>12</v>
          </cell>
          <cell r="C13">
            <v>17550</v>
          </cell>
          <cell r="D13">
            <v>0</v>
          </cell>
          <cell r="E13">
            <v>17550</v>
          </cell>
          <cell r="G13">
            <v>0</v>
          </cell>
          <cell r="I13">
            <v>0</v>
          </cell>
        </row>
        <row r="14">
          <cell r="A14">
            <v>238254</v>
          </cell>
          <cell r="B14">
            <v>13</v>
          </cell>
          <cell r="C14">
            <v>17550</v>
          </cell>
          <cell r="D14">
            <v>0</v>
          </cell>
          <cell r="E14">
            <v>17550</v>
          </cell>
          <cell r="G14">
            <v>0</v>
          </cell>
          <cell r="I14">
            <v>0</v>
          </cell>
        </row>
        <row r="15">
          <cell r="A15">
            <v>258067</v>
          </cell>
          <cell r="B15">
            <v>14</v>
          </cell>
          <cell r="C15">
            <v>19813</v>
          </cell>
          <cell r="D15">
            <v>0</v>
          </cell>
          <cell r="E15">
            <v>19813</v>
          </cell>
          <cell r="G15">
            <v>0</v>
          </cell>
          <cell r="I15">
            <v>0</v>
          </cell>
        </row>
        <row r="16">
          <cell r="A16">
            <v>276957</v>
          </cell>
          <cell r="B16">
            <v>15</v>
          </cell>
          <cell r="C16">
            <v>18890</v>
          </cell>
          <cell r="D16">
            <v>0</v>
          </cell>
          <cell r="E16">
            <v>18890</v>
          </cell>
          <cell r="G16">
            <v>0</v>
          </cell>
          <cell r="I16">
            <v>0</v>
          </cell>
        </row>
        <row r="17">
          <cell r="A17">
            <v>295440</v>
          </cell>
          <cell r="B17">
            <v>16</v>
          </cell>
          <cell r="C17">
            <v>18483</v>
          </cell>
          <cell r="D17">
            <v>0</v>
          </cell>
          <cell r="E17">
            <v>18483</v>
          </cell>
          <cell r="G17">
            <v>0</v>
          </cell>
          <cell r="I17">
            <v>0</v>
          </cell>
        </row>
        <row r="18">
          <cell r="A18">
            <v>315428</v>
          </cell>
          <cell r="B18">
            <v>17</v>
          </cell>
          <cell r="C18">
            <v>19988</v>
          </cell>
          <cell r="D18">
            <v>732</v>
          </cell>
          <cell r="E18">
            <v>19256</v>
          </cell>
          <cell r="F18">
            <v>0.43806</v>
          </cell>
          <cell r="G18">
            <v>320.65992</v>
          </cell>
          <cell r="H18">
            <v>599.44929999999999</v>
          </cell>
          <cell r="I18">
            <v>438796.88760000002</v>
          </cell>
          <cell r="J18">
            <v>26.306010000000001</v>
          </cell>
        </row>
        <row r="19">
          <cell r="A19">
            <v>334413</v>
          </cell>
          <cell r="B19">
            <v>18</v>
          </cell>
          <cell r="C19">
            <v>18985</v>
          </cell>
          <cell r="D19">
            <v>600</v>
          </cell>
          <cell r="E19">
            <v>18385</v>
          </cell>
          <cell r="F19">
            <v>0.45443600000000001</v>
          </cell>
          <cell r="G19">
            <v>272.66160000000002</v>
          </cell>
          <cell r="H19">
            <v>518.9873</v>
          </cell>
          <cell r="I19">
            <v>311392.38</v>
          </cell>
          <cell r="J19">
            <v>30.641670000000001</v>
          </cell>
        </row>
        <row r="20">
          <cell r="A20">
            <v>351963</v>
          </cell>
          <cell r="B20">
            <v>19</v>
          </cell>
          <cell r="C20">
            <v>17550</v>
          </cell>
          <cell r="D20">
            <v>0</v>
          </cell>
          <cell r="E20">
            <v>17550</v>
          </cell>
          <cell r="G20">
            <v>0</v>
          </cell>
          <cell r="I20">
            <v>0</v>
          </cell>
        </row>
        <row r="21">
          <cell r="A21">
            <v>369513</v>
          </cell>
          <cell r="B21">
            <v>20</v>
          </cell>
          <cell r="C21">
            <v>17550</v>
          </cell>
          <cell r="D21">
            <v>0</v>
          </cell>
          <cell r="E21">
            <v>17550</v>
          </cell>
          <cell r="G21">
            <v>0</v>
          </cell>
          <cell r="I21">
            <v>0</v>
          </cell>
        </row>
        <row r="22">
          <cell r="A22">
            <v>387063</v>
          </cell>
          <cell r="B22">
            <v>21</v>
          </cell>
          <cell r="C22">
            <v>17550</v>
          </cell>
          <cell r="D22">
            <v>0</v>
          </cell>
          <cell r="E22">
            <v>17550</v>
          </cell>
          <cell r="G22">
            <v>0</v>
          </cell>
          <cell r="I22">
            <v>0</v>
          </cell>
        </row>
        <row r="23">
          <cell r="A23">
            <v>404613</v>
          </cell>
          <cell r="B23">
            <v>22</v>
          </cell>
          <cell r="C23">
            <v>17550</v>
          </cell>
          <cell r="D23">
            <v>0</v>
          </cell>
          <cell r="E23">
            <v>17550</v>
          </cell>
          <cell r="G23">
            <v>0</v>
          </cell>
          <cell r="I23">
            <v>0</v>
          </cell>
        </row>
        <row r="24">
          <cell r="A24">
            <v>423438</v>
          </cell>
          <cell r="B24">
            <v>23</v>
          </cell>
          <cell r="C24">
            <v>18825</v>
          </cell>
          <cell r="D24">
            <v>0</v>
          </cell>
          <cell r="E24">
            <v>18825</v>
          </cell>
          <cell r="G24">
            <v>0</v>
          </cell>
          <cell r="I24">
            <v>0</v>
          </cell>
        </row>
        <row r="25">
          <cell r="A25">
            <v>443092</v>
          </cell>
          <cell r="B25">
            <v>24</v>
          </cell>
          <cell r="C25">
            <v>19654</v>
          </cell>
          <cell r="D25">
            <v>0</v>
          </cell>
          <cell r="E25">
            <v>19654</v>
          </cell>
          <cell r="G25">
            <v>0</v>
          </cell>
          <cell r="I25">
            <v>0</v>
          </cell>
        </row>
        <row r="26">
          <cell r="A26">
            <v>460642</v>
          </cell>
          <cell r="B26">
            <v>25</v>
          </cell>
          <cell r="C26">
            <v>17550</v>
          </cell>
          <cell r="D26">
            <v>0</v>
          </cell>
          <cell r="E26">
            <v>17550</v>
          </cell>
          <cell r="G26">
            <v>0</v>
          </cell>
          <cell r="I26">
            <v>0</v>
          </cell>
        </row>
        <row r="27">
          <cell r="A27">
            <v>480613</v>
          </cell>
          <cell r="B27">
            <v>26</v>
          </cell>
          <cell r="C27">
            <v>19971</v>
          </cell>
          <cell r="D27">
            <v>1171</v>
          </cell>
          <cell r="E27">
            <v>18800</v>
          </cell>
          <cell r="F27">
            <v>0.52657200000000004</v>
          </cell>
          <cell r="G27">
            <v>616.61581200000001</v>
          </cell>
          <cell r="H27">
            <v>229.23910000000001</v>
          </cell>
          <cell r="I27">
            <v>268438.98609999998</v>
          </cell>
          <cell r="J27">
            <v>16.054659999999998</v>
          </cell>
        </row>
        <row r="28">
          <cell r="A28">
            <v>499067</v>
          </cell>
          <cell r="B28">
            <v>27</v>
          </cell>
          <cell r="C28">
            <v>18454</v>
          </cell>
          <cell r="D28">
            <v>29</v>
          </cell>
          <cell r="E28">
            <v>18425</v>
          </cell>
          <cell r="F28">
            <v>0.42207499999999998</v>
          </cell>
          <cell r="G28">
            <v>12.240174999999999</v>
          </cell>
          <cell r="H28">
            <v>270.89929999999998</v>
          </cell>
          <cell r="I28">
            <v>7856.0796999999993</v>
          </cell>
          <cell r="J28">
            <v>635.34479999999996</v>
          </cell>
        </row>
        <row r="29">
          <cell r="A29">
            <v>516755</v>
          </cell>
          <cell r="B29">
            <v>28</v>
          </cell>
          <cell r="C29">
            <v>17688</v>
          </cell>
          <cell r="D29">
            <v>0</v>
          </cell>
          <cell r="E29">
            <v>17688</v>
          </cell>
          <cell r="G29">
            <v>0</v>
          </cell>
          <cell r="I29">
            <v>0</v>
          </cell>
        </row>
        <row r="30">
          <cell r="A30">
            <v>535041</v>
          </cell>
          <cell r="B30">
            <v>29</v>
          </cell>
          <cell r="C30">
            <v>18286</v>
          </cell>
          <cell r="D30">
            <v>0</v>
          </cell>
          <cell r="E30">
            <v>18286</v>
          </cell>
          <cell r="G30">
            <v>0</v>
          </cell>
          <cell r="I30">
            <v>0</v>
          </cell>
        </row>
        <row r="31">
          <cell r="A31">
            <v>552591</v>
          </cell>
          <cell r="B31">
            <v>30</v>
          </cell>
          <cell r="C31">
            <v>17550</v>
          </cell>
          <cell r="D31">
            <v>0</v>
          </cell>
          <cell r="E31">
            <v>17550</v>
          </cell>
          <cell r="G31">
            <v>0</v>
          </cell>
          <cell r="I31">
            <v>0</v>
          </cell>
        </row>
        <row r="32">
          <cell r="A32">
            <v>570141</v>
          </cell>
          <cell r="B32">
            <v>31</v>
          </cell>
          <cell r="C32">
            <v>17550</v>
          </cell>
          <cell r="D32">
            <v>0</v>
          </cell>
          <cell r="E32">
            <v>17550</v>
          </cell>
          <cell r="G32">
            <v>0</v>
          </cell>
          <cell r="I32">
            <v>0</v>
          </cell>
        </row>
        <row r="33">
          <cell r="A33">
            <v>587691</v>
          </cell>
          <cell r="B33">
            <v>32</v>
          </cell>
          <cell r="C33">
            <v>17550</v>
          </cell>
          <cell r="D33">
            <v>0</v>
          </cell>
          <cell r="E33">
            <v>17550</v>
          </cell>
          <cell r="G33">
            <v>0</v>
          </cell>
          <cell r="I33">
            <v>0</v>
          </cell>
        </row>
        <row r="34">
          <cell r="A34">
            <v>607648</v>
          </cell>
          <cell r="B34">
            <v>33</v>
          </cell>
          <cell r="C34">
            <v>19957</v>
          </cell>
          <cell r="D34">
            <v>0</v>
          </cell>
          <cell r="E34">
            <v>19957</v>
          </cell>
          <cell r="G34">
            <v>0</v>
          </cell>
          <cell r="I34">
            <v>0</v>
          </cell>
        </row>
        <row r="35">
          <cell r="A35">
            <v>625703</v>
          </cell>
          <cell r="B35">
            <v>34</v>
          </cell>
          <cell r="C35">
            <v>18055</v>
          </cell>
          <cell r="D35">
            <v>307</v>
          </cell>
          <cell r="E35">
            <v>17748</v>
          </cell>
          <cell r="F35">
            <v>0.487315</v>
          </cell>
          <cell r="G35">
            <v>149.605705</v>
          </cell>
          <cell r="H35">
            <v>251.9521</v>
          </cell>
          <cell r="I35">
            <v>77349.294699999999</v>
          </cell>
          <cell r="J35">
            <v>57.811070000000001</v>
          </cell>
        </row>
        <row r="36">
          <cell r="A36">
            <v>643253</v>
          </cell>
          <cell r="B36">
            <v>35</v>
          </cell>
          <cell r="C36">
            <v>17550</v>
          </cell>
          <cell r="D36">
            <v>0</v>
          </cell>
          <cell r="E36">
            <v>17550</v>
          </cell>
          <cell r="G36">
            <v>0</v>
          </cell>
          <cell r="I36">
            <v>0</v>
          </cell>
        </row>
        <row r="37">
          <cell r="A37">
            <v>660803</v>
          </cell>
          <cell r="B37">
            <v>36</v>
          </cell>
          <cell r="C37">
            <v>17550</v>
          </cell>
          <cell r="D37">
            <v>0</v>
          </cell>
          <cell r="E37">
            <v>17550</v>
          </cell>
          <cell r="G37">
            <v>0</v>
          </cell>
          <cell r="I37">
            <v>0</v>
          </cell>
        </row>
        <row r="38">
          <cell r="A38">
            <v>678353</v>
          </cell>
          <cell r="B38">
            <v>37</v>
          </cell>
          <cell r="C38">
            <v>17550</v>
          </cell>
          <cell r="D38">
            <v>0</v>
          </cell>
          <cell r="E38">
            <v>17550</v>
          </cell>
          <cell r="G38">
            <v>0</v>
          </cell>
          <cell r="I38">
            <v>0</v>
          </cell>
        </row>
        <row r="39">
          <cell r="A39">
            <v>696659</v>
          </cell>
          <cell r="B39">
            <v>38</v>
          </cell>
          <cell r="C39">
            <v>18306</v>
          </cell>
          <cell r="D39">
            <v>0</v>
          </cell>
          <cell r="E39">
            <v>18306</v>
          </cell>
          <cell r="G39">
            <v>0</v>
          </cell>
          <cell r="I39">
            <v>0</v>
          </cell>
        </row>
        <row r="40">
          <cell r="A40">
            <v>714300</v>
          </cell>
          <cell r="B40">
            <v>39</v>
          </cell>
          <cell r="C40">
            <v>17641</v>
          </cell>
          <cell r="D40">
            <v>0</v>
          </cell>
          <cell r="E40">
            <v>17641</v>
          </cell>
          <cell r="G40">
            <v>0</v>
          </cell>
          <cell r="I40">
            <v>0</v>
          </cell>
        </row>
        <row r="41">
          <cell r="A41">
            <v>732125</v>
          </cell>
          <cell r="B41">
            <v>40</v>
          </cell>
          <cell r="C41">
            <v>17825</v>
          </cell>
          <cell r="D41">
            <v>48</v>
          </cell>
          <cell r="E41">
            <v>17777</v>
          </cell>
          <cell r="F41">
            <v>0.74221300000000001</v>
          </cell>
          <cell r="G41">
            <v>35.626224000000001</v>
          </cell>
          <cell r="H41">
            <v>98.834530000000001</v>
          </cell>
          <cell r="I41">
            <v>4744.0574400000005</v>
          </cell>
          <cell r="J41">
            <v>370.35419999999999</v>
          </cell>
        </row>
        <row r="42">
          <cell r="A42">
            <v>751332</v>
          </cell>
          <cell r="B42">
            <v>41</v>
          </cell>
          <cell r="C42">
            <v>19207</v>
          </cell>
          <cell r="D42">
            <v>0</v>
          </cell>
          <cell r="E42">
            <v>19207</v>
          </cell>
          <cell r="G42">
            <v>0</v>
          </cell>
          <cell r="I42">
            <v>0</v>
          </cell>
        </row>
        <row r="43">
          <cell r="A43">
            <v>771249</v>
          </cell>
          <cell r="B43">
            <v>42</v>
          </cell>
          <cell r="C43">
            <v>19917</v>
          </cell>
          <cell r="D43">
            <v>0</v>
          </cell>
          <cell r="E43">
            <v>19917</v>
          </cell>
          <cell r="G43">
            <v>0</v>
          </cell>
          <cell r="I43">
            <v>0</v>
          </cell>
        </row>
        <row r="44">
          <cell r="A44">
            <v>790427</v>
          </cell>
          <cell r="B44">
            <v>43</v>
          </cell>
          <cell r="C44">
            <v>19178</v>
          </cell>
          <cell r="D44">
            <v>161</v>
          </cell>
          <cell r="E44">
            <v>19017</v>
          </cell>
          <cell r="F44">
            <v>0.674485</v>
          </cell>
          <cell r="G44">
            <v>108.592085</v>
          </cell>
          <cell r="H44">
            <v>448.75839999999999</v>
          </cell>
          <cell r="I44">
            <v>72250.102400000003</v>
          </cell>
          <cell r="J44">
            <v>118.11799999999999</v>
          </cell>
        </row>
        <row r="45">
          <cell r="A45">
            <v>809453</v>
          </cell>
          <cell r="B45">
            <v>44</v>
          </cell>
          <cell r="C45">
            <v>19026</v>
          </cell>
          <cell r="D45">
            <v>0</v>
          </cell>
          <cell r="E45">
            <v>19026</v>
          </cell>
          <cell r="G45">
            <v>0</v>
          </cell>
          <cell r="I45">
            <v>0</v>
          </cell>
        </row>
        <row r="46">
          <cell r="A46">
            <v>828465</v>
          </cell>
          <cell r="B46">
            <v>45</v>
          </cell>
          <cell r="C46">
            <v>19012</v>
          </cell>
          <cell r="D46">
            <v>862</v>
          </cell>
          <cell r="E46">
            <v>18150</v>
          </cell>
          <cell r="F46">
            <v>0.41273300000000002</v>
          </cell>
          <cell r="G46">
            <v>355.775846</v>
          </cell>
          <cell r="H46">
            <v>132.12909999999999</v>
          </cell>
          <cell r="I46">
            <v>113895.28419999999</v>
          </cell>
          <cell r="J46">
            <v>21.055689999999998</v>
          </cell>
        </row>
        <row r="47">
          <cell r="A47">
            <v>848448</v>
          </cell>
          <cell r="B47">
            <v>46</v>
          </cell>
          <cell r="C47">
            <v>19983</v>
          </cell>
          <cell r="D47">
            <v>717</v>
          </cell>
          <cell r="E47">
            <v>19266</v>
          </cell>
          <cell r="F47">
            <v>0.59459799999999996</v>
          </cell>
          <cell r="G47">
            <v>426.32676599999996</v>
          </cell>
          <cell r="H47">
            <v>514.41999999999996</v>
          </cell>
          <cell r="I47">
            <v>368839.13999999996</v>
          </cell>
          <cell r="J47">
            <v>26.870290000000001</v>
          </cell>
        </row>
        <row r="48">
          <cell r="A48">
            <v>867568</v>
          </cell>
          <cell r="B48">
            <v>47</v>
          </cell>
          <cell r="C48">
            <v>19120</v>
          </cell>
          <cell r="D48">
            <v>2540</v>
          </cell>
          <cell r="E48">
            <v>16580</v>
          </cell>
          <cell r="F48">
            <v>0.62369399999999997</v>
          </cell>
          <cell r="G48">
            <v>1584.1827599999999</v>
          </cell>
          <cell r="H48">
            <v>446.15989999999999</v>
          </cell>
          <cell r="I48">
            <v>1133246.1459999999</v>
          </cell>
          <cell r="J48">
            <v>6.5275590000000001</v>
          </cell>
        </row>
        <row r="49">
          <cell r="A49">
            <v>885676</v>
          </cell>
          <cell r="B49">
            <v>48</v>
          </cell>
          <cell r="C49">
            <v>18108</v>
          </cell>
          <cell r="D49">
            <v>2989</v>
          </cell>
          <cell r="E49">
            <v>15119</v>
          </cell>
          <cell r="F49">
            <v>0.44525300000000001</v>
          </cell>
          <cell r="G49">
            <v>1330.8612170000001</v>
          </cell>
          <cell r="H49">
            <v>142.4033</v>
          </cell>
          <cell r="I49">
            <v>425643.46370000002</v>
          </cell>
          <cell r="J49">
            <v>5.0582130000000003</v>
          </cell>
        </row>
        <row r="50">
          <cell r="A50">
            <v>905617</v>
          </cell>
          <cell r="B50">
            <v>49</v>
          </cell>
          <cell r="C50">
            <v>19941</v>
          </cell>
          <cell r="D50">
            <v>4511</v>
          </cell>
          <cell r="E50">
            <v>15430</v>
          </cell>
          <cell r="F50">
            <v>0.45270700000000003</v>
          </cell>
          <cell r="G50">
            <v>2042.1612770000002</v>
          </cell>
          <cell r="H50">
            <v>502.22629999999998</v>
          </cell>
          <cell r="I50">
            <v>2265542.8393000001</v>
          </cell>
          <cell r="J50">
            <v>3.420528</v>
          </cell>
        </row>
        <row r="51">
          <cell r="A51">
            <v>923402</v>
          </cell>
          <cell r="B51">
            <v>50</v>
          </cell>
          <cell r="C51">
            <v>17785</v>
          </cell>
          <cell r="D51">
            <v>2841</v>
          </cell>
          <cell r="E51">
            <v>14944</v>
          </cell>
          <cell r="F51">
            <v>0.66024000000000005</v>
          </cell>
          <cell r="G51">
            <v>1875.7418400000001</v>
          </cell>
          <cell r="H51">
            <v>608.15920000000006</v>
          </cell>
          <cell r="I51">
            <v>1727780.2872000001</v>
          </cell>
          <cell r="J51">
            <v>5.2601190000000004</v>
          </cell>
        </row>
        <row r="52">
          <cell r="A52">
            <v>943378</v>
          </cell>
          <cell r="B52">
            <v>51</v>
          </cell>
          <cell r="C52">
            <v>19976</v>
          </cell>
          <cell r="D52">
            <v>4989</v>
          </cell>
          <cell r="E52">
            <v>14987</v>
          </cell>
          <cell r="F52">
            <v>0.47944500000000001</v>
          </cell>
          <cell r="G52">
            <v>2391.9511050000001</v>
          </cell>
          <cell r="H52">
            <v>400.55220000000003</v>
          </cell>
          <cell r="I52">
            <v>1998354.9258000001</v>
          </cell>
          <cell r="J52">
            <v>3.0040089999999999</v>
          </cell>
        </row>
        <row r="53">
          <cell r="A53">
            <v>962925</v>
          </cell>
          <cell r="B53">
            <v>52</v>
          </cell>
          <cell r="C53">
            <v>19547</v>
          </cell>
          <cell r="D53">
            <v>3808</v>
          </cell>
          <cell r="E53">
            <v>15739</v>
          </cell>
          <cell r="F53">
            <v>0.53812000000000004</v>
          </cell>
          <cell r="G53">
            <v>2049.1609600000002</v>
          </cell>
          <cell r="H53">
            <v>624.99789999999996</v>
          </cell>
          <cell r="I53">
            <v>2379992.0031999997</v>
          </cell>
          <cell r="J53">
            <v>4.1331410000000002</v>
          </cell>
        </row>
        <row r="54">
          <cell r="A54">
            <v>982654</v>
          </cell>
          <cell r="B54">
            <v>53</v>
          </cell>
          <cell r="C54">
            <v>19729</v>
          </cell>
          <cell r="D54">
            <v>7190</v>
          </cell>
          <cell r="E54">
            <v>12539</v>
          </cell>
          <cell r="F54">
            <v>0.41432400000000003</v>
          </cell>
          <cell r="G54">
            <v>2978.98956</v>
          </cell>
          <cell r="H54">
            <v>182.81190000000001</v>
          </cell>
          <cell r="I54">
            <v>1314417.561</v>
          </cell>
          <cell r="J54">
            <v>1.7439499999999999</v>
          </cell>
        </row>
        <row r="55">
          <cell r="A55">
            <v>1002628</v>
          </cell>
          <cell r="B55">
            <v>54</v>
          </cell>
          <cell r="C55">
            <v>19974</v>
          </cell>
          <cell r="D55">
            <v>6401</v>
          </cell>
          <cell r="E55">
            <v>13573</v>
          </cell>
          <cell r="F55">
            <v>0.42273899999999998</v>
          </cell>
          <cell r="G55">
            <v>2705.9523389999999</v>
          </cell>
          <cell r="H55">
            <v>183.44759999999999</v>
          </cell>
          <cell r="I55">
            <v>1174248.0876</v>
          </cell>
          <cell r="J55">
            <v>2.1204499999999999</v>
          </cell>
        </row>
        <row r="56">
          <cell r="A56">
            <v>1021208</v>
          </cell>
          <cell r="B56">
            <v>55</v>
          </cell>
          <cell r="C56">
            <v>18580</v>
          </cell>
          <cell r="D56">
            <v>1553</v>
          </cell>
          <cell r="E56">
            <v>17027</v>
          </cell>
          <cell r="F56">
            <v>0.66074999999999995</v>
          </cell>
          <cell r="G56">
            <v>1026.1447499999999</v>
          </cell>
          <cell r="H56">
            <v>151.55330000000001</v>
          </cell>
          <cell r="I56">
            <v>235362.27490000002</v>
          </cell>
          <cell r="J56">
            <v>10.963939999999999</v>
          </cell>
        </row>
        <row r="57">
          <cell r="A57">
            <v>1040110</v>
          </cell>
          <cell r="B57">
            <v>56</v>
          </cell>
          <cell r="C57">
            <v>18902</v>
          </cell>
          <cell r="D57">
            <v>820</v>
          </cell>
          <cell r="E57">
            <v>18082</v>
          </cell>
          <cell r="F57">
            <v>0.77222000000000002</v>
          </cell>
          <cell r="G57">
            <v>633.22040000000004</v>
          </cell>
          <cell r="H57">
            <v>48.649929999999998</v>
          </cell>
          <cell r="I57">
            <v>39892.942599999995</v>
          </cell>
          <cell r="J57">
            <v>22.051220000000001</v>
          </cell>
        </row>
        <row r="58">
          <cell r="A58">
            <v>1057216</v>
          </cell>
          <cell r="B58">
            <v>57</v>
          </cell>
          <cell r="C58">
            <v>17106</v>
          </cell>
          <cell r="D58">
            <v>17</v>
          </cell>
          <cell r="E58">
            <v>17089</v>
          </cell>
          <cell r="F58">
            <v>1.0893379999999999</v>
          </cell>
          <cell r="G58">
            <v>18.518746</v>
          </cell>
          <cell r="H58">
            <v>13.14723</v>
          </cell>
          <cell r="I58">
            <v>223.50291000000001</v>
          </cell>
          <cell r="J58">
            <v>1005.235</v>
          </cell>
        </row>
        <row r="59">
          <cell r="A59">
            <v>1075482</v>
          </cell>
          <cell r="B59">
            <v>58</v>
          </cell>
          <cell r="C59">
            <v>18266</v>
          </cell>
          <cell r="D59">
            <v>0</v>
          </cell>
          <cell r="E59">
            <v>18266</v>
          </cell>
          <cell r="G59">
            <v>0</v>
          </cell>
          <cell r="I59">
            <v>0</v>
          </cell>
        </row>
        <row r="60">
          <cell r="A60">
            <v>1093128</v>
          </cell>
          <cell r="B60">
            <v>59</v>
          </cell>
          <cell r="C60">
            <v>17646</v>
          </cell>
          <cell r="D60">
            <v>0</v>
          </cell>
          <cell r="E60">
            <v>17646</v>
          </cell>
          <cell r="G60">
            <v>0</v>
          </cell>
          <cell r="I60">
            <v>0</v>
          </cell>
        </row>
        <row r="61">
          <cell r="A61">
            <v>1111325</v>
          </cell>
          <cell r="B61">
            <v>60</v>
          </cell>
          <cell r="C61">
            <v>18197</v>
          </cell>
          <cell r="D61">
            <v>0</v>
          </cell>
          <cell r="E61">
            <v>18197</v>
          </cell>
          <cell r="G61">
            <v>0</v>
          </cell>
          <cell r="I61">
            <v>0</v>
          </cell>
        </row>
        <row r="62">
          <cell r="A62">
            <v>1129861</v>
          </cell>
          <cell r="B62">
            <v>61</v>
          </cell>
          <cell r="C62">
            <v>18536</v>
          </cell>
          <cell r="D62">
            <v>0</v>
          </cell>
          <cell r="E62">
            <v>18536</v>
          </cell>
          <cell r="G62">
            <v>0</v>
          </cell>
          <cell r="I62">
            <v>0</v>
          </cell>
        </row>
        <row r="63">
          <cell r="A63">
            <v>1148866</v>
          </cell>
          <cell r="B63">
            <v>62</v>
          </cell>
          <cell r="C63">
            <v>19005</v>
          </cell>
          <cell r="D63">
            <v>541</v>
          </cell>
          <cell r="E63">
            <v>18464</v>
          </cell>
          <cell r="F63">
            <v>1.1311249999999999</v>
          </cell>
          <cell r="G63">
            <v>611.938625</v>
          </cell>
          <cell r="H63">
            <v>22.985029999999998</v>
          </cell>
          <cell r="I63">
            <v>12434.901229999999</v>
          </cell>
          <cell r="J63">
            <v>34.129390000000001</v>
          </cell>
        </row>
        <row r="64">
          <cell r="A64">
            <v>1165994</v>
          </cell>
          <cell r="B64">
            <v>63</v>
          </cell>
          <cell r="C64">
            <v>17128</v>
          </cell>
          <cell r="D64">
            <v>6752</v>
          </cell>
          <cell r="E64">
            <v>10376</v>
          </cell>
          <cell r="F64">
            <v>1.055882</v>
          </cell>
          <cell r="G64">
            <v>7129.3152639999998</v>
          </cell>
          <cell r="H64">
            <v>71.619810000000001</v>
          </cell>
          <cell r="I64">
            <v>483576.95712000004</v>
          </cell>
          <cell r="J64">
            <v>1.5367299999999999</v>
          </cell>
        </row>
        <row r="65">
          <cell r="A65">
            <v>1185973</v>
          </cell>
          <cell r="B65">
            <v>64</v>
          </cell>
          <cell r="C65">
            <v>19979</v>
          </cell>
          <cell r="D65">
            <v>3149</v>
          </cell>
          <cell r="E65">
            <v>16830</v>
          </cell>
          <cell r="F65">
            <v>0.62412400000000001</v>
          </cell>
          <cell r="G65">
            <v>1965.3664760000001</v>
          </cell>
          <cell r="H65">
            <v>69.522900000000007</v>
          </cell>
          <cell r="I65">
            <v>218927.61210000003</v>
          </cell>
          <cell r="J65">
            <v>5.3445539999999996</v>
          </cell>
        </row>
        <row r="66">
          <cell r="A66">
            <v>1205922</v>
          </cell>
          <cell r="B66">
            <v>65</v>
          </cell>
          <cell r="C66">
            <v>19949</v>
          </cell>
          <cell r="D66">
            <v>5258</v>
          </cell>
          <cell r="E66">
            <v>14691</v>
          </cell>
          <cell r="F66">
            <v>1.065572</v>
          </cell>
          <cell r="G66">
            <v>5602.7775759999995</v>
          </cell>
          <cell r="H66">
            <v>34.554369999999999</v>
          </cell>
          <cell r="I66">
            <v>181686.87745999999</v>
          </cell>
          <cell r="J66">
            <v>2.794028</v>
          </cell>
        </row>
        <row r="67">
          <cell r="A67">
            <v>1225768</v>
          </cell>
          <cell r="B67">
            <v>66</v>
          </cell>
          <cell r="C67">
            <v>19846</v>
          </cell>
          <cell r="D67">
            <v>2329</v>
          </cell>
          <cell r="E67">
            <v>17517</v>
          </cell>
          <cell r="F67">
            <v>0.98583799999999999</v>
          </cell>
          <cell r="G67">
            <v>2296.0167019999999</v>
          </cell>
          <cell r="H67">
            <v>35.99586</v>
          </cell>
          <cell r="I67">
            <v>83834.357940000002</v>
          </cell>
          <cell r="J67">
            <v>7.5212539999999999</v>
          </cell>
        </row>
        <row r="68">
          <cell r="A68">
            <v>1245410</v>
          </cell>
          <cell r="B68">
            <v>67</v>
          </cell>
          <cell r="C68">
            <v>19642</v>
          </cell>
          <cell r="D68">
            <v>5551</v>
          </cell>
          <cell r="E68">
            <v>14091</v>
          </cell>
          <cell r="F68">
            <v>1.067774</v>
          </cell>
          <cell r="G68">
            <v>5927.2134740000001</v>
          </cell>
          <cell r="H68">
            <v>24.013380000000002</v>
          </cell>
          <cell r="I68">
            <v>133298.27238000001</v>
          </cell>
          <cell r="J68">
            <v>2.5384609999999999</v>
          </cell>
        </row>
        <row r="69">
          <cell r="A69">
            <v>1262938</v>
          </cell>
          <cell r="B69">
            <v>68</v>
          </cell>
          <cell r="C69">
            <v>17528</v>
          </cell>
          <cell r="D69">
            <v>146</v>
          </cell>
          <cell r="E69">
            <v>17382</v>
          </cell>
          <cell r="F69">
            <v>1.1019289999999999</v>
          </cell>
          <cell r="G69">
            <v>160.88163399999999</v>
          </cell>
          <cell r="H69">
            <v>49.701949999999997</v>
          </cell>
          <cell r="I69">
            <v>7256.4846999999991</v>
          </cell>
          <cell r="J69">
            <v>119.0548</v>
          </cell>
        </row>
        <row r="70">
          <cell r="A70">
            <v>1282836</v>
          </cell>
          <cell r="B70">
            <v>69</v>
          </cell>
          <cell r="C70">
            <v>19898</v>
          </cell>
          <cell r="D70">
            <v>5107</v>
          </cell>
          <cell r="E70">
            <v>14791</v>
          </cell>
          <cell r="F70">
            <v>0.90901500000000002</v>
          </cell>
          <cell r="G70">
            <v>4642.3396050000001</v>
          </cell>
          <cell r="H70">
            <v>46.143720000000002</v>
          </cell>
          <cell r="I70">
            <v>235655.97804000002</v>
          </cell>
          <cell r="J70">
            <v>2.8962210000000002</v>
          </cell>
        </row>
        <row r="71">
          <cell r="A71">
            <v>1302791</v>
          </cell>
          <cell r="B71">
            <v>70</v>
          </cell>
          <cell r="C71">
            <v>19955</v>
          </cell>
          <cell r="D71">
            <v>163</v>
          </cell>
          <cell r="E71">
            <v>19792</v>
          </cell>
          <cell r="F71">
            <v>0.82108999999999999</v>
          </cell>
          <cell r="G71">
            <v>133.83767</v>
          </cell>
          <cell r="H71">
            <v>49.277529999999999</v>
          </cell>
          <cell r="I71">
            <v>8032.2373900000002</v>
          </cell>
          <cell r="J71">
            <v>121.4233</v>
          </cell>
        </row>
        <row r="72">
          <cell r="A72">
            <v>1321950</v>
          </cell>
          <cell r="B72">
            <v>71</v>
          </cell>
          <cell r="C72">
            <v>19159</v>
          </cell>
          <cell r="D72">
            <v>2790</v>
          </cell>
          <cell r="E72">
            <v>16369</v>
          </cell>
          <cell r="F72">
            <v>0.59722699999999995</v>
          </cell>
          <cell r="G72">
            <v>1666.2633299999998</v>
          </cell>
          <cell r="H72">
            <v>57.878230000000002</v>
          </cell>
          <cell r="I72">
            <v>161480.2617</v>
          </cell>
          <cell r="J72">
            <v>5.8670249999999999</v>
          </cell>
        </row>
        <row r="73">
          <cell r="A73">
            <v>1341589</v>
          </cell>
          <cell r="B73">
            <v>72</v>
          </cell>
          <cell r="C73">
            <v>19639</v>
          </cell>
          <cell r="D73">
            <v>914</v>
          </cell>
          <cell r="E73">
            <v>18725</v>
          </cell>
          <cell r="F73">
            <v>0.12967899999999999</v>
          </cell>
          <cell r="G73">
            <v>118.52660599999999</v>
          </cell>
          <cell r="H73">
            <v>41.633000000000003</v>
          </cell>
          <cell r="I73">
            <v>38052.562000000005</v>
          </cell>
          <cell r="J73">
            <v>20.48687</v>
          </cell>
        </row>
        <row r="74">
          <cell r="A74">
            <v>1358846</v>
          </cell>
          <cell r="B74">
            <v>73</v>
          </cell>
          <cell r="C74">
            <v>17257</v>
          </cell>
          <cell r="D74">
            <v>146</v>
          </cell>
          <cell r="E74">
            <v>17111</v>
          </cell>
          <cell r="F74">
            <v>0.19652500000000001</v>
          </cell>
          <cell r="G74">
            <v>28.69265</v>
          </cell>
          <cell r="H74">
            <v>33.436390000000003</v>
          </cell>
          <cell r="I74">
            <v>4881.7129400000003</v>
          </cell>
          <cell r="J74">
            <v>117.1986</v>
          </cell>
        </row>
        <row r="75">
          <cell r="A75">
            <v>1378805</v>
          </cell>
          <cell r="B75">
            <v>74</v>
          </cell>
          <cell r="C75">
            <v>19959</v>
          </cell>
          <cell r="D75">
            <v>43</v>
          </cell>
          <cell r="E75">
            <v>19916</v>
          </cell>
          <cell r="F75">
            <v>0.15152399999999999</v>
          </cell>
          <cell r="G75">
            <v>6.5155319999999994</v>
          </cell>
          <cell r="H75">
            <v>57.809649999999998</v>
          </cell>
          <cell r="I75">
            <v>2485.81495</v>
          </cell>
          <cell r="J75">
            <v>463.1628</v>
          </cell>
        </row>
        <row r="76">
          <cell r="A76">
            <v>1397407</v>
          </cell>
          <cell r="B76">
            <v>75</v>
          </cell>
          <cell r="C76">
            <v>18602</v>
          </cell>
          <cell r="D76">
            <v>0</v>
          </cell>
          <cell r="E76">
            <v>18602</v>
          </cell>
          <cell r="G76">
            <v>0</v>
          </cell>
          <cell r="I76">
            <v>0</v>
          </cell>
        </row>
        <row r="77">
          <cell r="A77">
            <v>1415376</v>
          </cell>
          <cell r="B77">
            <v>76</v>
          </cell>
          <cell r="C77">
            <v>17969</v>
          </cell>
          <cell r="D77">
            <v>0</v>
          </cell>
          <cell r="E77">
            <v>17969</v>
          </cell>
          <cell r="G77">
            <v>0</v>
          </cell>
          <cell r="I77">
            <v>0</v>
          </cell>
        </row>
        <row r="78">
          <cell r="A78">
            <v>1435053</v>
          </cell>
          <cell r="B78">
            <v>77</v>
          </cell>
          <cell r="C78">
            <v>19677</v>
          </cell>
          <cell r="D78">
            <v>146</v>
          </cell>
          <cell r="E78">
            <v>19531</v>
          </cell>
          <cell r="F78">
            <v>1.085663</v>
          </cell>
          <cell r="G78">
            <v>158.506798</v>
          </cell>
          <cell r="H78">
            <v>20.549910000000001</v>
          </cell>
          <cell r="I78">
            <v>3000.2868600000002</v>
          </cell>
          <cell r="J78">
            <v>133.774</v>
          </cell>
        </row>
        <row r="79">
          <cell r="A79">
            <v>1455001</v>
          </cell>
          <cell r="B79">
            <v>78</v>
          </cell>
          <cell r="C79">
            <v>19948</v>
          </cell>
          <cell r="D79">
            <v>8334</v>
          </cell>
          <cell r="E79">
            <v>11614</v>
          </cell>
          <cell r="F79">
            <v>0.990093</v>
          </cell>
          <cell r="G79">
            <v>8251.4350620000005</v>
          </cell>
          <cell r="H79">
            <v>47.166289999999996</v>
          </cell>
          <cell r="I79">
            <v>393083.86085999996</v>
          </cell>
          <cell r="J79">
            <v>1.3935690000000001</v>
          </cell>
        </row>
        <row r="80">
          <cell r="A80">
            <v>1474995</v>
          </cell>
          <cell r="B80">
            <v>79</v>
          </cell>
          <cell r="C80">
            <v>19994</v>
          </cell>
          <cell r="D80">
            <v>7939</v>
          </cell>
          <cell r="E80">
            <v>12055</v>
          </cell>
          <cell r="F80">
            <v>0.78025299999999997</v>
          </cell>
          <cell r="G80">
            <v>6194.4285669999999</v>
          </cell>
          <cell r="H80">
            <v>58.853279999999998</v>
          </cell>
          <cell r="I80">
            <v>467236.18991999998</v>
          </cell>
          <cell r="J80">
            <v>1.5184530000000001</v>
          </cell>
        </row>
        <row r="81">
          <cell r="A81">
            <v>1492419</v>
          </cell>
          <cell r="B81">
            <v>80</v>
          </cell>
          <cell r="C81">
            <v>17424</v>
          </cell>
          <cell r="D81">
            <v>5712</v>
          </cell>
          <cell r="E81">
            <v>11712</v>
          </cell>
          <cell r="F81">
            <v>1.0134000000000001</v>
          </cell>
          <cell r="G81">
            <v>5788.5408000000007</v>
          </cell>
          <cell r="H81">
            <v>32.799959999999999</v>
          </cell>
          <cell r="I81">
            <v>187353.37151999999</v>
          </cell>
          <cell r="J81">
            <v>2.0504199999999999</v>
          </cell>
        </row>
        <row r="82">
          <cell r="A82">
            <v>1512205</v>
          </cell>
          <cell r="B82">
            <v>81</v>
          </cell>
          <cell r="C82">
            <v>19786</v>
          </cell>
          <cell r="D82">
            <v>3281</v>
          </cell>
          <cell r="E82">
            <v>16505</v>
          </cell>
          <cell r="F82">
            <v>0.54699799999999998</v>
          </cell>
          <cell r="G82">
            <v>1794.7004379999998</v>
          </cell>
          <cell r="H82">
            <v>39.019930000000002</v>
          </cell>
          <cell r="I82">
            <v>128024.39033000001</v>
          </cell>
          <cell r="J82">
            <v>5.0304779999999996</v>
          </cell>
        </row>
        <row r="83">
          <cell r="A83">
            <v>1529944</v>
          </cell>
          <cell r="B83">
            <v>82</v>
          </cell>
          <cell r="C83">
            <v>17739</v>
          </cell>
          <cell r="D83">
            <v>8891</v>
          </cell>
          <cell r="E83">
            <v>8848</v>
          </cell>
          <cell r="F83">
            <v>1.0499259999999999</v>
          </cell>
          <cell r="G83">
            <v>9334.8920659999985</v>
          </cell>
          <cell r="H83">
            <v>27.000509999999998</v>
          </cell>
          <cell r="I83">
            <v>240061.53440999999</v>
          </cell>
          <cell r="J83">
            <v>0.99516400000000005</v>
          </cell>
        </row>
        <row r="84">
          <cell r="A84">
            <v>1547403</v>
          </cell>
          <cell r="B84">
            <v>83</v>
          </cell>
          <cell r="C84">
            <v>17459</v>
          </cell>
          <cell r="D84">
            <v>2255</v>
          </cell>
          <cell r="E84">
            <v>15204</v>
          </cell>
          <cell r="F84">
            <v>0.86072700000000002</v>
          </cell>
          <cell r="G84">
            <v>1940.9393850000001</v>
          </cell>
          <cell r="H84">
            <v>43.048760000000001</v>
          </cell>
          <cell r="I84">
            <v>97074.953800000003</v>
          </cell>
          <cell r="J84">
            <v>6.7423500000000001</v>
          </cell>
        </row>
        <row r="85">
          <cell r="A85">
            <v>1564750</v>
          </cell>
          <cell r="B85">
            <v>84</v>
          </cell>
          <cell r="C85">
            <v>17347</v>
          </cell>
          <cell r="D85">
            <v>5053</v>
          </cell>
          <cell r="E85">
            <v>12294</v>
          </cell>
          <cell r="F85">
            <v>0.91635699999999998</v>
          </cell>
          <cell r="G85">
            <v>4630.3519209999995</v>
          </cell>
          <cell r="H85">
            <v>52.246000000000002</v>
          </cell>
          <cell r="I85">
            <v>263999.038</v>
          </cell>
          <cell r="J85">
            <v>2.4330099999999999</v>
          </cell>
        </row>
        <row r="86">
          <cell r="A86">
            <v>1584736</v>
          </cell>
          <cell r="B86">
            <v>85</v>
          </cell>
          <cell r="C86">
            <v>19986</v>
          </cell>
          <cell r="D86">
            <v>3076</v>
          </cell>
          <cell r="E86">
            <v>16910</v>
          </cell>
          <cell r="F86">
            <v>0.57389199999999996</v>
          </cell>
          <cell r="G86">
            <v>1765.2917919999998</v>
          </cell>
          <cell r="H86">
            <v>60.11927</v>
          </cell>
          <cell r="I86">
            <v>184926.87452000001</v>
          </cell>
          <cell r="J86">
            <v>5.4973989999999997</v>
          </cell>
        </row>
        <row r="87">
          <cell r="A87">
            <v>1602556</v>
          </cell>
          <cell r="B87">
            <v>86</v>
          </cell>
          <cell r="C87">
            <v>17820</v>
          </cell>
          <cell r="D87">
            <v>2387</v>
          </cell>
          <cell r="E87">
            <v>15433</v>
          </cell>
          <cell r="F87">
            <v>0.81464999999999999</v>
          </cell>
          <cell r="G87">
            <v>1944.5695499999999</v>
          </cell>
          <cell r="H87">
            <v>65.093059999999994</v>
          </cell>
          <cell r="I87">
            <v>155377.13421999998</v>
          </cell>
          <cell r="J87">
            <v>6.4654379999999998</v>
          </cell>
        </row>
        <row r="88">
          <cell r="A88">
            <v>1622549</v>
          </cell>
          <cell r="B88">
            <v>87</v>
          </cell>
          <cell r="C88">
            <v>19993</v>
          </cell>
          <cell r="D88">
            <v>4423</v>
          </cell>
          <cell r="E88">
            <v>15570</v>
          </cell>
          <cell r="F88">
            <v>0.157253</v>
          </cell>
          <cell r="G88">
            <v>695.53001900000004</v>
          </cell>
          <cell r="H88">
            <v>45.411110000000001</v>
          </cell>
          <cell r="I88">
            <v>200853.33953</v>
          </cell>
          <cell r="J88">
            <v>3.520235</v>
          </cell>
        </row>
        <row r="89">
          <cell r="A89">
            <v>1640396</v>
          </cell>
          <cell r="B89">
            <v>88</v>
          </cell>
          <cell r="C89">
            <v>17847</v>
          </cell>
          <cell r="D89">
            <v>190</v>
          </cell>
          <cell r="E89">
            <v>17657</v>
          </cell>
          <cell r="F89">
            <v>0.12730900000000001</v>
          </cell>
          <cell r="G89">
            <v>24.18871</v>
          </cell>
          <cell r="H89">
            <v>29.326799999999999</v>
          </cell>
          <cell r="I89">
            <v>5572.0919999999996</v>
          </cell>
          <cell r="J89">
            <v>92.931579999999997</v>
          </cell>
        </row>
        <row r="90">
          <cell r="A90">
            <v>1657868</v>
          </cell>
          <cell r="B90">
            <v>89</v>
          </cell>
          <cell r="C90">
            <v>17472</v>
          </cell>
          <cell r="D90">
            <v>1816</v>
          </cell>
          <cell r="E90">
            <v>15656</v>
          </cell>
          <cell r="F90">
            <v>0.14698700000000001</v>
          </cell>
          <cell r="G90">
            <v>266.92839200000003</v>
          </cell>
          <cell r="H90">
            <v>64.474239999999995</v>
          </cell>
          <cell r="I90">
            <v>117085.21983999999</v>
          </cell>
          <cell r="J90">
            <v>8.6211450000000003</v>
          </cell>
        </row>
        <row r="91">
          <cell r="A91">
            <v>1675418</v>
          </cell>
          <cell r="B91">
            <v>90</v>
          </cell>
          <cell r="C91">
            <v>17550</v>
          </cell>
          <cell r="D91">
            <v>0</v>
          </cell>
          <cell r="E91">
            <v>17550</v>
          </cell>
          <cell r="G91">
            <v>0</v>
          </cell>
          <cell r="I91">
            <v>0</v>
          </cell>
        </row>
        <row r="92">
          <cell r="A92">
            <v>1692963</v>
          </cell>
          <cell r="B92">
            <v>91</v>
          </cell>
          <cell r="C92">
            <v>17545</v>
          </cell>
          <cell r="D92">
            <v>0</v>
          </cell>
          <cell r="E92">
            <v>17545</v>
          </cell>
          <cell r="G92">
            <v>0</v>
          </cell>
          <cell r="I92">
            <v>0</v>
          </cell>
        </row>
        <row r="93">
          <cell r="A93">
            <v>1710498</v>
          </cell>
          <cell r="B93">
            <v>92</v>
          </cell>
          <cell r="C93">
            <v>17535</v>
          </cell>
          <cell r="D93">
            <v>0</v>
          </cell>
          <cell r="E93">
            <v>17535</v>
          </cell>
          <cell r="G93">
            <v>0</v>
          </cell>
          <cell r="I93">
            <v>0</v>
          </cell>
        </row>
        <row r="94">
          <cell r="A94">
            <v>1727749</v>
          </cell>
          <cell r="B94">
            <v>93</v>
          </cell>
          <cell r="C94">
            <v>17251</v>
          </cell>
          <cell r="D94">
            <v>0</v>
          </cell>
          <cell r="E94">
            <v>17251</v>
          </cell>
          <cell r="G94">
            <v>0</v>
          </cell>
          <cell r="I94">
            <v>0</v>
          </cell>
        </row>
        <row r="95">
          <cell r="A95">
            <v>1747727</v>
          </cell>
          <cell r="B95">
            <v>94</v>
          </cell>
          <cell r="C95">
            <v>19978</v>
          </cell>
          <cell r="D95">
            <v>205</v>
          </cell>
          <cell r="E95">
            <v>19773</v>
          </cell>
          <cell r="F95">
            <v>1.034565</v>
          </cell>
          <cell r="G95">
            <v>212.085825</v>
          </cell>
          <cell r="H95">
            <v>46.283659999999998</v>
          </cell>
          <cell r="I95">
            <v>9488.1502999999993</v>
          </cell>
          <cell r="J95">
            <v>96.453659999999999</v>
          </cell>
        </row>
        <row r="96">
          <cell r="A96">
            <v>1767266</v>
          </cell>
          <cell r="B96">
            <v>95</v>
          </cell>
          <cell r="C96">
            <v>19539</v>
          </cell>
          <cell r="D96">
            <v>7705</v>
          </cell>
          <cell r="E96">
            <v>11834</v>
          </cell>
          <cell r="F96">
            <v>0.92733699999999997</v>
          </cell>
          <cell r="G96">
            <v>7145.1315850000001</v>
          </cell>
          <cell r="H96">
            <v>59.979930000000003</v>
          </cell>
          <cell r="I96">
            <v>462145.36065000005</v>
          </cell>
          <cell r="J96">
            <v>1.5358860000000001</v>
          </cell>
        </row>
        <row r="97">
          <cell r="A97">
            <v>1787229</v>
          </cell>
          <cell r="B97">
            <v>96</v>
          </cell>
          <cell r="C97">
            <v>19963</v>
          </cell>
          <cell r="D97">
            <v>10883</v>
          </cell>
          <cell r="E97">
            <v>9080</v>
          </cell>
          <cell r="F97">
            <v>1.0534049999999999</v>
          </cell>
          <cell r="G97">
            <v>11464.206614999999</v>
          </cell>
          <cell r="H97">
            <v>79.697500000000005</v>
          </cell>
          <cell r="I97">
            <v>867347.89250000007</v>
          </cell>
          <cell r="J97">
            <v>0.83432899999999999</v>
          </cell>
        </row>
        <row r="98">
          <cell r="A98">
            <v>1807227</v>
          </cell>
          <cell r="B98">
            <v>97</v>
          </cell>
          <cell r="C98">
            <v>19998</v>
          </cell>
          <cell r="D98">
            <v>7031</v>
          </cell>
          <cell r="E98">
            <v>12967</v>
          </cell>
          <cell r="F98">
            <v>1.040886</v>
          </cell>
          <cell r="G98">
            <v>7318.4694659999996</v>
          </cell>
          <cell r="H98">
            <v>51.851689999999998</v>
          </cell>
          <cell r="I98">
            <v>364569.23238999996</v>
          </cell>
          <cell r="J98">
            <v>1.8442609999999999</v>
          </cell>
        </row>
        <row r="99">
          <cell r="A99">
            <v>1824457</v>
          </cell>
          <cell r="B99">
            <v>98</v>
          </cell>
          <cell r="C99">
            <v>17230</v>
          </cell>
          <cell r="D99">
            <v>6079</v>
          </cell>
          <cell r="E99">
            <v>11151</v>
          </cell>
          <cell r="F99">
            <v>0.61293299999999995</v>
          </cell>
          <cell r="G99">
            <v>3726.0197069999995</v>
          </cell>
          <cell r="H99">
            <v>36.799779999999998</v>
          </cell>
          <cell r="I99">
            <v>223705.86262</v>
          </cell>
          <cell r="J99">
            <v>1.8343480000000001</v>
          </cell>
        </row>
        <row r="100">
          <cell r="A100">
            <v>1841711</v>
          </cell>
          <cell r="B100">
            <v>99</v>
          </cell>
          <cell r="C100">
            <v>17254</v>
          </cell>
          <cell r="D100">
            <v>7397</v>
          </cell>
          <cell r="E100">
            <v>9857</v>
          </cell>
          <cell r="F100">
            <v>0.98530200000000001</v>
          </cell>
          <cell r="G100">
            <v>7288.278894</v>
          </cell>
          <cell r="H100">
            <v>40.757159999999999</v>
          </cell>
          <cell r="I100">
            <v>301480.71252</v>
          </cell>
          <cell r="J100">
            <v>1.3325670000000001</v>
          </cell>
        </row>
        <row r="101">
          <cell r="A101">
            <v>1861705</v>
          </cell>
          <cell r="B101">
            <v>100</v>
          </cell>
          <cell r="C101">
            <v>19994</v>
          </cell>
          <cell r="D101">
            <v>7441</v>
          </cell>
          <cell r="E101">
            <v>12553</v>
          </cell>
          <cell r="F101">
            <v>0.79835500000000004</v>
          </cell>
          <cell r="G101">
            <v>5940.5595550000007</v>
          </cell>
          <cell r="H101">
            <v>49.458759999999998</v>
          </cell>
          <cell r="I101">
            <v>368022.63315999997</v>
          </cell>
          <cell r="J101">
            <v>1.6870039999999999</v>
          </cell>
        </row>
        <row r="102">
          <cell r="A102">
            <v>1881491</v>
          </cell>
          <cell r="B102">
            <v>101</v>
          </cell>
          <cell r="C102">
            <v>19786</v>
          </cell>
          <cell r="D102">
            <v>527</v>
          </cell>
          <cell r="E102">
            <v>19259</v>
          </cell>
          <cell r="F102">
            <v>0.92519899999999999</v>
          </cell>
          <cell r="G102">
            <v>487.57987300000002</v>
          </cell>
          <cell r="H102">
            <v>57.720739999999999</v>
          </cell>
          <cell r="I102">
            <v>30418.829979999999</v>
          </cell>
          <cell r="J102">
            <v>36.544589999999999</v>
          </cell>
        </row>
        <row r="103">
          <cell r="A103">
            <v>1899373</v>
          </cell>
          <cell r="B103">
            <v>102</v>
          </cell>
          <cell r="C103">
            <v>17882</v>
          </cell>
          <cell r="D103">
            <v>5302</v>
          </cell>
          <cell r="E103">
            <v>12580</v>
          </cell>
          <cell r="F103">
            <v>0.78854199999999997</v>
          </cell>
          <cell r="G103">
            <v>4180.8496839999998</v>
          </cell>
          <cell r="H103">
            <v>64.316990000000004</v>
          </cell>
          <cell r="I103">
            <v>341008.68098</v>
          </cell>
          <cell r="J103">
            <v>2.3726889999999998</v>
          </cell>
        </row>
        <row r="104">
          <cell r="A104">
            <v>1919116</v>
          </cell>
          <cell r="B104">
            <v>103</v>
          </cell>
          <cell r="C104">
            <v>19743</v>
          </cell>
          <cell r="D104">
            <v>78</v>
          </cell>
          <cell r="E104">
            <v>19665</v>
          </cell>
          <cell r="F104">
            <v>0.182866</v>
          </cell>
          <cell r="G104">
            <v>14.263548</v>
          </cell>
          <cell r="H104">
            <v>58.2669</v>
          </cell>
          <cell r="I104">
            <v>4544.8181999999997</v>
          </cell>
          <cell r="J104">
            <v>252.11539999999999</v>
          </cell>
        </row>
        <row r="105">
          <cell r="A105">
            <v>1938899</v>
          </cell>
          <cell r="B105">
            <v>104</v>
          </cell>
          <cell r="C105">
            <v>19783</v>
          </cell>
          <cell r="D105">
            <v>5112</v>
          </cell>
          <cell r="E105">
            <v>14671</v>
          </cell>
          <cell r="F105">
            <v>0.222362</v>
          </cell>
          <cell r="G105">
            <v>1136.7145439999999</v>
          </cell>
          <cell r="H105">
            <v>42.101059999999997</v>
          </cell>
          <cell r="I105">
            <v>215220.61871999997</v>
          </cell>
          <cell r="J105">
            <v>2.8699140000000001</v>
          </cell>
        </row>
        <row r="106">
          <cell r="A106">
            <v>1958873</v>
          </cell>
          <cell r="B106">
            <v>105</v>
          </cell>
          <cell r="C106">
            <v>19974</v>
          </cell>
          <cell r="D106">
            <v>2958</v>
          </cell>
          <cell r="E106">
            <v>17016</v>
          </cell>
          <cell r="F106">
            <v>0.22194700000000001</v>
          </cell>
          <cell r="G106">
            <v>656.519226</v>
          </cell>
          <cell r="H106">
            <v>107.2213</v>
          </cell>
          <cell r="I106">
            <v>317160.6054</v>
          </cell>
          <cell r="J106">
            <v>5.752535</v>
          </cell>
        </row>
        <row r="107">
          <cell r="A107">
            <v>1976802</v>
          </cell>
          <cell r="B107">
            <v>106</v>
          </cell>
          <cell r="C107">
            <v>17929</v>
          </cell>
          <cell r="D107">
            <v>43</v>
          </cell>
          <cell r="E107">
            <v>17886</v>
          </cell>
          <cell r="F107">
            <v>8.6964E-2</v>
          </cell>
          <cell r="G107">
            <v>3.739452</v>
          </cell>
          <cell r="H107">
            <v>88.880089999999996</v>
          </cell>
          <cell r="I107">
            <v>3821.8438699999997</v>
          </cell>
          <cell r="J107">
            <v>415.95350000000002</v>
          </cell>
        </row>
        <row r="108">
          <cell r="A108">
            <v>1994292</v>
          </cell>
          <cell r="B108">
            <v>107</v>
          </cell>
          <cell r="C108">
            <v>17490</v>
          </cell>
          <cell r="D108">
            <v>659</v>
          </cell>
          <cell r="E108">
            <v>16831</v>
          </cell>
          <cell r="F108">
            <v>0.52840600000000004</v>
          </cell>
          <cell r="G108">
            <v>348.21955400000002</v>
          </cell>
          <cell r="H108">
            <v>104.54949999999999</v>
          </cell>
          <cell r="I108">
            <v>68898.12049999999</v>
          </cell>
          <cell r="J108">
            <v>25.540209999999998</v>
          </cell>
        </row>
        <row r="109">
          <cell r="A109">
            <v>2013145</v>
          </cell>
          <cell r="B109">
            <v>108</v>
          </cell>
          <cell r="C109">
            <v>18853</v>
          </cell>
          <cell r="D109">
            <v>102</v>
          </cell>
          <cell r="E109">
            <v>18751</v>
          </cell>
          <cell r="F109">
            <v>0.77224700000000002</v>
          </cell>
          <cell r="G109">
            <v>78.769193999999999</v>
          </cell>
          <cell r="H109">
            <v>88.395009999999999</v>
          </cell>
          <cell r="I109">
            <v>9016.2910200000006</v>
          </cell>
          <cell r="J109">
            <v>183.83330000000001</v>
          </cell>
        </row>
        <row r="110">
          <cell r="A110">
            <v>2030772</v>
          </cell>
          <cell r="B110">
            <v>109</v>
          </cell>
          <cell r="C110">
            <v>17627</v>
          </cell>
          <cell r="D110">
            <v>0</v>
          </cell>
          <cell r="E110">
            <v>17627</v>
          </cell>
          <cell r="G110">
            <v>0</v>
          </cell>
          <cell r="I110">
            <v>0</v>
          </cell>
        </row>
        <row r="111">
          <cell r="A111">
            <v>2048036</v>
          </cell>
          <cell r="B111">
            <v>110</v>
          </cell>
          <cell r="C111">
            <v>17264</v>
          </cell>
          <cell r="D111">
            <v>7133</v>
          </cell>
          <cell r="E111">
            <v>10131</v>
          </cell>
          <cell r="F111">
            <v>0.94754499999999997</v>
          </cell>
          <cell r="G111">
            <v>6758.8384850000002</v>
          </cell>
          <cell r="H111">
            <v>72.990930000000006</v>
          </cell>
          <cell r="I111">
            <v>520644.30369000003</v>
          </cell>
          <cell r="J111">
            <v>1.4202999999999999</v>
          </cell>
        </row>
        <row r="112">
          <cell r="A112">
            <v>2067977</v>
          </cell>
          <cell r="B112">
            <v>111</v>
          </cell>
          <cell r="C112">
            <v>19941</v>
          </cell>
          <cell r="D112">
            <v>12626</v>
          </cell>
          <cell r="E112">
            <v>7315</v>
          </cell>
          <cell r="F112">
            <v>0.98085999999999995</v>
          </cell>
          <cell r="G112">
            <v>12384.33836</v>
          </cell>
          <cell r="H112">
            <v>67.025710000000004</v>
          </cell>
          <cell r="I112">
            <v>846266.61446000007</v>
          </cell>
          <cell r="J112">
            <v>0.57935999999999999</v>
          </cell>
        </row>
        <row r="113">
          <cell r="A113">
            <v>2087889</v>
          </cell>
          <cell r="B113">
            <v>112</v>
          </cell>
          <cell r="C113">
            <v>19912</v>
          </cell>
          <cell r="D113">
            <v>14370</v>
          </cell>
          <cell r="E113">
            <v>5542</v>
          </cell>
          <cell r="F113">
            <v>0.84759600000000002</v>
          </cell>
          <cell r="G113">
            <v>12179.954520000001</v>
          </cell>
          <cell r="H113">
            <v>84.854990000000001</v>
          </cell>
          <cell r="I113">
            <v>1219366.2063</v>
          </cell>
          <cell r="J113">
            <v>0.38566499999999998</v>
          </cell>
        </row>
        <row r="114">
          <cell r="A114">
            <v>2107348</v>
          </cell>
          <cell r="B114">
            <v>113</v>
          </cell>
          <cell r="C114">
            <v>19459</v>
          </cell>
          <cell r="D114">
            <v>10078</v>
          </cell>
          <cell r="E114">
            <v>9381</v>
          </cell>
          <cell r="F114">
            <v>0.93563200000000002</v>
          </cell>
          <cell r="G114">
            <v>9429.299296000001</v>
          </cell>
          <cell r="H114">
            <v>38.023029999999999</v>
          </cell>
          <cell r="I114">
            <v>383196.09633999999</v>
          </cell>
          <cell r="J114">
            <v>0.93083899999999997</v>
          </cell>
        </row>
        <row r="115">
          <cell r="A115">
            <v>2124814</v>
          </cell>
          <cell r="B115">
            <v>114</v>
          </cell>
          <cell r="C115">
            <v>17466</v>
          </cell>
          <cell r="D115">
            <v>2094</v>
          </cell>
          <cell r="E115">
            <v>15372</v>
          </cell>
          <cell r="F115">
            <v>0.58631699999999998</v>
          </cell>
          <cell r="G115">
            <v>1227.7477979999999</v>
          </cell>
          <cell r="H115">
            <v>66.300619999999995</v>
          </cell>
          <cell r="I115">
            <v>138833.49828</v>
          </cell>
          <cell r="J115">
            <v>7.3409740000000001</v>
          </cell>
        </row>
        <row r="116">
          <cell r="A116">
            <v>2142088</v>
          </cell>
          <cell r="B116">
            <v>115</v>
          </cell>
          <cell r="C116">
            <v>17274</v>
          </cell>
          <cell r="D116">
            <v>6899</v>
          </cell>
          <cell r="E116">
            <v>10375</v>
          </cell>
          <cell r="F116">
            <v>0.82890900000000001</v>
          </cell>
          <cell r="G116">
            <v>5718.6431910000001</v>
          </cell>
          <cell r="H116">
            <v>63.189929999999997</v>
          </cell>
          <cell r="I116">
            <v>435947.32707</v>
          </cell>
          <cell r="J116">
            <v>1.503841</v>
          </cell>
        </row>
        <row r="117">
          <cell r="A117">
            <v>2162086</v>
          </cell>
          <cell r="B117">
            <v>116</v>
          </cell>
          <cell r="C117">
            <v>19998</v>
          </cell>
          <cell r="D117">
            <v>5830</v>
          </cell>
          <cell r="E117">
            <v>14168</v>
          </cell>
          <cell r="F117">
            <v>0.74348999999999998</v>
          </cell>
          <cell r="G117">
            <v>4334.5466999999999</v>
          </cell>
          <cell r="H117">
            <v>59.74503</v>
          </cell>
          <cell r="I117">
            <v>348313.52490000002</v>
          </cell>
          <cell r="J117">
            <v>2.4301889999999999</v>
          </cell>
        </row>
        <row r="118">
          <cell r="A118">
            <v>2181039</v>
          </cell>
          <cell r="B118">
            <v>117</v>
          </cell>
          <cell r="C118">
            <v>18953</v>
          </cell>
          <cell r="D118">
            <v>43</v>
          </cell>
          <cell r="E118">
            <v>18910</v>
          </cell>
          <cell r="F118">
            <v>0.87746400000000002</v>
          </cell>
          <cell r="G118">
            <v>37.730952000000002</v>
          </cell>
          <cell r="H118">
            <v>64.376769999999993</v>
          </cell>
          <cell r="I118">
            <v>2768.2011099999995</v>
          </cell>
          <cell r="J118">
            <v>439.76749999999998</v>
          </cell>
        </row>
        <row r="119">
          <cell r="A119">
            <v>2198354</v>
          </cell>
          <cell r="B119">
            <v>118</v>
          </cell>
          <cell r="C119">
            <v>17315</v>
          </cell>
          <cell r="D119">
            <v>5493</v>
          </cell>
          <cell r="E119">
            <v>11822</v>
          </cell>
          <cell r="F119">
            <v>0.40345799999999998</v>
          </cell>
          <cell r="G119">
            <v>2216.194794</v>
          </cell>
          <cell r="H119">
            <v>67.999709999999993</v>
          </cell>
          <cell r="I119">
            <v>373522.40702999994</v>
          </cell>
          <cell r="J119">
            <v>2.1521940000000002</v>
          </cell>
        </row>
        <row r="120">
          <cell r="A120">
            <v>2218319</v>
          </cell>
          <cell r="B120">
            <v>119</v>
          </cell>
          <cell r="C120">
            <v>19965</v>
          </cell>
          <cell r="D120">
            <v>3691</v>
          </cell>
          <cell r="E120">
            <v>16274</v>
          </cell>
          <cell r="F120">
            <v>0.42776199999999998</v>
          </cell>
          <cell r="G120">
            <v>1578.8695419999999</v>
          </cell>
          <cell r="H120">
            <v>140.86250000000001</v>
          </cell>
          <cell r="I120">
            <v>519923.48750000005</v>
          </cell>
          <cell r="J120">
            <v>4.409103</v>
          </cell>
        </row>
        <row r="121">
          <cell r="A121">
            <v>2238315</v>
          </cell>
          <cell r="B121">
            <v>120</v>
          </cell>
          <cell r="C121">
            <v>19996</v>
          </cell>
          <cell r="D121">
            <v>908</v>
          </cell>
          <cell r="E121">
            <v>19088</v>
          </cell>
          <cell r="F121">
            <v>0.457623</v>
          </cell>
          <cell r="G121">
            <v>415.52168399999999</v>
          </cell>
          <cell r="H121">
            <v>123.38</v>
          </cell>
          <cell r="I121">
            <v>112029.04</v>
          </cell>
          <cell r="J121">
            <v>21.022030000000001</v>
          </cell>
        </row>
        <row r="122">
          <cell r="A122">
            <v>2258311</v>
          </cell>
          <cell r="B122">
            <v>121</v>
          </cell>
          <cell r="C122">
            <v>19996</v>
          </cell>
          <cell r="D122">
            <v>2358</v>
          </cell>
          <cell r="E122">
            <v>17638</v>
          </cell>
          <cell r="F122">
            <v>0.58227300000000004</v>
          </cell>
          <cell r="G122">
            <v>1372.999734</v>
          </cell>
          <cell r="H122">
            <v>106.8173</v>
          </cell>
          <cell r="I122">
            <v>251875.19340000002</v>
          </cell>
          <cell r="J122">
            <v>7.4800680000000002</v>
          </cell>
        </row>
        <row r="123">
          <cell r="A123">
            <v>2278261</v>
          </cell>
          <cell r="B123">
            <v>122</v>
          </cell>
          <cell r="C123">
            <v>19950</v>
          </cell>
          <cell r="D123">
            <v>2460</v>
          </cell>
          <cell r="E123">
            <v>17490</v>
          </cell>
          <cell r="F123">
            <v>0.69275299999999995</v>
          </cell>
          <cell r="G123">
            <v>1704.17238</v>
          </cell>
          <cell r="H123">
            <v>90.474130000000002</v>
          </cell>
          <cell r="I123">
            <v>222566.35980000001</v>
          </cell>
          <cell r="J123">
            <v>7.109756</v>
          </cell>
        </row>
        <row r="124">
          <cell r="A124">
            <v>2296985</v>
          </cell>
          <cell r="B124">
            <v>123</v>
          </cell>
          <cell r="C124">
            <v>18724</v>
          </cell>
          <cell r="D124">
            <v>10239</v>
          </cell>
          <cell r="E124">
            <v>8485</v>
          </cell>
          <cell r="F124">
            <v>0.66113900000000003</v>
          </cell>
          <cell r="G124">
            <v>6769.4022210000003</v>
          </cell>
          <cell r="H124">
            <v>73.328050000000005</v>
          </cell>
          <cell r="I124">
            <v>750805.90395000007</v>
          </cell>
          <cell r="J124">
            <v>0.82869400000000004</v>
          </cell>
        </row>
        <row r="125">
          <cell r="A125">
            <v>2316712</v>
          </cell>
          <cell r="B125">
            <v>124</v>
          </cell>
          <cell r="C125">
            <v>19727</v>
          </cell>
          <cell r="D125">
            <v>10350</v>
          </cell>
          <cell r="E125">
            <v>9377</v>
          </cell>
          <cell r="F125">
            <v>0.97298799999999996</v>
          </cell>
          <cell r="G125">
            <v>10070.425799999999</v>
          </cell>
          <cell r="H125">
            <v>93.094859999999997</v>
          </cell>
          <cell r="I125">
            <v>963531.80099999998</v>
          </cell>
          <cell r="J125">
            <v>0.90598999999999996</v>
          </cell>
        </row>
        <row r="126">
          <cell r="A126">
            <v>2336673</v>
          </cell>
          <cell r="B126">
            <v>125</v>
          </cell>
          <cell r="C126">
            <v>19961</v>
          </cell>
          <cell r="D126">
            <v>15395</v>
          </cell>
          <cell r="E126">
            <v>4566</v>
          </cell>
          <cell r="F126">
            <v>0.78656099999999995</v>
          </cell>
          <cell r="G126">
            <v>12109.106594999999</v>
          </cell>
          <cell r="H126">
            <v>61.544409999999999</v>
          </cell>
          <cell r="I126">
            <v>947476.19195000001</v>
          </cell>
          <cell r="J126">
            <v>0.29659000000000002</v>
          </cell>
        </row>
        <row r="127">
          <cell r="A127">
            <v>2353927</v>
          </cell>
          <cell r="B127">
            <v>126</v>
          </cell>
          <cell r="C127">
            <v>17254</v>
          </cell>
          <cell r="D127">
            <v>4716</v>
          </cell>
          <cell r="E127">
            <v>12538</v>
          </cell>
          <cell r="F127">
            <v>0.94242599999999999</v>
          </cell>
          <cell r="G127">
            <v>4444.4810159999997</v>
          </cell>
          <cell r="H127">
            <v>72.116709999999998</v>
          </cell>
          <cell r="I127">
            <v>340102.40435999999</v>
          </cell>
          <cell r="J127">
            <v>2.6586090000000002</v>
          </cell>
        </row>
        <row r="128">
          <cell r="A128">
            <v>2371096</v>
          </cell>
          <cell r="B128">
            <v>127</v>
          </cell>
          <cell r="C128">
            <v>17169</v>
          </cell>
          <cell r="D128">
            <v>9506</v>
          </cell>
          <cell r="E128">
            <v>7663</v>
          </cell>
          <cell r="F128">
            <v>0.77904200000000001</v>
          </cell>
          <cell r="G128">
            <v>7405.5732520000001</v>
          </cell>
          <cell r="H128">
            <v>57.793849999999999</v>
          </cell>
          <cell r="I128">
            <v>549388.33809999994</v>
          </cell>
          <cell r="J128">
            <v>0.80612200000000001</v>
          </cell>
        </row>
        <row r="129">
          <cell r="A129">
            <v>2391068</v>
          </cell>
          <cell r="B129">
            <v>128</v>
          </cell>
          <cell r="C129">
            <v>19972</v>
          </cell>
          <cell r="D129">
            <v>3427</v>
          </cell>
          <cell r="E129">
            <v>16545</v>
          </cell>
          <cell r="F129">
            <v>0.50455300000000003</v>
          </cell>
          <cell r="G129">
            <v>1729.1031310000001</v>
          </cell>
          <cell r="H129">
            <v>54.550449999999998</v>
          </cell>
          <cell r="I129">
            <v>186944.39215</v>
          </cell>
          <cell r="J129">
            <v>4.8278379999999999</v>
          </cell>
        </row>
        <row r="130">
          <cell r="A130">
            <v>2408874</v>
          </cell>
          <cell r="B130">
            <v>129</v>
          </cell>
          <cell r="C130">
            <v>17806</v>
          </cell>
          <cell r="D130">
            <v>2724</v>
          </cell>
          <cell r="E130">
            <v>15082</v>
          </cell>
          <cell r="F130">
            <v>0.95487100000000003</v>
          </cell>
          <cell r="G130">
            <v>2601.0686040000001</v>
          </cell>
          <cell r="H130">
            <v>53.724780000000003</v>
          </cell>
          <cell r="I130">
            <v>146346.30072</v>
          </cell>
          <cell r="J130">
            <v>5.5367110000000004</v>
          </cell>
        </row>
        <row r="131">
          <cell r="A131">
            <v>2426161</v>
          </cell>
          <cell r="B131">
            <v>130</v>
          </cell>
          <cell r="C131">
            <v>17287</v>
          </cell>
          <cell r="D131">
            <v>6562</v>
          </cell>
          <cell r="E131">
            <v>10725</v>
          </cell>
          <cell r="F131">
            <v>0.65838200000000002</v>
          </cell>
          <cell r="G131">
            <v>4320.3026840000002</v>
          </cell>
          <cell r="H131">
            <v>79.089870000000005</v>
          </cell>
          <cell r="I131">
            <v>518987.72694000002</v>
          </cell>
          <cell r="J131">
            <v>1.6344099999999999</v>
          </cell>
        </row>
        <row r="132">
          <cell r="A132">
            <v>2446114</v>
          </cell>
          <cell r="B132">
            <v>131</v>
          </cell>
          <cell r="C132">
            <v>19953</v>
          </cell>
          <cell r="D132">
            <v>3061</v>
          </cell>
          <cell r="E132">
            <v>16892</v>
          </cell>
          <cell r="F132">
            <v>0.692415</v>
          </cell>
          <cell r="G132">
            <v>2119.4823150000002</v>
          </cell>
          <cell r="H132">
            <v>114.2397</v>
          </cell>
          <cell r="I132">
            <v>349687.72169999999</v>
          </cell>
          <cell r="J132">
            <v>5.5184579999999999</v>
          </cell>
        </row>
        <row r="133">
          <cell r="A133">
            <v>2466117</v>
          </cell>
          <cell r="B133">
            <v>132</v>
          </cell>
          <cell r="C133">
            <v>20003</v>
          </cell>
          <cell r="D133">
            <v>4877</v>
          </cell>
          <cell r="E133">
            <v>15126</v>
          </cell>
          <cell r="F133">
            <v>0.58700300000000005</v>
          </cell>
          <cell r="G133">
            <v>2862.8136310000004</v>
          </cell>
          <cell r="H133">
            <v>143.11969999999999</v>
          </cell>
          <cell r="I133">
            <v>697994.77689999994</v>
          </cell>
          <cell r="J133">
            <v>3.1014970000000002</v>
          </cell>
        </row>
        <row r="134">
          <cell r="A134">
            <v>2485394</v>
          </cell>
          <cell r="B134">
            <v>133</v>
          </cell>
          <cell r="C134">
            <v>19277</v>
          </cell>
          <cell r="D134">
            <v>3164</v>
          </cell>
          <cell r="E134">
            <v>16113</v>
          </cell>
          <cell r="F134">
            <v>0.60979700000000003</v>
          </cell>
          <cell r="G134">
            <v>1929.3977080000002</v>
          </cell>
          <cell r="H134">
            <v>138.06370000000001</v>
          </cell>
          <cell r="I134">
            <v>436833.54680000001</v>
          </cell>
          <cell r="J134">
            <v>5.0926039999999997</v>
          </cell>
        </row>
        <row r="135">
          <cell r="A135">
            <v>2502693</v>
          </cell>
          <cell r="B135">
            <v>134</v>
          </cell>
          <cell r="C135">
            <v>17299</v>
          </cell>
          <cell r="D135">
            <v>4848</v>
          </cell>
          <cell r="E135">
            <v>12451</v>
          </cell>
          <cell r="F135">
            <v>0.78347800000000001</v>
          </cell>
          <cell r="G135">
            <v>3798.301344</v>
          </cell>
          <cell r="H135">
            <v>51.856380000000001</v>
          </cell>
          <cell r="I135">
            <v>251399.73024</v>
          </cell>
          <cell r="J135">
            <v>2.568276</v>
          </cell>
        </row>
        <row r="136">
          <cell r="A136">
            <v>2522623</v>
          </cell>
          <cell r="B136">
            <v>135</v>
          </cell>
          <cell r="C136">
            <v>19930</v>
          </cell>
          <cell r="D136">
            <v>10195</v>
          </cell>
          <cell r="E136">
            <v>9735</v>
          </cell>
          <cell r="F136">
            <v>0.93622000000000005</v>
          </cell>
          <cell r="G136">
            <v>9544.7628999999997</v>
          </cell>
          <cell r="H136">
            <v>95.435749999999999</v>
          </cell>
          <cell r="I136">
            <v>972967.47124999994</v>
          </cell>
          <cell r="J136">
            <v>0.95487999999999995</v>
          </cell>
        </row>
        <row r="137">
          <cell r="A137">
            <v>2542616</v>
          </cell>
          <cell r="B137">
            <v>136</v>
          </cell>
          <cell r="C137">
            <v>19993</v>
          </cell>
          <cell r="D137">
            <v>10136</v>
          </cell>
          <cell r="E137">
            <v>9857</v>
          </cell>
          <cell r="F137">
            <v>0.844808</v>
          </cell>
          <cell r="G137">
            <v>8562.9738880000004</v>
          </cell>
          <cell r="H137">
            <v>53.531329999999997</v>
          </cell>
          <cell r="I137">
            <v>542593.56088</v>
          </cell>
          <cell r="J137">
            <v>0.97247399999999995</v>
          </cell>
        </row>
        <row r="138">
          <cell r="A138">
            <v>2559919</v>
          </cell>
          <cell r="B138">
            <v>137</v>
          </cell>
          <cell r="C138">
            <v>17303</v>
          </cell>
          <cell r="D138">
            <v>11499</v>
          </cell>
          <cell r="E138">
            <v>5804</v>
          </cell>
          <cell r="F138">
            <v>0.69944099999999998</v>
          </cell>
          <cell r="G138">
            <v>8042.8720589999994</v>
          </cell>
          <cell r="H138">
            <v>49.204900000000002</v>
          </cell>
          <cell r="I138">
            <v>565807.14510000008</v>
          </cell>
          <cell r="J138">
            <v>0.50473999999999997</v>
          </cell>
        </row>
        <row r="139">
          <cell r="A139">
            <v>2577512</v>
          </cell>
          <cell r="B139">
            <v>138</v>
          </cell>
          <cell r="C139">
            <v>17593</v>
          </cell>
          <cell r="D139">
            <v>5577</v>
          </cell>
          <cell r="E139">
            <v>12016</v>
          </cell>
          <cell r="F139">
            <v>0.533833</v>
          </cell>
          <cell r="G139">
            <v>2977.1866410000002</v>
          </cell>
          <cell r="H139">
            <v>49.522300000000001</v>
          </cell>
          <cell r="I139">
            <v>276185.86710000003</v>
          </cell>
          <cell r="J139">
            <v>2.154563</v>
          </cell>
        </row>
        <row r="140">
          <cell r="A140">
            <v>2597458</v>
          </cell>
          <cell r="B140">
            <v>139</v>
          </cell>
          <cell r="C140">
            <v>19946</v>
          </cell>
          <cell r="D140">
            <v>3662</v>
          </cell>
          <cell r="E140">
            <v>16284</v>
          </cell>
          <cell r="F140">
            <v>1.117526</v>
          </cell>
          <cell r="G140">
            <v>4092.380212</v>
          </cell>
          <cell r="H140">
            <v>44.125729999999997</v>
          </cell>
          <cell r="I140">
            <v>161588.42325999998</v>
          </cell>
          <cell r="J140">
            <v>4.4467509999999999</v>
          </cell>
        </row>
        <row r="141">
          <cell r="A141">
            <v>2615703</v>
          </cell>
          <cell r="B141">
            <v>140</v>
          </cell>
          <cell r="C141">
            <v>18245</v>
          </cell>
          <cell r="D141">
            <v>9653</v>
          </cell>
          <cell r="E141">
            <v>8592</v>
          </cell>
          <cell r="F141">
            <v>0.64859900000000004</v>
          </cell>
          <cell r="G141">
            <v>6260.9261470000001</v>
          </cell>
          <cell r="H141">
            <v>55.83175</v>
          </cell>
          <cell r="I141">
            <v>538943.88274999999</v>
          </cell>
          <cell r="J141">
            <v>0.89008600000000004</v>
          </cell>
        </row>
        <row r="142">
          <cell r="A142">
            <v>2635407</v>
          </cell>
          <cell r="B142">
            <v>141</v>
          </cell>
          <cell r="C142">
            <v>19704</v>
          </cell>
          <cell r="D142">
            <v>8510</v>
          </cell>
          <cell r="E142">
            <v>11194</v>
          </cell>
          <cell r="F142">
            <v>0.60737300000000005</v>
          </cell>
          <cell r="G142">
            <v>5168.7442300000002</v>
          </cell>
          <cell r="H142">
            <v>75.065169999999995</v>
          </cell>
          <cell r="I142">
            <v>638804.59669999999</v>
          </cell>
          <cell r="J142">
            <v>1.315394</v>
          </cell>
        </row>
        <row r="143">
          <cell r="A143">
            <v>2655396</v>
          </cell>
          <cell r="B143">
            <v>142</v>
          </cell>
          <cell r="C143">
            <v>19989</v>
          </cell>
          <cell r="D143">
            <v>7148</v>
          </cell>
          <cell r="E143">
            <v>12841</v>
          </cell>
          <cell r="F143">
            <v>0.64998599999999995</v>
          </cell>
          <cell r="G143">
            <v>4646.0999279999996</v>
          </cell>
          <cell r="H143">
            <v>104.6675</v>
          </cell>
          <cell r="I143">
            <v>748163.29</v>
          </cell>
          <cell r="J143">
            <v>1.7964469999999999</v>
          </cell>
        </row>
        <row r="144">
          <cell r="A144">
            <v>2673317</v>
          </cell>
          <cell r="B144">
            <v>143</v>
          </cell>
          <cell r="C144">
            <v>17921</v>
          </cell>
          <cell r="D144">
            <v>3994</v>
          </cell>
          <cell r="E144">
            <v>13927</v>
          </cell>
          <cell r="F144">
            <v>1.2978289999999999</v>
          </cell>
          <cell r="G144">
            <v>5183.5290259999992</v>
          </cell>
          <cell r="H144">
            <v>43.103949999999998</v>
          </cell>
          <cell r="I144">
            <v>172157.17629999999</v>
          </cell>
          <cell r="J144">
            <v>3.48698</v>
          </cell>
        </row>
        <row r="145">
          <cell r="A145">
            <v>2693272</v>
          </cell>
          <cell r="B145">
            <v>144</v>
          </cell>
          <cell r="C145">
            <v>19955</v>
          </cell>
          <cell r="D145">
            <v>5375</v>
          </cell>
          <cell r="E145">
            <v>14580</v>
          </cell>
          <cell r="F145">
            <v>1.0367170000000001</v>
          </cell>
          <cell r="G145">
            <v>5572.3538750000007</v>
          </cell>
          <cell r="H145">
            <v>73.607380000000006</v>
          </cell>
          <cell r="I145">
            <v>395639.66750000004</v>
          </cell>
          <cell r="J145">
            <v>2.712558</v>
          </cell>
        </row>
        <row r="146">
          <cell r="A146">
            <v>2710820</v>
          </cell>
          <cell r="B146">
            <v>145</v>
          </cell>
          <cell r="C146">
            <v>17548</v>
          </cell>
          <cell r="D146">
            <v>7646</v>
          </cell>
          <cell r="E146">
            <v>9902</v>
          </cell>
          <cell r="F146">
            <v>0.74532699999999996</v>
          </cell>
          <cell r="G146">
            <v>5698.7702419999996</v>
          </cell>
          <cell r="H146">
            <v>47.95449</v>
          </cell>
          <cell r="I146">
            <v>366660.03054000001</v>
          </cell>
          <cell r="J146">
            <v>1.295056</v>
          </cell>
        </row>
        <row r="147">
          <cell r="A147">
            <v>2730823</v>
          </cell>
          <cell r="B147">
            <v>146</v>
          </cell>
          <cell r="C147">
            <v>20003</v>
          </cell>
          <cell r="D147">
            <v>10620</v>
          </cell>
          <cell r="E147">
            <v>9383</v>
          </cell>
          <cell r="F147">
            <v>0.62761100000000003</v>
          </cell>
          <cell r="G147">
            <v>6665.2288200000003</v>
          </cell>
          <cell r="H147">
            <v>41.017749999999999</v>
          </cell>
          <cell r="I147">
            <v>435608.505</v>
          </cell>
          <cell r="J147">
            <v>0.88352200000000003</v>
          </cell>
        </row>
        <row r="148">
          <cell r="A148">
            <v>2748001</v>
          </cell>
          <cell r="B148">
            <v>147</v>
          </cell>
          <cell r="C148">
            <v>17178</v>
          </cell>
          <cell r="D148">
            <v>8994</v>
          </cell>
          <cell r="E148">
            <v>8184</v>
          </cell>
          <cell r="F148">
            <v>0.81101999999999996</v>
          </cell>
          <cell r="G148">
            <v>7294.3138799999997</v>
          </cell>
          <cell r="H148">
            <v>38.3536</v>
          </cell>
          <cell r="I148">
            <v>344952.27840000001</v>
          </cell>
          <cell r="J148">
            <v>0.90993999999999997</v>
          </cell>
        </row>
        <row r="149">
          <cell r="A149">
            <v>2765419</v>
          </cell>
          <cell r="B149">
            <v>148</v>
          </cell>
          <cell r="C149">
            <v>17418</v>
          </cell>
          <cell r="D149">
            <v>3295</v>
          </cell>
          <cell r="E149">
            <v>14123</v>
          </cell>
          <cell r="F149">
            <v>0.37495499999999998</v>
          </cell>
          <cell r="G149">
            <v>1235.476725</v>
          </cell>
          <cell r="H149">
            <v>41.354179999999999</v>
          </cell>
          <cell r="I149">
            <v>136262.02309999999</v>
          </cell>
          <cell r="J149">
            <v>4.2861909999999996</v>
          </cell>
        </row>
        <row r="150">
          <cell r="A150">
            <v>2785388</v>
          </cell>
          <cell r="B150">
            <v>149</v>
          </cell>
          <cell r="C150">
            <v>19969</v>
          </cell>
          <cell r="D150">
            <v>7939</v>
          </cell>
          <cell r="E150">
            <v>12030</v>
          </cell>
          <cell r="F150">
            <v>0.85207500000000003</v>
          </cell>
          <cell r="G150">
            <v>6764.6234249999998</v>
          </cell>
          <cell r="H150">
            <v>35.43956</v>
          </cell>
          <cell r="I150">
            <v>281354.66684000002</v>
          </cell>
          <cell r="J150">
            <v>1.515304</v>
          </cell>
        </row>
        <row r="151">
          <cell r="A151">
            <v>2804907</v>
          </cell>
          <cell r="B151">
            <v>150</v>
          </cell>
          <cell r="C151">
            <v>19519</v>
          </cell>
          <cell r="D151">
            <v>11513</v>
          </cell>
          <cell r="E151">
            <v>8006</v>
          </cell>
          <cell r="F151">
            <v>0.58416999999999997</v>
          </cell>
          <cell r="G151">
            <v>6725.5492099999992</v>
          </cell>
          <cell r="H151">
            <v>67.520769999999999</v>
          </cell>
          <cell r="I151">
            <v>777366.62500999996</v>
          </cell>
          <cell r="J151">
            <v>0.69538800000000001</v>
          </cell>
        </row>
        <row r="152">
          <cell r="A152">
            <v>2824850</v>
          </cell>
          <cell r="B152">
            <v>151</v>
          </cell>
          <cell r="C152">
            <v>19943</v>
          </cell>
          <cell r="D152">
            <v>9371</v>
          </cell>
          <cell r="E152">
            <v>10572</v>
          </cell>
          <cell r="F152">
            <v>0.63192300000000001</v>
          </cell>
          <cell r="G152">
            <v>5921.7504330000002</v>
          </cell>
          <cell r="H152">
            <v>77.90128</v>
          </cell>
          <cell r="I152">
            <v>730012.89488000004</v>
          </cell>
          <cell r="J152">
            <v>1.128161</v>
          </cell>
        </row>
        <row r="153">
          <cell r="A153">
            <v>2844848</v>
          </cell>
          <cell r="B153">
            <v>152</v>
          </cell>
          <cell r="C153">
            <v>19998</v>
          </cell>
          <cell r="D153">
            <v>8404</v>
          </cell>
          <cell r="E153">
            <v>11594</v>
          </cell>
          <cell r="F153">
            <v>0.569747</v>
          </cell>
          <cell r="G153">
            <v>4788.1537879999996</v>
          </cell>
          <cell r="H153">
            <v>162.04910000000001</v>
          </cell>
          <cell r="I153">
            <v>1361860.6364000002</v>
          </cell>
          <cell r="J153">
            <v>1.3795809999999999</v>
          </cell>
        </row>
        <row r="154">
          <cell r="A154">
            <v>2864820</v>
          </cell>
          <cell r="B154">
            <v>153</v>
          </cell>
          <cell r="C154">
            <v>19972</v>
          </cell>
          <cell r="D154">
            <v>12396</v>
          </cell>
          <cell r="E154">
            <v>7576</v>
          </cell>
          <cell r="F154">
            <v>0.68188400000000005</v>
          </cell>
          <cell r="G154">
            <v>8452.6340639999999</v>
          </cell>
          <cell r="H154">
            <v>201.30860000000001</v>
          </cell>
          <cell r="I154">
            <v>2495421.4056000002</v>
          </cell>
          <cell r="J154">
            <v>0.61116499999999996</v>
          </cell>
        </row>
        <row r="155">
          <cell r="A155">
            <v>2884778</v>
          </cell>
          <cell r="B155">
            <v>154</v>
          </cell>
          <cell r="C155">
            <v>19958</v>
          </cell>
          <cell r="D155">
            <v>9858</v>
          </cell>
          <cell r="E155">
            <v>10100</v>
          </cell>
          <cell r="F155">
            <v>0.79139300000000001</v>
          </cell>
          <cell r="G155">
            <v>7801.5521939999999</v>
          </cell>
          <cell r="H155">
            <v>41.300020000000004</v>
          </cell>
          <cell r="I155">
            <v>407135.59716000006</v>
          </cell>
          <cell r="J155">
            <v>1.0245489999999999</v>
          </cell>
        </row>
        <row r="156">
          <cell r="A156">
            <v>2902244</v>
          </cell>
          <cell r="B156">
            <v>155</v>
          </cell>
          <cell r="C156">
            <v>17466</v>
          </cell>
          <cell r="D156">
            <v>4310</v>
          </cell>
          <cell r="E156">
            <v>13156</v>
          </cell>
          <cell r="F156">
            <v>0.57884400000000003</v>
          </cell>
          <cell r="G156">
            <v>2494.8176400000002</v>
          </cell>
          <cell r="H156">
            <v>47.146509999999999</v>
          </cell>
          <cell r="I156">
            <v>203201.45809999999</v>
          </cell>
          <cell r="J156">
            <v>3.0524360000000001</v>
          </cell>
        </row>
        <row r="157">
          <cell r="A157">
            <v>2922233</v>
          </cell>
          <cell r="B157">
            <v>156</v>
          </cell>
          <cell r="C157">
            <v>19989</v>
          </cell>
          <cell r="D157">
            <v>14508</v>
          </cell>
          <cell r="E157">
            <v>5481</v>
          </cell>
          <cell r="F157">
            <v>0.506274</v>
          </cell>
          <cell r="G157">
            <v>7345.0231919999997</v>
          </cell>
          <cell r="H157">
            <v>120.01390000000001</v>
          </cell>
          <cell r="I157">
            <v>1741161.6612000002</v>
          </cell>
          <cell r="J157">
            <v>0.37779200000000002</v>
          </cell>
        </row>
        <row r="158">
          <cell r="A158">
            <v>2942075</v>
          </cell>
          <cell r="B158">
            <v>157</v>
          </cell>
          <cell r="C158">
            <v>19842</v>
          </cell>
          <cell r="D158">
            <v>12423</v>
          </cell>
          <cell r="E158">
            <v>7419</v>
          </cell>
          <cell r="F158">
            <v>0.81113299999999999</v>
          </cell>
          <cell r="G158">
            <v>10076.705259</v>
          </cell>
          <cell r="H158">
            <v>121.4211</v>
          </cell>
          <cell r="I158">
            <v>1508414.3252999999</v>
          </cell>
          <cell r="J158">
            <v>0.59719900000000004</v>
          </cell>
        </row>
        <row r="159">
          <cell r="A159">
            <v>2962069</v>
          </cell>
          <cell r="B159">
            <v>158</v>
          </cell>
          <cell r="C159">
            <v>19994</v>
          </cell>
          <cell r="D159">
            <v>9752</v>
          </cell>
          <cell r="E159">
            <v>10242</v>
          </cell>
          <cell r="F159">
            <v>0.61721999999999999</v>
          </cell>
          <cell r="G159">
            <v>6019.1294399999997</v>
          </cell>
          <cell r="H159">
            <v>191.72620000000001</v>
          </cell>
          <cell r="I159">
            <v>1869713.9024</v>
          </cell>
          <cell r="J159">
            <v>1.050246</v>
          </cell>
        </row>
        <row r="160">
          <cell r="A160">
            <v>2979355</v>
          </cell>
          <cell r="B160">
            <v>159</v>
          </cell>
          <cell r="C160">
            <v>17286</v>
          </cell>
          <cell r="D160">
            <v>10204</v>
          </cell>
          <cell r="E160">
            <v>7082</v>
          </cell>
          <cell r="F160">
            <v>0.82202500000000001</v>
          </cell>
          <cell r="G160">
            <v>8387.9431000000004</v>
          </cell>
          <cell r="H160">
            <v>64.427239999999998</v>
          </cell>
          <cell r="I160">
            <v>657415.55695999996</v>
          </cell>
          <cell r="J160">
            <v>0.69404200000000005</v>
          </cell>
        </row>
        <row r="161">
          <cell r="A161">
            <v>2996621</v>
          </cell>
          <cell r="B161">
            <v>160</v>
          </cell>
          <cell r="C161">
            <v>17266</v>
          </cell>
          <cell r="D161">
            <v>9459</v>
          </cell>
          <cell r="E161">
            <v>7807</v>
          </cell>
          <cell r="F161">
            <v>1.2318720000000001</v>
          </cell>
          <cell r="G161">
            <v>11652.277248</v>
          </cell>
          <cell r="H161">
            <v>40.930219999999998</v>
          </cell>
          <cell r="I161">
            <v>387158.95097999997</v>
          </cell>
          <cell r="J161">
            <v>0.82535199999999997</v>
          </cell>
        </row>
        <row r="162">
          <cell r="A162">
            <v>3016622</v>
          </cell>
          <cell r="B162">
            <v>161</v>
          </cell>
          <cell r="C162">
            <v>20001</v>
          </cell>
          <cell r="D162">
            <v>7951</v>
          </cell>
          <cell r="E162">
            <v>12050</v>
          </cell>
          <cell r="F162">
            <v>0.40970499999999999</v>
          </cell>
          <cell r="G162">
            <v>3257.5644549999997</v>
          </cell>
          <cell r="H162">
            <v>125.9362</v>
          </cell>
          <cell r="I162">
            <v>1001318.7262</v>
          </cell>
          <cell r="J162">
            <v>1.515533</v>
          </cell>
        </row>
        <row r="163">
          <cell r="A163">
            <v>3036622</v>
          </cell>
          <cell r="B163">
            <v>162</v>
          </cell>
          <cell r="C163">
            <v>20000</v>
          </cell>
          <cell r="D163">
            <v>9346</v>
          </cell>
          <cell r="E163">
            <v>10654</v>
          </cell>
          <cell r="F163">
            <v>0.72697199999999995</v>
          </cell>
          <cell r="G163">
            <v>6794.2803119999999</v>
          </cell>
          <cell r="H163">
            <v>159.64840000000001</v>
          </cell>
          <cell r="I163">
            <v>1492073.9464</v>
          </cell>
          <cell r="J163">
            <v>1.139953</v>
          </cell>
        </row>
        <row r="164">
          <cell r="A164">
            <v>3056612</v>
          </cell>
          <cell r="B164">
            <v>163</v>
          </cell>
          <cell r="C164">
            <v>19990</v>
          </cell>
          <cell r="D164">
            <v>13946</v>
          </cell>
          <cell r="E164">
            <v>6044</v>
          </cell>
          <cell r="F164">
            <v>0.58425400000000005</v>
          </cell>
          <cell r="G164">
            <v>8148.006284000001</v>
          </cell>
          <cell r="H164">
            <v>147.34139999999999</v>
          </cell>
          <cell r="I164">
            <v>2054823.1643999999</v>
          </cell>
          <cell r="J164">
            <v>0.43338599999999999</v>
          </cell>
        </row>
        <row r="165">
          <cell r="A165">
            <v>3074109</v>
          </cell>
          <cell r="B165">
            <v>164</v>
          </cell>
          <cell r="C165">
            <v>17497</v>
          </cell>
          <cell r="D165">
            <v>10444</v>
          </cell>
          <cell r="E165">
            <v>7053</v>
          </cell>
          <cell r="F165">
            <v>0.93589999999999995</v>
          </cell>
          <cell r="G165">
            <v>9774.5396000000001</v>
          </cell>
          <cell r="H165">
            <v>161.73159999999999</v>
          </cell>
          <cell r="I165">
            <v>1689124.8303999999</v>
          </cell>
          <cell r="J165">
            <v>0.67531600000000003</v>
          </cell>
        </row>
        <row r="166">
          <cell r="A166">
            <v>3094080</v>
          </cell>
          <cell r="B166">
            <v>165</v>
          </cell>
          <cell r="C166">
            <v>19971</v>
          </cell>
          <cell r="D166">
            <v>8615</v>
          </cell>
          <cell r="E166">
            <v>11356</v>
          </cell>
          <cell r="F166">
            <v>0.76304099999999997</v>
          </cell>
          <cell r="G166">
            <v>6573.598215</v>
          </cell>
          <cell r="H166">
            <v>145.5343</v>
          </cell>
          <cell r="I166">
            <v>1253777.9945</v>
          </cell>
          <cell r="J166">
            <v>1.3181659999999999</v>
          </cell>
        </row>
        <row r="167">
          <cell r="A167">
            <v>3114049</v>
          </cell>
          <cell r="B167">
            <v>166</v>
          </cell>
          <cell r="C167">
            <v>19969</v>
          </cell>
          <cell r="D167">
            <v>11712</v>
          </cell>
          <cell r="E167">
            <v>8257</v>
          </cell>
          <cell r="F167">
            <v>0.88114000000000003</v>
          </cell>
          <cell r="G167">
            <v>10319.911680000001</v>
          </cell>
          <cell r="H167">
            <v>253.50810000000001</v>
          </cell>
          <cell r="I167">
            <v>2969086.8672000002</v>
          </cell>
          <cell r="J167">
            <v>0.70500300000000005</v>
          </cell>
        </row>
        <row r="168">
          <cell r="A168">
            <v>3133513</v>
          </cell>
          <cell r="B168">
            <v>167</v>
          </cell>
          <cell r="C168">
            <v>19464</v>
          </cell>
          <cell r="D168">
            <v>0</v>
          </cell>
          <cell r="E168">
            <v>19464</v>
          </cell>
          <cell r="G168">
            <v>0</v>
          </cell>
          <cell r="I168">
            <v>0</v>
          </cell>
        </row>
        <row r="169">
          <cell r="A169">
            <v>3150826</v>
          </cell>
          <cell r="B169">
            <v>168</v>
          </cell>
          <cell r="C169">
            <v>17313</v>
          </cell>
          <cell r="D169">
            <v>43</v>
          </cell>
          <cell r="E169">
            <v>17270</v>
          </cell>
          <cell r="F169">
            <v>0.66481299999999999</v>
          </cell>
          <cell r="G169">
            <v>28.586959</v>
          </cell>
          <cell r="H169">
            <v>387.02980000000002</v>
          </cell>
          <cell r="I169">
            <v>16642.2814</v>
          </cell>
          <cell r="J169">
            <v>401.62790000000001</v>
          </cell>
        </row>
        <row r="170">
          <cell r="A170">
            <v>3170149</v>
          </cell>
          <cell r="B170">
            <v>169</v>
          </cell>
          <cell r="C170">
            <v>19323</v>
          </cell>
          <cell r="D170">
            <v>4473</v>
          </cell>
          <cell r="E170">
            <v>14850</v>
          </cell>
          <cell r="F170">
            <v>1.090994</v>
          </cell>
          <cell r="G170">
            <v>4880.0161619999999</v>
          </cell>
          <cell r="H170">
            <v>289.072</v>
          </cell>
          <cell r="I170">
            <v>1293019.0560000001</v>
          </cell>
          <cell r="J170">
            <v>3.3199200000000002</v>
          </cell>
        </row>
        <row r="171">
          <cell r="A171">
            <v>3190107</v>
          </cell>
          <cell r="B171">
            <v>170</v>
          </cell>
          <cell r="C171">
            <v>19958</v>
          </cell>
          <cell r="D171">
            <v>3969</v>
          </cell>
          <cell r="E171">
            <v>15989</v>
          </cell>
          <cell r="F171">
            <v>2.3130229999999998</v>
          </cell>
          <cell r="G171">
            <v>9180.3882869999998</v>
          </cell>
          <cell r="H171">
            <v>221.74600000000001</v>
          </cell>
          <cell r="I171">
            <v>880109.87400000007</v>
          </cell>
          <cell r="J171">
            <v>4.0284709999999997</v>
          </cell>
        </row>
        <row r="172">
          <cell r="A172">
            <v>3209051</v>
          </cell>
          <cell r="B172">
            <v>171</v>
          </cell>
          <cell r="C172">
            <v>18944</v>
          </cell>
          <cell r="D172">
            <v>1523</v>
          </cell>
          <cell r="E172">
            <v>17421</v>
          </cell>
          <cell r="F172">
            <v>0.69518000000000002</v>
          </cell>
          <cell r="G172">
            <v>1058.7591400000001</v>
          </cell>
          <cell r="H172">
            <v>218.7835</v>
          </cell>
          <cell r="I172">
            <v>333207.27049999998</v>
          </cell>
          <cell r="J172">
            <v>11.438610000000001</v>
          </cell>
        </row>
        <row r="173">
          <cell r="A173">
            <v>3226482</v>
          </cell>
          <cell r="B173">
            <v>172</v>
          </cell>
          <cell r="C173">
            <v>17431</v>
          </cell>
          <cell r="D173">
            <v>2622</v>
          </cell>
          <cell r="E173">
            <v>14809</v>
          </cell>
          <cell r="F173">
            <v>1.82029</v>
          </cell>
          <cell r="G173">
            <v>4772.8003799999997</v>
          </cell>
          <cell r="H173">
            <v>115.80329999999999</v>
          </cell>
          <cell r="I173">
            <v>303636.25260000001</v>
          </cell>
          <cell r="J173">
            <v>5.6479790000000003</v>
          </cell>
        </row>
        <row r="174">
          <cell r="A174">
            <v>3246403</v>
          </cell>
          <cell r="B174">
            <v>173</v>
          </cell>
          <cell r="C174">
            <v>19921</v>
          </cell>
          <cell r="D174">
            <v>1060</v>
          </cell>
          <cell r="E174">
            <v>18861</v>
          </cell>
          <cell r="F174">
            <v>0.67594200000000004</v>
          </cell>
          <cell r="G174">
            <v>716.4985200000001</v>
          </cell>
          <cell r="H174">
            <v>148.61359999999999</v>
          </cell>
          <cell r="I174">
            <v>157530.416</v>
          </cell>
          <cell r="J174">
            <v>17.793399999999998</v>
          </cell>
        </row>
        <row r="175">
          <cell r="A175">
            <v>3266143</v>
          </cell>
          <cell r="B175">
            <v>174</v>
          </cell>
          <cell r="C175">
            <v>19740</v>
          </cell>
          <cell r="D175">
            <v>1855</v>
          </cell>
          <cell r="E175">
            <v>17885</v>
          </cell>
          <cell r="F175">
            <v>0.93636200000000003</v>
          </cell>
          <cell r="G175">
            <v>1736.9515100000001</v>
          </cell>
          <cell r="H175">
            <v>43.349960000000003</v>
          </cell>
          <cell r="I175">
            <v>80414.175800000012</v>
          </cell>
          <cell r="J175">
            <v>9.6415089999999992</v>
          </cell>
        </row>
        <row r="176">
          <cell r="A176">
            <v>3285009</v>
          </cell>
          <cell r="B176">
            <v>175</v>
          </cell>
          <cell r="C176">
            <v>18866</v>
          </cell>
          <cell r="D176">
            <v>2380</v>
          </cell>
          <cell r="E176">
            <v>16486</v>
          </cell>
          <cell r="F176">
            <v>0.69565200000000005</v>
          </cell>
          <cell r="G176">
            <v>1655.6517600000002</v>
          </cell>
          <cell r="H176">
            <v>214.44720000000001</v>
          </cell>
          <cell r="I176">
            <v>510384.33600000001</v>
          </cell>
          <cell r="J176">
            <v>6.9268910000000004</v>
          </cell>
        </row>
        <row r="177">
          <cell r="A177">
            <v>3304942</v>
          </cell>
          <cell r="B177">
            <v>176</v>
          </cell>
          <cell r="C177">
            <v>19933</v>
          </cell>
          <cell r="D177">
            <v>1640</v>
          </cell>
          <cell r="E177">
            <v>18293</v>
          </cell>
          <cell r="F177">
            <v>1.115051</v>
          </cell>
          <cell r="G177">
            <v>1828.68364</v>
          </cell>
          <cell r="H177">
            <v>105.7766</v>
          </cell>
          <cell r="I177">
            <v>173473.62400000001</v>
          </cell>
          <cell r="J177">
            <v>11.15427</v>
          </cell>
        </row>
        <row r="178">
          <cell r="A178">
            <v>3324507</v>
          </cell>
          <cell r="B178">
            <v>177</v>
          </cell>
          <cell r="C178">
            <v>19565</v>
          </cell>
          <cell r="D178">
            <v>14</v>
          </cell>
          <cell r="E178">
            <v>19551</v>
          </cell>
          <cell r="F178">
            <v>1.192026</v>
          </cell>
          <cell r="G178">
            <v>16.688364</v>
          </cell>
          <cell r="H178">
            <v>44.33905</v>
          </cell>
          <cell r="I178">
            <v>620.74670000000003</v>
          </cell>
          <cell r="J178">
            <v>1396.5</v>
          </cell>
        </row>
        <row r="179">
          <cell r="A179">
            <v>3344172</v>
          </cell>
          <cell r="B179">
            <v>178</v>
          </cell>
          <cell r="C179">
            <v>19665</v>
          </cell>
          <cell r="D179">
            <v>0</v>
          </cell>
          <cell r="E179">
            <v>19665</v>
          </cell>
          <cell r="G179">
            <v>0</v>
          </cell>
          <cell r="I179">
            <v>0</v>
          </cell>
        </row>
        <row r="180">
          <cell r="A180">
            <v>3363368</v>
          </cell>
          <cell r="B180">
            <v>179</v>
          </cell>
          <cell r="C180">
            <v>19196</v>
          </cell>
          <cell r="D180">
            <v>0</v>
          </cell>
          <cell r="E180">
            <v>19196</v>
          </cell>
          <cell r="G180">
            <v>0</v>
          </cell>
          <cell r="I180">
            <v>0</v>
          </cell>
        </row>
        <row r="181">
          <cell r="A181">
            <v>3382707</v>
          </cell>
          <cell r="B181">
            <v>180</v>
          </cell>
          <cell r="C181">
            <v>19339</v>
          </cell>
          <cell r="D181">
            <v>583</v>
          </cell>
          <cell r="E181">
            <v>18756</v>
          </cell>
          <cell r="F181">
            <v>2.0857670000000001</v>
          </cell>
          <cell r="G181">
            <v>1216.0021610000001</v>
          </cell>
          <cell r="H181">
            <v>3279.2280000000001</v>
          </cell>
          <cell r="I181">
            <v>1911789.9240000001</v>
          </cell>
          <cell r="J181">
            <v>32.171529999999997</v>
          </cell>
        </row>
        <row r="182">
          <cell r="A182">
            <v>3402689</v>
          </cell>
          <cell r="B182">
            <v>181</v>
          </cell>
          <cell r="C182">
            <v>19982</v>
          </cell>
          <cell r="D182">
            <v>1274</v>
          </cell>
          <cell r="E182">
            <v>18708</v>
          </cell>
          <cell r="F182">
            <v>0.41980400000000001</v>
          </cell>
          <cell r="G182">
            <v>534.83029599999998</v>
          </cell>
          <cell r="H182">
            <v>348.09739999999999</v>
          </cell>
          <cell r="I182">
            <v>443476.08759999997</v>
          </cell>
          <cell r="J182">
            <v>14.68446</v>
          </cell>
        </row>
        <row r="183">
          <cell r="A183">
            <v>3422585</v>
          </cell>
          <cell r="B183">
            <v>182</v>
          </cell>
          <cell r="C183">
            <v>19896</v>
          </cell>
          <cell r="D183">
            <v>2447</v>
          </cell>
          <cell r="E183">
            <v>17449</v>
          </cell>
          <cell r="F183">
            <v>1.2821279999999999</v>
          </cell>
          <cell r="G183">
            <v>3137.3672159999996</v>
          </cell>
          <cell r="H183">
            <v>1016.0549999999999</v>
          </cell>
          <cell r="I183">
            <v>2486286.585</v>
          </cell>
          <cell r="J183">
            <v>7.1307729999999996</v>
          </cell>
        </row>
        <row r="184">
          <cell r="A184">
            <v>3442154</v>
          </cell>
          <cell r="B184">
            <v>183</v>
          </cell>
          <cell r="C184">
            <v>19569</v>
          </cell>
          <cell r="D184">
            <v>9682</v>
          </cell>
          <cell r="E184">
            <v>9887</v>
          </cell>
          <cell r="F184">
            <v>1.071653</v>
          </cell>
          <cell r="G184">
            <v>10375.744345999999</v>
          </cell>
          <cell r="H184">
            <v>750.96609999999998</v>
          </cell>
          <cell r="I184">
            <v>7270853.7801999999</v>
          </cell>
          <cell r="J184">
            <v>1.0211730000000001</v>
          </cell>
        </row>
        <row r="185">
          <cell r="A185">
            <v>3462151</v>
          </cell>
          <cell r="B185">
            <v>184</v>
          </cell>
          <cell r="C185">
            <v>19997</v>
          </cell>
          <cell r="D185">
            <v>1450</v>
          </cell>
          <cell r="E185">
            <v>18547</v>
          </cell>
          <cell r="F185">
            <v>3.3520270000000001</v>
          </cell>
          <cell r="G185">
            <v>4860.4391500000002</v>
          </cell>
          <cell r="H185">
            <v>324.7484</v>
          </cell>
          <cell r="I185">
            <v>470885.18</v>
          </cell>
          <cell r="J185">
            <v>12.791029999999999</v>
          </cell>
        </row>
        <row r="186">
          <cell r="A186">
            <v>3480346</v>
          </cell>
          <cell r="B186">
            <v>185</v>
          </cell>
          <cell r="C186">
            <v>18195</v>
          </cell>
          <cell r="D186">
            <v>8173</v>
          </cell>
          <cell r="E186">
            <v>10022</v>
          </cell>
          <cell r="F186">
            <v>1.8318920000000001</v>
          </cell>
          <cell r="G186">
            <v>14972.053316000001</v>
          </cell>
          <cell r="H186">
            <v>248.92959999999999</v>
          </cell>
          <cell r="I186">
            <v>2034501.6207999999</v>
          </cell>
          <cell r="J186">
            <v>1.2262329999999999</v>
          </cell>
        </row>
        <row r="187">
          <cell r="A187">
            <v>3500328</v>
          </cell>
          <cell r="B187">
            <v>186</v>
          </cell>
          <cell r="C187">
            <v>19982</v>
          </cell>
          <cell r="D187">
            <v>263</v>
          </cell>
          <cell r="E187">
            <v>19719</v>
          </cell>
          <cell r="F187">
            <v>1.4263939999999999</v>
          </cell>
          <cell r="G187">
            <v>375.14162199999998</v>
          </cell>
          <cell r="H187">
            <v>60.127200000000002</v>
          </cell>
          <cell r="I187">
            <v>15813.453600000001</v>
          </cell>
          <cell r="J187">
            <v>74.977189999999993</v>
          </cell>
        </row>
        <row r="188">
          <cell r="A188">
            <v>3520326</v>
          </cell>
          <cell r="B188">
            <v>187</v>
          </cell>
          <cell r="C188">
            <v>19998</v>
          </cell>
          <cell r="D188">
            <v>5830</v>
          </cell>
          <cell r="E188">
            <v>14168</v>
          </cell>
          <cell r="F188">
            <v>1.9535940000000001</v>
          </cell>
          <cell r="G188">
            <v>11389.453020000001</v>
          </cell>
          <cell r="H188">
            <v>102.1314</v>
          </cell>
          <cell r="I188">
            <v>595426.06200000003</v>
          </cell>
          <cell r="J188">
            <v>2.4301889999999999</v>
          </cell>
        </row>
        <row r="189">
          <cell r="A189">
            <v>3538202</v>
          </cell>
          <cell r="B189">
            <v>188</v>
          </cell>
          <cell r="C189">
            <v>17876</v>
          </cell>
          <cell r="D189">
            <v>117</v>
          </cell>
          <cell r="E189">
            <v>17759</v>
          </cell>
          <cell r="F189">
            <v>1.54243</v>
          </cell>
          <cell r="G189">
            <v>180.46430999999998</v>
          </cell>
          <cell r="H189">
            <v>64.680090000000007</v>
          </cell>
          <cell r="I189">
            <v>7567.5705300000009</v>
          </cell>
          <cell r="J189">
            <v>151.78630000000001</v>
          </cell>
        </row>
        <row r="190">
          <cell r="A190">
            <v>3558173</v>
          </cell>
          <cell r="B190">
            <v>189</v>
          </cell>
          <cell r="C190">
            <v>19971</v>
          </cell>
          <cell r="D190">
            <v>6035</v>
          </cell>
          <cell r="E190">
            <v>13936</v>
          </cell>
          <cell r="F190">
            <v>1.1418140000000001</v>
          </cell>
          <cell r="G190">
            <v>6890.847490000001</v>
          </cell>
          <cell r="H190">
            <v>55.62039</v>
          </cell>
          <cell r="I190">
            <v>335669.05365000002</v>
          </cell>
          <cell r="J190">
            <v>2.309196</v>
          </cell>
        </row>
        <row r="191">
          <cell r="A191">
            <v>3575891</v>
          </cell>
          <cell r="B191">
            <v>190</v>
          </cell>
          <cell r="C191">
            <v>17718</v>
          </cell>
          <cell r="D191">
            <v>2241</v>
          </cell>
          <cell r="E191">
            <v>15477</v>
          </cell>
          <cell r="F191">
            <v>1.669891</v>
          </cell>
          <cell r="G191">
            <v>3742.225731</v>
          </cell>
          <cell r="H191">
            <v>17.45252</v>
          </cell>
          <cell r="I191">
            <v>39111.097320000001</v>
          </cell>
          <cell r="J191">
            <v>6.9062919999999997</v>
          </cell>
        </row>
        <row r="192">
          <cell r="A192">
            <v>3595635</v>
          </cell>
          <cell r="B192">
            <v>191</v>
          </cell>
          <cell r="C192">
            <v>19744</v>
          </cell>
          <cell r="D192">
            <v>4526</v>
          </cell>
          <cell r="E192">
            <v>15218</v>
          </cell>
          <cell r="F192">
            <v>0.71782400000000002</v>
          </cell>
          <cell r="G192">
            <v>3248.8714239999999</v>
          </cell>
          <cell r="H192">
            <v>205.66309999999999</v>
          </cell>
          <cell r="I192">
            <v>930831.19059999997</v>
          </cell>
          <cell r="J192">
            <v>3.3623509999999999</v>
          </cell>
        </row>
        <row r="193">
          <cell r="A193">
            <v>3613112</v>
          </cell>
          <cell r="B193">
            <v>192</v>
          </cell>
          <cell r="C193">
            <v>17477</v>
          </cell>
          <cell r="D193">
            <v>1274</v>
          </cell>
          <cell r="E193">
            <v>16203</v>
          </cell>
          <cell r="F193">
            <v>1.2717879999999999</v>
          </cell>
          <cell r="G193">
            <v>1620.2579119999998</v>
          </cell>
          <cell r="H193">
            <v>20.567070000000001</v>
          </cell>
          <cell r="I193">
            <v>26202.447180000003</v>
          </cell>
          <cell r="J193">
            <v>12.718209999999999</v>
          </cell>
        </row>
        <row r="194">
          <cell r="A194">
            <v>3633098</v>
          </cell>
          <cell r="B194">
            <v>193</v>
          </cell>
          <cell r="C194">
            <v>19986</v>
          </cell>
          <cell r="D194">
            <v>5844</v>
          </cell>
          <cell r="E194">
            <v>14142</v>
          </cell>
          <cell r="F194">
            <v>1.2044060000000001</v>
          </cell>
          <cell r="G194">
            <v>7038.5486640000008</v>
          </cell>
          <cell r="H194">
            <v>131.3184</v>
          </cell>
          <cell r="I194">
            <v>767424.72959999996</v>
          </cell>
          <cell r="J194">
            <v>2.419918</v>
          </cell>
        </row>
        <row r="195">
          <cell r="A195">
            <v>3650836</v>
          </cell>
          <cell r="B195">
            <v>194</v>
          </cell>
          <cell r="C195">
            <v>17738</v>
          </cell>
          <cell r="D195">
            <v>1362</v>
          </cell>
          <cell r="E195">
            <v>16376</v>
          </cell>
          <cell r="F195">
            <v>0.87257399999999996</v>
          </cell>
          <cell r="G195">
            <v>1188.445788</v>
          </cell>
          <cell r="H195">
            <v>158.20410000000001</v>
          </cell>
          <cell r="I195">
            <v>215473.98420000001</v>
          </cell>
          <cell r="J195">
            <v>12.023490000000001</v>
          </cell>
        </row>
        <row r="196">
          <cell r="A196">
            <v>3670820</v>
          </cell>
          <cell r="B196">
            <v>195</v>
          </cell>
          <cell r="C196">
            <v>19984</v>
          </cell>
          <cell r="D196">
            <v>1860</v>
          </cell>
          <cell r="E196">
            <v>18124</v>
          </cell>
          <cell r="F196">
            <v>1.5420039999999999</v>
          </cell>
          <cell r="G196">
            <v>2868.1274399999998</v>
          </cell>
          <cell r="H196">
            <v>35.537120000000002</v>
          </cell>
          <cell r="I196">
            <v>66099.0432</v>
          </cell>
          <cell r="J196">
            <v>9.7440859999999994</v>
          </cell>
        </row>
        <row r="197">
          <cell r="A197">
            <v>3688770</v>
          </cell>
          <cell r="B197">
            <v>196</v>
          </cell>
          <cell r="C197">
            <v>17950</v>
          </cell>
          <cell r="D197">
            <v>278</v>
          </cell>
          <cell r="E197">
            <v>17672</v>
          </cell>
          <cell r="F197">
            <v>1.888007</v>
          </cell>
          <cell r="G197">
            <v>524.86594600000001</v>
          </cell>
          <cell r="H197">
            <v>85.842619999999997</v>
          </cell>
          <cell r="I197">
            <v>23864.248359999998</v>
          </cell>
          <cell r="J197">
            <v>63.568339999999999</v>
          </cell>
        </row>
        <row r="198">
          <cell r="A198">
            <v>3707673</v>
          </cell>
          <cell r="B198">
            <v>197</v>
          </cell>
          <cell r="C198">
            <v>18903</v>
          </cell>
          <cell r="D198">
            <v>0</v>
          </cell>
          <cell r="E198">
            <v>18903</v>
          </cell>
          <cell r="G198">
            <v>0</v>
          </cell>
          <cell r="I198">
            <v>0</v>
          </cell>
        </row>
        <row r="199">
          <cell r="A199">
            <v>3725223</v>
          </cell>
          <cell r="B199">
            <v>198</v>
          </cell>
          <cell r="C199">
            <v>17550</v>
          </cell>
          <cell r="D199">
            <v>0</v>
          </cell>
          <cell r="E199">
            <v>17550</v>
          </cell>
          <cell r="G199">
            <v>0</v>
          </cell>
          <cell r="I199">
            <v>0</v>
          </cell>
        </row>
        <row r="200">
          <cell r="A200">
            <v>3744387</v>
          </cell>
          <cell r="B200">
            <v>199</v>
          </cell>
          <cell r="C200">
            <v>19164</v>
          </cell>
          <cell r="D200">
            <v>0</v>
          </cell>
          <cell r="E200">
            <v>19164</v>
          </cell>
          <cell r="G200">
            <v>0</v>
          </cell>
          <cell r="I200">
            <v>0</v>
          </cell>
        </row>
        <row r="201">
          <cell r="A201">
            <v>3762206</v>
          </cell>
          <cell r="B201">
            <v>200</v>
          </cell>
          <cell r="C201">
            <v>17819</v>
          </cell>
          <cell r="D201">
            <v>146</v>
          </cell>
          <cell r="E201">
            <v>17673</v>
          </cell>
          <cell r="F201">
            <v>1.2611319999999999</v>
          </cell>
          <cell r="G201">
            <v>184.125272</v>
          </cell>
          <cell r="H201">
            <v>2460.4870000000001</v>
          </cell>
          <cell r="I201">
            <v>359231.10200000001</v>
          </cell>
          <cell r="J201">
            <v>121.0479</v>
          </cell>
        </row>
        <row r="202">
          <cell r="A202">
            <v>3780319</v>
          </cell>
          <cell r="B202">
            <v>201</v>
          </cell>
          <cell r="C202">
            <v>18113</v>
          </cell>
          <cell r="D202">
            <v>0</v>
          </cell>
          <cell r="E202">
            <v>18113</v>
          </cell>
          <cell r="G202">
            <v>0</v>
          </cell>
          <cell r="I202">
            <v>0</v>
          </cell>
        </row>
        <row r="203">
          <cell r="A203">
            <v>3797717</v>
          </cell>
          <cell r="B203">
            <v>202</v>
          </cell>
          <cell r="C203">
            <v>17398</v>
          </cell>
          <cell r="D203">
            <v>3793</v>
          </cell>
          <cell r="E203">
            <v>13605</v>
          </cell>
          <cell r="F203">
            <v>1.8174349999999999</v>
          </cell>
          <cell r="G203">
            <v>6893.5309549999993</v>
          </cell>
          <cell r="H203">
            <v>2710.518</v>
          </cell>
          <cell r="I203">
            <v>10280994.774</v>
          </cell>
          <cell r="J203">
            <v>3.5868699999999998</v>
          </cell>
        </row>
        <row r="204">
          <cell r="A204">
            <v>3817475</v>
          </cell>
          <cell r="B204">
            <v>203</v>
          </cell>
          <cell r="C204">
            <v>19758</v>
          </cell>
          <cell r="D204">
            <v>14</v>
          </cell>
          <cell r="E204">
            <v>19744</v>
          </cell>
          <cell r="F204">
            <v>0.52625</v>
          </cell>
          <cell r="G204">
            <v>7.3674999999999997</v>
          </cell>
          <cell r="H204">
            <v>398.28179999999998</v>
          </cell>
          <cell r="I204">
            <v>5575.9452000000001</v>
          </cell>
          <cell r="J204">
            <v>1410.2860000000001</v>
          </cell>
        </row>
        <row r="205">
          <cell r="A205">
            <v>3835439</v>
          </cell>
          <cell r="B205">
            <v>204</v>
          </cell>
          <cell r="C205">
            <v>17964</v>
          </cell>
          <cell r="D205">
            <v>7543</v>
          </cell>
          <cell r="E205">
            <v>10421</v>
          </cell>
          <cell r="F205">
            <v>0.93953900000000001</v>
          </cell>
          <cell r="G205">
            <v>7086.942677</v>
          </cell>
          <cell r="H205">
            <v>1327.663</v>
          </cell>
          <cell r="I205">
            <v>10014562.009</v>
          </cell>
          <cell r="J205">
            <v>1.3815459999999999</v>
          </cell>
        </row>
        <row r="206">
          <cell r="A206">
            <v>3855398</v>
          </cell>
          <cell r="B206">
            <v>205</v>
          </cell>
          <cell r="C206">
            <v>19959</v>
          </cell>
          <cell r="D206">
            <v>703</v>
          </cell>
          <cell r="E206">
            <v>19256</v>
          </cell>
          <cell r="F206">
            <v>2.3885049999999999</v>
          </cell>
          <cell r="G206">
            <v>1679.119015</v>
          </cell>
          <cell r="H206">
            <v>251.65629999999999</v>
          </cell>
          <cell r="I206">
            <v>176914.37889999998</v>
          </cell>
          <cell r="J206">
            <v>27.391179999999999</v>
          </cell>
        </row>
        <row r="207">
          <cell r="A207">
            <v>3875312</v>
          </cell>
          <cell r="B207">
            <v>206</v>
          </cell>
          <cell r="C207">
            <v>19914</v>
          </cell>
          <cell r="D207">
            <v>10590</v>
          </cell>
          <cell r="E207">
            <v>9324</v>
          </cell>
          <cell r="F207">
            <v>1.004969</v>
          </cell>
          <cell r="G207">
            <v>10642.621709999999</v>
          </cell>
          <cell r="H207">
            <v>855.46870000000001</v>
          </cell>
          <cell r="I207">
            <v>9059413.5329999998</v>
          </cell>
          <cell r="J207">
            <v>0.88045300000000004</v>
          </cell>
        </row>
        <row r="208">
          <cell r="A208">
            <v>3894129</v>
          </cell>
          <cell r="B208">
            <v>207</v>
          </cell>
          <cell r="C208">
            <v>18817</v>
          </cell>
          <cell r="D208">
            <v>102</v>
          </cell>
          <cell r="E208">
            <v>18715</v>
          </cell>
          <cell r="F208">
            <v>1.4234420000000001</v>
          </cell>
          <cell r="G208">
            <v>145.19108400000002</v>
          </cell>
          <cell r="H208">
            <v>172.43129999999999</v>
          </cell>
          <cell r="I208">
            <v>17587.992599999998</v>
          </cell>
          <cell r="J208">
            <v>183.4804</v>
          </cell>
        </row>
        <row r="209">
          <cell r="A209">
            <v>3914085</v>
          </cell>
          <cell r="B209">
            <v>208</v>
          </cell>
          <cell r="C209">
            <v>19956</v>
          </cell>
          <cell r="D209">
            <v>11074</v>
          </cell>
          <cell r="E209">
            <v>8882</v>
          </cell>
          <cell r="F209">
            <v>2.1072850000000001</v>
          </cell>
          <cell r="G209">
            <v>23336.074090000002</v>
          </cell>
          <cell r="H209">
            <v>225.91569999999999</v>
          </cell>
          <cell r="I209">
            <v>2501790.4617999997</v>
          </cell>
          <cell r="J209">
            <v>0.80205899999999997</v>
          </cell>
        </row>
        <row r="210">
          <cell r="A210">
            <v>3931476</v>
          </cell>
          <cell r="B210">
            <v>209</v>
          </cell>
          <cell r="C210">
            <v>17391</v>
          </cell>
          <cell r="D210">
            <v>3413</v>
          </cell>
          <cell r="E210">
            <v>13978</v>
          </cell>
          <cell r="F210">
            <v>1.368814</v>
          </cell>
          <cell r="G210">
            <v>4671.7621819999995</v>
          </cell>
          <cell r="H210">
            <v>257.57260000000002</v>
          </cell>
          <cell r="I210">
            <v>879095.28380000009</v>
          </cell>
          <cell r="J210">
            <v>4.0955170000000001</v>
          </cell>
        </row>
        <row r="211">
          <cell r="A211">
            <v>3951470</v>
          </cell>
          <cell r="B211">
            <v>210</v>
          </cell>
          <cell r="C211">
            <v>19994</v>
          </cell>
          <cell r="D211">
            <v>6035</v>
          </cell>
          <cell r="E211">
            <v>13959</v>
          </cell>
          <cell r="F211">
            <v>1.8085450000000001</v>
          </cell>
          <cell r="G211">
            <v>10914.569075000001</v>
          </cell>
          <cell r="H211">
            <v>94.04992</v>
          </cell>
          <cell r="I211">
            <v>567591.2672</v>
          </cell>
          <cell r="J211">
            <v>2.3130069999999998</v>
          </cell>
        </row>
        <row r="212">
          <cell r="A212">
            <v>3971450</v>
          </cell>
          <cell r="B212">
            <v>211</v>
          </cell>
          <cell r="C212">
            <v>19980</v>
          </cell>
          <cell r="D212">
            <v>5258</v>
          </cell>
          <cell r="E212">
            <v>14722</v>
          </cell>
          <cell r="F212">
            <v>2.0182009999999999</v>
          </cell>
          <cell r="G212">
            <v>10611.700858</v>
          </cell>
          <cell r="H212">
            <v>85.192769999999996</v>
          </cell>
          <cell r="I212">
            <v>447943.58465999999</v>
          </cell>
          <cell r="J212">
            <v>2.7999239999999999</v>
          </cell>
        </row>
        <row r="213">
          <cell r="A213">
            <v>3991396</v>
          </cell>
          <cell r="B213">
            <v>212</v>
          </cell>
          <cell r="C213">
            <v>19946</v>
          </cell>
          <cell r="D213">
            <v>3002</v>
          </cell>
          <cell r="E213">
            <v>16944</v>
          </cell>
          <cell r="F213">
            <v>1.200715</v>
          </cell>
          <cell r="G213">
            <v>3604.5464299999999</v>
          </cell>
          <cell r="H213">
            <v>56.502409999999998</v>
          </cell>
          <cell r="I213">
            <v>169620.23481999998</v>
          </cell>
          <cell r="J213">
            <v>5.6442370000000004</v>
          </cell>
        </row>
        <row r="214">
          <cell r="A214">
            <v>4010307</v>
          </cell>
          <cell r="B214">
            <v>213</v>
          </cell>
          <cell r="C214">
            <v>18911</v>
          </cell>
          <cell r="D214">
            <v>5405</v>
          </cell>
          <cell r="E214">
            <v>13506</v>
          </cell>
          <cell r="F214">
            <v>1.2690999999999999</v>
          </cell>
          <cell r="G214">
            <v>6859.4854999999998</v>
          </cell>
          <cell r="H214">
            <v>33.324570000000001</v>
          </cell>
          <cell r="I214">
            <v>180119.30085</v>
          </cell>
          <cell r="J214">
            <v>2.4987970000000002</v>
          </cell>
        </row>
        <row r="215">
          <cell r="A215">
            <v>4030271</v>
          </cell>
          <cell r="B215">
            <v>214</v>
          </cell>
          <cell r="C215">
            <v>19964</v>
          </cell>
          <cell r="D215">
            <v>87</v>
          </cell>
          <cell r="E215">
            <v>19877</v>
          </cell>
          <cell r="F215">
            <v>0.71431299999999998</v>
          </cell>
          <cell r="G215">
            <v>62.145230999999995</v>
          </cell>
          <cell r="H215">
            <v>236.91730000000001</v>
          </cell>
          <cell r="I215">
            <v>20611.805100000001</v>
          </cell>
          <cell r="J215">
            <v>228.47130000000001</v>
          </cell>
        </row>
        <row r="216">
          <cell r="A216">
            <v>4050243</v>
          </cell>
          <cell r="B216">
            <v>215</v>
          </cell>
          <cell r="C216">
            <v>19972</v>
          </cell>
          <cell r="D216">
            <v>3808</v>
          </cell>
          <cell r="E216">
            <v>16164</v>
          </cell>
          <cell r="F216">
            <v>0.94196999999999997</v>
          </cell>
          <cell r="G216">
            <v>3587.0217600000001</v>
          </cell>
          <cell r="H216">
            <v>143.65039999999999</v>
          </cell>
          <cell r="I216">
            <v>547020.72320000001</v>
          </cell>
          <cell r="J216">
            <v>4.2447480000000004</v>
          </cell>
        </row>
        <row r="217">
          <cell r="A217">
            <v>4069832</v>
          </cell>
          <cell r="B217">
            <v>216</v>
          </cell>
          <cell r="C217">
            <v>19589</v>
          </cell>
          <cell r="D217">
            <v>43</v>
          </cell>
          <cell r="E217">
            <v>19546</v>
          </cell>
          <cell r="F217">
            <v>0.79181100000000004</v>
          </cell>
          <cell r="G217">
            <v>34.047873000000003</v>
          </cell>
          <cell r="H217">
            <v>69.704880000000003</v>
          </cell>
          <cell r="I217">
            <v>2997.3098399999999</v>
          </cell>
          <cell r="J217">
            <v>454.55810000000002</v>
          </cell>
        </row>
        <row r="218">
          <cell r="A218">
            <v>4088117</v>
          </cell>
          <cell r="B218">
            <v>217</v>
          </cell>
          <cell r="C218">
            <v>18285</v>
          </cell>
          <cell r="D218">
            <v>3515</v>
          </cell>
          <cell r="E218">
            <v>14770</v>
          </cell>
          <cell r="F218">
            <v>1.0867519999999999</v>
          </cell>
          <cell r="G218">
            <v>3819.9332799999997</v>
          </cell>
          <cell r="H218">
            <v>164.45590000000001</v>
          </cell>
          <cell r="I218">
            <v>578062.48850000009</v>
          </cell>
          <cell r="J218">
            <v>4.2019919999999997</v>
          </cell>
        </row>
        <row r="219">
          <cell r="A219">
            <v>4105667</v>
          </cell>
          <cell r="B219">
            <v>218</v>
          </cell>
          <cell r="C219">
            <v>17550</v>
          </cell>
          <cell r="D219">
            <v>0</v>
          </cell>
          <cell r="E219">
            <v>17550</v>
          </cell>
          <cell r="G219">
            <v>0</v>
          </cell>
          <cell r="I219">
            <v>0</v>
          </cell>
        </row>
        <row r="220">
          <cell r="A220">
            <v>4123097</v>
          </cell>
          <cell r="B220">
            <v>219</v>
          </cell>
          <cell r="C220">
            <v>17430</v>
          </cell>
          <cell r="D220">
            <v>849</v>
          </cell>
          <cell r="E220">
            <v>16581</v>
          </cell>
          <cell r="F220">
            <v>1.698161</v>
          </cell>
          <cell r="G220">
            <v>1441.738689</v>
          </cell>
          <cell r="H220">
            <v>61.497410000000002</v>
          </cell>
          <cell r="I220">
            <v>52211.301090000001</v>
          </cell>
          <cell r="J220">
            <v>19.53004</v>
          </cell>
        </row>
        <row r="221">
          <cell r="A221">
            <v>4140647</v>
          </cell>
          <cell r="B221">
            <v>220</v>
          </cell>
          <cell r="C221">
            <v>17550</v>
          </cell>
          <cell r="D221">
            <v>0</v>
          </cell>
          <cell r="E221">
            <v>17550</v>
          </cell>
          <cell r="G221">
            <v>0</v>
          </cell>
          <cell r="I221">
            <v>0</v>
          </cell>
        </row>
        <row r="222">
          <cell r="A222">
            <v>4159644</v>
          </cell>
          <cell r="B222">
            <v>221</v>
          </cell>
          <cell r="C222">
            <v>18997</v>
          </cell>
          <cell r="D222">
            <v>29</v>
          </cell>
          <cell r="E222">
            <v>18968</v>
          </cell>
          <cell r="F222">
            <v>1.3368009999999999</v>
          </cell>
          <cell r="G222">
            <v>38.767229</v>
          </cell>
          <cell r="H222">
            <v>47.805370000000003</v>
          </cell>
          <cell r="I222">
            <v>1386.35573</v>
          </cell>
          <cell r="J222">
            <v>654.06899999999996</v>
          </cell>
        </row>
        <row r="223">
          <cell r="A223">
            <v>4177607</v>
          </cell>
          <cell r="B223">
            <v>222</v>
          </cell>
          <cell r="C223">
            <v>17963</v>
          </cell>
          <cell r="D223">
            <v>0</v>
          </cell>
          <cell r="E223">
            <v>17963</v>
          </cell>
          <cell r="G223">
            <v>0</v>
          </cell>
          <cell r="I223">
            <v>0</v>
          </cell>
        </row>
        <row r="224">
          <cell r="A224">
            <v>4197168</v>
          </cell>
          <cell r="B224">
            <v>223</v>
          </cell>
          <cell r="C224">
            <v>19561</v>
          </cell>
          <cell r="D224">
            <v>0</v>
          </cell>
          <cell r="E224">
            <v>19561</v>
          </cell>
          <cell r="G224">
            <v>0</v>
          </cell>
          <cell r="I224">
            <v>0</v>
          </cell>
        </row>
        <row r="225">
          <cell r="A225">
            <v>4214662</v>
          </cell>
          <cell r="B225">
            <v>224</v>
          </cell>
          <cell r="C225">
            <v>17494</v>
          </cell>
          <cell r="D225">
            <v>1362</v>
          </cell>
          <cell r="E225">
            <v>16132</v>
          </cell>
          <cell r="F225">
            <v>1.6787799999999999</v>
          </cell>
          <cell r="G225">
            <v>2286.49836</v>
          </cell>
          <cell r="H225">
            <v>2508.2800000000002</v>
          </cell>
          <cell r="I225">
            <v>3416277.3600000003</v>
          </cell>
          <cell r="J225">
            <v>11.84435</v>
          </cell>
        </row>
        <row r="226">
          <cell r="A226">
            <v>4234599</v>
          </cell>
          <cell r="B226">
            <v>225</v>
          </cell>
          <cell r="C226">
            <v>19937</v>
          </cell>
          <cell r="D226">
            <v>483</v>
          </cell>
          <cell r="E226">
            <v>19454</v>
          </cell>
          <cell r="F226">
            <v>0.26536900000000002</v>
          </cell>
          <cell r="G226">
            <v>128.173227</v>
          </cell>
          <cell r="H226">
            <v>195.4222</v>
          </cell>
          <cell r="I226">
            <v>94388.922600000005</v>
          </cell>
          <cell r="J226">
            <v>40.277430000000003</v>
          </cell>
        </row>
        <row r="227">
          <cell r="A227">
            <v>4254532</v>
          </cell>
          <cell r="B227">
            <v>226</v>
          </cell>
          <cell r="C227">
            <v>19933</v>
          </cell>
          <cell r="D227">
            <v>8803</v>
          </cell>
          <cell r="E227">
            <v>11130</v>
          </cell>
          <cell r="F227">
            <v>1.622738</v>
          </cell>
          <cell r="G227">
            <v>14284.962614</v>
          </cell>
          <cell r="H227">
            <v>1424.518</v>
          </cell>
          <cell r="I227">
            <v>12540031.954</v>
          </cell>
          <cell r="J227">
            <v>1.2643420000000001</v>
          </cell>
        </row>
        <row r="228">
          <cell r="A228">
            <v>4274429</v>
          </cell>
          <cell r="B228">
            <v>227</v>
          </cell>
          <cell r="C228">
            <v>19897</v>
          </cell>
          <cell r="D228">
            <v>3017</v>
          </cell>
          <cell r="E228">
            <v>16880</v>
          </cell>
          <cell r="F228">
            <v>1.0527740000000001</v>
          </cell>
          <cell r="G228">
            <v>3176.2191580000003</v>
          </cell>
          <cell r="H228">
            <v>284.86130000000003</v>
          </cell>
          <cell r="I228">
            <v>859426.54210000008</v>
          </cell>
          <cell r="J228">
            <v>5.5949619999999998</v>
          </cell>
        </row>
        <row r="229">
          <cell r="A229">
            <v>4294391</v>
          </cell>
          <cell r="B229">
            <v>228</v>
          </cell>
          <cell r="C229">
            <v>19962</v>
          </cell>
          <cell r="D229">
            <v>10063</v>
          </cell>
          <cell r="E229">
            <v>9899</v>
          </cell>
          <cell r="F229">
            <v>0.90761599999999998</v>
          </cell>
          <cell r="G229">
            <v>9133.3398080000006</v>
          </cell>
          <cell r="H229">
            <v>384.09660000000002</v>
          </cell>
          <cell r="I229">
            <v>3865164.0858000005</v>
          </cell>
          <cell r="J229">
            <v>0.98370299999999999</v>
          </cell>
        </row>
        <row r="230">
          <cell r="A230">
            <v>4313072</v>
          </cell>
          <cell r="B230">
            <v>229</v>
          </cell>
          <cell r="C230">
            <v>18681</v>
          </cell>
          <cell r="D230">
            <v>2944</v>
          </cell>
          <cell r="E230">
            <v>15737</v>
          </cell>
          <cell r="F230">
            <v>1.229004</v>
          </cell>
          <cell r="G230">
            <v>3618.1877759999998</v>
          </cell>
          <cell r="H230">
            <v>89.742040000000003</v>
          </cell>
          <cell r="I230">
            <v>264200.56576000003</v>
          </cell>
          <cell r="J230">
            <v>5.3454480000000002</v>
          </cell>
        </row>
        <row r="231">
          <cell r="A231">
            <v>4333068</v>
          </cell>
          <cell r="B231">
            <v>230</v>
          </cell>
          <cell r="C231">
            <v>19996</v>
          </cell>
          <cell r="D231">
            <v>11894</v>
          </cell>
          <cell r="E231">
            <v>8102</v>
          </cell>
          <cell r="F231">
            <v>1.678328</v>
          </cell>
          <cell r="G231">
            <v>19962.033232000002</v>
          </cell>
          <cell r="H231">
            <v>156.803</v>
          </cell>
          <cell r="I231">
            <v>1865014.882</v>
          </cell>
          <cell r="J231">
            <v>0.68118400000000001</v>
          </cell>
        </row>
        <row r="232">
          <cell r="A232">
            <v>4350345</v>
          </cell>
          <cell r="B232">
            <v>231</v>
          </cell>
          <cell r="C232">
            <v>17277</v>
          </cell>
          <cell r="D232">
            <v>6049</v>
          </cell>
          <cell r="E232">
            <v>11228</v>
          </cell>
          <cell r="F232">
            <v>1.704518</v>
          </cell>
          <cell r="G232">
            <v>10310.629381999999</v>
          </cell>
          <cell r="H232">
            <v>86.853520000000003</v>
          </cell>
          <cell r="I232">
            <v>525376.94247999997</v>
          </cell>
          <cell r="J232">
            <v>1.8561749999999999</v>
          </cell>
        </row>
        <row r="233">
          <cell r="A233">
            <v>4370347</v>
          </cell>
          <cell r="B233">
            <v>232</v>
          </cell>
          <cell r="C233">
            <v>20002</v>
          </cell>
          <cell r="D233">
            <v>10634</v>
          </cell>
          <cell r="E233">
            <v>9368</v>
          </cell>
          <cell r="F233">
            <v>2.4190299999999998</v>
          </cell>
          <cell r="G233">
            <v>25723.965019999996</v>
          </cell>
          <cell r="H233">
            <v>111.057</v>
          </cell>
          <cell r="I233">
            <v>1180980.138</v>
          </cell>
          <cell r="J233">
            <v>0.88094799999999995</v>
          </cell>
        </row>
        <row r="234">
          <cell r="A234">
            <v>4387609</v>
          </cell>
          <cell r="B234">
            <v>233</v>
          </cell>
          <cell r="C234">
            <v>17262</v>
          </cell>
          <cell r="D234">
            <v>6606</v>
          </cell>
          <cell r="E234">
            <v>10656</v>
          </cell>
          <cell r="F234">
            <v>1.2933619999999999</v>
          </cell>
          <cell r="G234">
            <v>8543.9493719999991</v>
          </cell>
          <cell r="H234">
            <v>50.74136</v>
          </cell>
          <cell r="I234">
            <v>335197.42416</v>
          </cell>
          <cell r="J234">
            <v>1.6130789999999999</v>
          </cell>
        </row>
        <row r="235">
          <cell r="A235">
            <v>4407591</v>
          </cell>
          <cell r="B235">
            <v>234</v>
          </cell>
          <cell r="C235">
            <v>19982</v>
          </cell>
          <cell r="D235">
            <v>5068</v>
          </cell>
          <cell r="E235">
            <v>14914</v>
          </cell>
          <cell r="F235">
            <v>1.27711</v>
          </cell>
          <cell r="G235">
            <v>6472.3934799999997</v>
          </cell>
          <cell r="H235">
            <v>38.135350000000003</v>
          </cell>
          <cell r="I235">
            <v>193269.95380000002</v>
          </cell>
          <cell r="J235">
            <v>2.9427780000000001</v>
          </cell>
        </row>
        <row r="236">
          <cell r="A236">
            <v>4425421</v>
          </cell>
          <cell r="B236">
            <v>235</v>
          </cell>
          <cell r="C236">
            <v>17830</v>
          </cell>
          <cell r="D236">
            <v>175</v>
          </cell>
          <cell r="E236">
            <v>17655</v>
          </cell>
          <cell r="F236">
            <v>1.6817820000000001</v>
          </cell>
          <cell r="G236">
            <v>294.31184999999999</v>
          </cell>
          <cell r="H236">
            <v>64.118840000000006</v>
          </cell>
          <cell r="I236">
            <v>11220.797</v>
          </cell>
          <cell r="J236">
            <v>100.8857</v>
          </cell>
        </row>
        <row r="237">
          <cell r="A237">
            <v>4445255</v>
          </cell>
          <cell r="B237">
            <v>236</v>
          </cell>
          <cell r="C237">
            <v>19834</v>
          </cell>
          <cell r="D237">
            <v>1113</v>
          </cell>
          <cell r="E237">
            <v>18721</v>
          </cell>
          <cell r="F237">
            <v>0.93907700000000005</v>
          </cell>
          <cell r="G237">
            <v>1045.1927009999999</v>
          </cell>
          <cell r="H237">
            <v>73.945400000000006</v>
          </cell>
          <cell r="I237">
            <v>82301.230200000005</v>
          </cell>
          <cell r="J237">
            <v>16.8203</v>
          </cell>
        </row>
        <row r="238">
          <cell r="A238">
            <v>4465031</v>
          </cell>
          <cell r="B238">
            <v>237</v>
          </cell>
          <cell r="C238">
            <v>19776</v>
          </cell>
          <cell r="D238">
            <v>629</v>
          </cell>
          <cell r="E238">
            <v>19147</v>
          </cell>
          <cell r="F238">
            <v>1.0151509999999999</v>
          </cell>
          <cell r="G238">
            <v>638.52997899999991</v>
          </cell>
          <cell r="H238">
            <v>36.704689999999999</v>
          </cell>
          <cell r="I238">
            <v>23087.25001</v>
          </cell>
          <cell r="J238">
            <v>30.440380000000001</v>
          </cell>
        </row>
        <row r="239">
          <cell r="A239">
            <v>4484656</v>
          </cell>
          <cell r="B239">
            <v>238</v>
          </cell>
          <cell r="C239">
            <v>19625</v>
          </cell>
          <cell r="D239">
            <v>2954</v>
          </cell>
          <cell r="E239">
            <v>16671</v>
          </cell>
          <cell r="F239">
            <v>1.1037889999999999</v>
          </cell>
          <cell r="G239">
            <v>3260.5927059999999</v>
          </cell>
          <cell r="H239">
            <v>106.319</v>
          </cell>
          <cell r="I239">
            <v>314066.326</v>
          </cell>
          <cell r="J239">
            <v>5.6435339999999998</v>
          </cell>
        </row>
        <row r="240">
          <cell r="A240">
            <v>4503628</v>
          </cell>
          <cell r="B240">
            <v>239</v>
          </cell>
          <cell r="C240">
            <v>18972</v>
          </cell>
          <cell r="D240">
            <v>249</v>
          </cell>
          <cell r="E240">
            <v>18723</v>
          </cell>
          <cell r="F240">
            <v>0.950376</v>
          </cell>
          <cell r="G240">
            <v>236.64362399999999</v>
          </cell>
          <cell r="H240">
            <v>24.85511</v>
          </cell>
          <cell r="I240">
            <v>6188.9223899999997</v>
          </cell>
          <cell r="J240">
            <v>75.192769999999996</v>
          </cell>
        </row>
        <row r="241">
          <cell r="A241">
            <v>4521100</v>
          </cell>
          <cell r="B241">
            <v>240</v>
          </cell>
          <cell r="C241">
            <v>17472</v>
          </cell>
          <cell r="D241">
            <v>1948</v>
          </cell>
          <cell r="E241">
            <v>15524</v>
          </cell>
          <cell r="F241">
            <v>1.702626</v>
          </cell>
          <cell r="G241">
            <v>3316.7154479999999</v>
          </cell>
          <cell r="H241">
            <v>56.290129999999998</v>
          </cell>
          <cell r="I241">
            <v>109653.17323999999</v>
          </cell>
          <cell r="J241">
            <v>7.9691989999999997</v>
          </cell>
        </row>
        <row r="242">
          <cell r="A242">
            <v>4538650</v>
          </cell>
          <cell r="B242">
            <v>241</v>
          </cell>
          <cell r="C242">
            <v>17550</v>
          </cell>
          <cell r="D242">
            <v>0</v>
          </cell>
          <cell r="E242">
            <v>17550</v>
          </cell>
          <cell r="G242">
            <v>0</v>
          </cell>
          <cell r="I242">
            <v>0</v>
          </cell>
        </row>
        <row r="243">
          <cell r="A243">
            <v>4556200</v>
          </cell>
          <cell r="B243">
            <v>242</v>
          </cell>
          <cell r="C243">
            <v>17550</v>
          </cell>
          <cell r="D243">
            <v>0</v>
          </cell>
          <cell r="E243">
            <v>17550</v>
          </cell>
          <cell r="G243">
            <v>0</v>
          </cell>
          <cell r="I243">
            <v>0</v>
          </cell>
        </row>
        <row r="244">
          <cell r="A244">
            <v>4573750</v>
          </cell>
          <cell r="B244">
            <v>243</v>
          </cell>
          <cell r="C244">
            <v>17550</v>
          </cell>
          <cell r="D244">
            <v>0</v>
          </cell>
          <cell r="E244">
            <v>17550</v>
          </cell>
          <cell r="G244">
            <v>0</v>
          </cell>
          <cell r="I244">
            <v>0</v>
          </cell>
        </row>
        <row r="245">
          <cell r="A245">
            <v>4593507</v>
          </cell>
          <cell r="B245">
            <v>244</v>
          </cell>
          <cell r="C245">
            <v>19757</v>
          </cell>
          <cell r="D245">
            <v>1023</v>
          </cell>
          <cell r="E245">
            <v>18734</v>
          </cell>
          <cell r="F245">
            <v>1.9305650000000001</v>
          </cell>
          <cell r="G245">
            <v>1974.9679950000002</v>
          </cell>
          <cell r="H245">
            <v>2240.5039999999999</v>
          </cell>
          <cell r="I245">
            <v>2292035.5919999997</v>
          </cell>
          <cell r="J245">
            <v>18.312809999999999</v>
          </cell>
        </row>
        <row r="246">
          <cell r="A246">
            <v>4611898</v>
          </cell>
          <cell r="B246">
            <v>245</v>
          </cell>
          <cell r="C246">
            <v>18391</v>
          </cell>
          <cell r="D246">
            <v>0</v>
          </cell>
          <cell r="E246">
            <v>18391</v>
          </cell>
          <cell r="G246">
            <v>0</v>
          </cell>
          <cell r="I246">
            <v>0</v>
          </cell>
        </row>
        <row r="247">
          <cell r="A247">
            <v>4629358</v>
          </cell>
          <cell r="B247">
            <v>246</v>
          </cell>
          <cell r="C247">
            <v>17460</v>
          </cell>
          <cell r="D247">
            <v>2241</v>
          </cell>
          <cell r="E247">
            <v>15219</v>
          </cell>
          <cell r="F247">
            <v>1.210045</v>
          </cell>
          <cell r="G247">
            <v>2711.7108450000001</v>
          </cell>
          <cell r="H247">
            <v>1320.7539999999999</v>
          </cell>
          <cell r="I247">
            <v>2959809.7139999997</v>
          </cell>
          <cell r="J247">
            <v>6.7911650000000003</v>
          </cell>
        </row>
        <row r="248">
          <cell r="A248">
            <v>4648947</v>
          </cell>
          <cell r="B248">
            <v>247</v>
          </cell>
          <cell r="C248">
            <v>19589</v>
          </cell>
          <cell r="D248">
            <v>43</v>
          </cell>
          <cell r="E248">
            <v>19546</v>
          </cell>
          <cell r="F248">
            <v>1.965678</v>
          </cell>
          <cell r="G248">
            <v>84.524153999999996</v>
          </cell>
          <cell r="H248">
            <v>185.82060000000001</v>
          </cell>
          <cell r="I248">
            <v>7990.2858000000006</v>
          </cell>
          <cell r="J248">
            <v>454.55810000000002</v>
          </cell>
        </row>
        <row r="249">
          <cell r="A249">
            <v>4667269</v>
          </cell>
          <cell r="B249">
            <v>248</v>
          </cell>
          <cell r="C249">
            <v>18322</v>
          </cell>
          <cell r="D249">
            <v>2944</v>
          </cell>
          <cell r="E249">
            <v>15378</v>
          </cell>
          <cell r="F249">
            <v>1.4511849999999999</v>
          </cell>
          <cell r="G249">
            <v>4272.2886399999998</v>
          </cell>
          <cell r="H249">
            <v>1134.4760000000001</v>
          </cell>
          <cell r="I249">
            <v>3339897.3440000005</v>
          </cell>
          <cell r="J249">
            <v>5.2235050000000003</v>
          </cell>
        </row>
        <row r="250">
          <cell r="A250">
            <v>4686572</v>
          </cell>
          <cell r="B250">
            <v>249</v>
          </cell>
          <cell r="C250">
            <v>19303</v>
          </cell>
          <cell r="D250">
            <v>1127</v>
          </cell>
          <cell r="E250">
            <v>18176</v>
          </cell>
          <cell r="F250">
            <v>1.0657540000000001</v>
          </cell>
          <cell r="G250">
            <v>1201.1047580000002</v>
          </cell>
          <cell r="H250">
            <v>80.798779999999994</v>
          </cell>
          <cell r="I250">
            <v>91060.225059999997</v>
          </cell>
          <cell r="J250">
            <v>16.127770000000002</v>
          </cell>
        </row>
        <row r="251">
          <cell r="A251">
            <v>4706570</v>
          </cell>
          <cell r="B251">
            <v>250</v>
          </cell>
          <cell r="C251">
            <v>19998</v>
          </cell>
          <cell r="D251">
            <v>8173</v>
          </cell>
          <cell r="E251">
            <v>11825</v>
          </cell>
          <cell r="F251">
            <v>1.7649550000000001</v>
          </cell>
          <cell r="G251">
            <v>14424.977215000001</v>
          </cell>
          <cell r="H251">
            <v>170.3998</v>
          </cell>
          <cell r="I251">
            <v>1392677.5654</v>
          </cell>
          <cell r="J251">
            <v>1.4468369999999999</v>
          </cell>
        </row>
        <row r="252">
          <cell r="A252">
            <v>4726392</v>
          </cell>
          <cell r="B252">
            <v>251</v>
          </cell>
          <cell r="C252">
            <v>19822</v>
          </cell>
          <cell r="D252">
            <v>6782</v>
          </cell>
          <cell r="E252">
            <v>13040</v>
          </cell>
          <cell r="F252">
            <v>1.4656819999999999</v>
          </cell>
          <cell r="G252">
            <v>9940.2553239999997</v>
          </cell>
          <cell r="H252">
            <v>82.746880000000004</v>
          </cell>
          <cell r="I252">
            <v>561189.34016000002</v>
          </cell>
          <cell r="J252">
            <v>1.9227369999999999</v>
          </cell>
        </row>
        <row r="253">
          <cell r="A253">
            <v>4746322</v>
          </cell>
          <cell r="B253">
            <v>252</v>
          </cell>
          <cell r="C253">
            <v>19930</v>
          </cell>
          <cell r="D253">
            <v>8173</v>
          </cell>
          <cell r="E253">
            <v>11757</v>
          </cell>
          <cell r="F253">
            <v>2.5143710000000001</v>
          </cell>
          <cell r="G253">
            <v>20549.954183000002</v>
          </cell>
          <cell r="H253">
            <v>175.51009999999999</v>
          </cell>
          <cell r="I253">
            <v>1434444.0473</v>
          </cell>
          <cell r="J253">
            <v>1.438517</v>
          </cell>
        </row>
        <row r="254">
          <cell r="A254">
            <v>4764800</v>
          </cell>
          <cell r="B254">
            <v>253</v>
          </cell>
          <cell r="C254">
            <v>18478</v>
          </cell>
          <cell r="D254">
            <v>9873</v>
          </cell>
          <cell r="E254">
            <v>8605</v>
          </cell>
          <cell r="F254">
            <v>1.063312</v>
          </cell>
          <cell r="G254">
            <v>10498.079376</v>
          </cell>
          <cell r="H254">
            <v>59.614269999999998</v>
          </cell>
          <cell r="I254">
            <v>588571.68770999997</v>
          </cell>
          <cell r="J254">
            <v>0.87156900000000004</v>
          </cell>
        </row>
        <row r="255">
          <cell r="A255">
            <v>4782115</v>
          </cell>
          <cell r="B255">
            <v>254</v>
          </cell>
          <cell r="C255">
            <v>17315</v>
          </cell>
          <cell r="D255">
            <v>5874</v>
          </cell>
          <cell r="E255">
            <v>11441</v>
          </cell>
          <cell r="F255">
            <v>0.97635400000000006</v>
          </cell>
          <cell r="G255">
            <v>5735.1033960000004</v>
          </cell>
          <cell r="H255">
            <v>73.211759999999998</v>
          </cell>
          <cell r="I255">
            <v>430045.87823999999</v>
          </cell>
          <cell r="J255">
            <v>1.9477359999999999</v>
          </cell>
        </row>
        <row r="256">
          <cell r="A256">
            <v>4799679</v>
          </cell>
          <cell r="B256">
            <v>255</v>
          </cell>
          <cell r="C256">
            <v>17564</v>
          </cell>
          <cell r="D256">
            <v>776</v>
          </cell>
          <cell r="E256">
            <v>16788</v>
          </cell>
          <cell r="F256">
            <v>0.69290499999999999</v>
          </cell>
          <cell r="G256">
            <v>537.69428000000005</v>
          </cell>
          <cell r="H256">
            <v>108.43729999999999</v>
          </cell>
          <cell r="I256">
            <v>84147.344799999992</v>
          </cell>
          <cell r="J256">
            <v>21.63402</v>
          </cell>
        </row>
        <row r="257">
          <cell r="A257">
            <v>4819654</v>
          </cell>
          <cell r="B257">
            <v>256</v>
          </cell>
          <cell r="C257">
            <v>19975</v>
          </cell>
          <cell r="D257">
            <v>1450</v>
          </cell>
          <cell r="E257">
            <v>18525</v>
          </cell>
          <cell r="F257">
            <v>1.055544</v>
          </cell>
          <cell r="G257">
            <v>1530.5388</v>
          </cell>
          <cell r="H257">
            <v>90.892660000000006</v>
          </cell>
          <cell r="I257">
            <v>131794.35700000002</v>
          </cell>
          <cell r="J257">
            <v>12.77586</v>
          </cell>
        </row>
        <row r="258">
          <cell r="A258">
            <v>4837591</v>
          </cell>
          <cell r="B258">
            <v>257</v>
          </cell>
          <cell r="C258">
            <v>17937</v>
          </cell>
          <cell r="D258">
            <v>219</v>
          </cell>
          <cell r="E258">
            <v>17718</v>
          </cell>
          <cell r="F258">
            <v>0.87037399999999998</v>
          </cell>
          <cell r="G258">
            <v>190.611906</v>
          </cell>
          <cell r="H258">
            <v>73.095119999999994</v>
          </cell>
          <cell r="I258">
            <v>16007.831279999999</v>
          </cell>
          <cell r="J258">
            <v>80.904110000000003</v>
          </cell>
        </row>
        <row r="259">
          <cell r="A259">
            <v>4856910</v>
          </cell>
          <cell r="B259">
            <v>258</v>
          </cell>
          <cell r="C259">
            <v>19319</v>
          </cell>
          <cell r="D259">
            <v>791</v>
          </cell>
          <cell r="E259">
            <v>18528</v>
          </cell>
          <cell r="F259">
            <v>1.266707</v>
          </cell>
          <cell r="G259">
            <v>1001.965237</v>
          </cell>
          <cell r="H259">
            <v>194.0368</v>
          </cell>
          <cell r="I259">
            <v>153483.10879999999</v>
          </cell>
          <cell r="J259">
            <v>23.42352</v>
          </cell>
        </row>
        <row r="260">
          <cell r="A260">
            <v>4874443</v>
          </cell>
          <cell r="B260">
            <v>259</v>
          </cell>
          <cell r="C260">
            <v>17533</v>
          </cell>
          <cell r="D260">
            <v>29</v>
          </cell>
          <cell r="E260">
            <v>17504</v>
          </cell>
          <cell r="F260">
            <v>1.033528</v>
          </cell>
          <cell r="G260">
            <v>29.972311999999999</v>
          </cell>
          <cell r="H260">
            <v>26.723199999999999</v>
          </cell>
          <cell r="I260">
            <v>774.97280000000001</v>
          </cell>
          <cell r="J260">
            <v>603.58619999999996</v>
          </cell>
        </row>
        <row r="261">
          <cell r="A261">
            <v>4891993</v>
          </cell>
          <cell r="B261">
            <v>260</v>
          </cell>
          <cell r="C261">
            <v>17550</v>
          </cell>
          <cell r="D261">
            <v>0</v>
          </cell>
          <cell r="E261">
            <v>17550</v>
          </cell>
          <cell r="G261">
            <v>0</v>
          </cell>
          <cell r="I261">
            <v>0</v>
          </cell>
        </row>
        <row r="262">
          <cell r="A262">
            <v>4909543</v>
          </cell>
          <cell r="B262">
            <v>261</v>
          </cell>
          <cell r="C262">
            <v>17550</v>
          </cell>
          <cell r="D262">
            <v>0</v>
          </cell>
          <cell r="E262">
            <v>17550</v>
          </cell>
          <cell r="G262">
            <v>0</v>
          </cell>
          <cell r="I262">
            <v>0</v>
          </cell>
        </row>
        <row r="263">
          <cell r="A263">
            <v>4927093</v>
          </cell>
          <cell r="B263">
            <v>262</v>
          </cell>
          <cell r="C263">
            <v>17550</v>
          </cell>
          <cell r="D263">
            <v>0</v>
          </cell>
          <cell r="E263">
            <v>17550</v>
          </cell>
          <cell r="G263">
            <v>0</v>
          </cell>
          <cell r="I263">
            <v>0</v>
          </cell>
        </row>
        <row r="264">
          <cell r="A264">
            <v>4946959</v>
          </cell>
          <cell r="B264">
            <v>263</v>
          </cell>
          <cell r="C264">
            <v>19866</v>
          </cell>
          <cell r="D264">
            <v>14</v>
          </cell>
          <cell r="E264">
            <v>19852</v>
          </cell>
          <cell r="F264">
            <v>2.0606469999999999</v>
          </cell>
          <cell r="G264">
            <v>28.849057999999999</v>
          </cell>
          <cell r="H264">
            <v>2455.558</v>
          </cell>
          <cell r="I264">
            <v>34377.811999999998</v>
          </cell>
          <cell r="J264">
            <v>1418</v>
          </cell>
        </row>
        <row r="265">
          <cell r="A265">
            <v>4964716</v>
          </cell>
          <cell r="B265">
            <v>264</v>
          </cell>
          <cell r="C265">
            <v>17757</v>
          </cell>
          <cell r="D265">
            <v>395</v>
          </cell>
          <cell r="E265">
            <v>17362</v>
          </cell>
          <cell r="F265">
            <v>1.396306</v>
          </cell>
          <cell r="G265">
            <v>551.54087000000004</v>
          </cell>
          <cell r="H265">
            <v>1336.672</v>
          </cell>
          <cell r="I265">
            <v>527985.44000000006</v>
          </cell>
          <cell r="J265">
            <v>43.954430000000002</v>
          </cell>
        </row>
        <row r="266">
          <cell r="A266">
            <v>4984694</v>
          </cell>
          <cell r="B266">
            <v>265</v>
          </cell>
          <cell r="C266">
            <v>19978</v>
          </cell>
          <cell r="D266">
            <v>3266</v>
          </cell>
          <cell r="E266">
            <v>16712</v>
          </cell>
          <cell r="F266">
            <v>1.1384559999999999</v>
          </cell>
          <cell r="G266">
            <v>3718.1972959999998</v>
          </cell>
          <cell r="H266">
            <v>372.476</v>
          </cell>
          <cell r="I266">
            <v>1216506.6159999999</v>
          </cell>
          <cell r="J266">
            <v>5.116962</v>
          </cell>
        </row>
        <row r="267">
          <cell r="A267">
            <v>5004543</v>
          </cell>
          <cell r="B267">
            <v>266</v>
          </cell>
          <cell r="C267">
            <v>19849</v>
          </cell>
          <cell r="D267">
            <v>442</v>
          </cell>
          <cell r="E267">
            <v>19407</v>
          </cell>
          <cell r="F267">
            <v>0.76007599999999997</v>
          </cell>
          <cell r="G267">
            <v>335.95359200000001</v>
          </cell>
          <cell r="H267">
            <v>394.80040000000002</v>
          </cell>
          <cell r="I267">
            <v>174501.77680000002</v>
          </cell>
          <cell r="J267">
            <v>43.907240000000002</v>
          </cell>
        </row>
        <row r="268">
          <cell r="A268">
            <v>5023865</v>
          </cell>
          <cell r="B268">
            <v>267</v>
          </cell>
          <cell r="C268">
            <v>19322</v>
          </cell>
          <cell r="D268">
            <v>5288</v>
          </cell>
          <cell r="E268">
            <v>14034</v>
          </cell>
          <cell r="F268">
            <v>0.61346699999999998</v>
          </cell>
          <cell r="G268">
            <v>3244.013496</v>
          </cell>
          <cell r="H268">
            <v>165.83449999999999</v>
          </cell>
          <cell r="I268">
            <v>876932.83600000001</v>
          </cell>
          <cell r="J268">
            <v>2.653934</v>
          </cell>
        </row>
        <row r="269">
          <cell r="A269">
            <v>5043843</v>
          </cell>
          <cell r="B269">
            <v>268</v>
          </cell>
          <cell r="C269">
            <v>19978</v>
          </cell>
          <cell r="D269">
            <v>5405</v>
          </cell>
          <cell r="E269">
            <v>14573</v>
          </cell>
          <cell r="F269">
            <v>1.412488</v>
          </cell>
          <cell r="G269">
            <v>7634.4976399999996</v>
          </cell>
          <cell r="H269">
            <v>245.90880000000001</v>
          </cell>
          <cell r="I269">
            <v>1329137.064</v>
          </cell>
          <cell r="J269">
            <v>2.6962069999999998</v>
          </cell>
        </row>
        <row r="270">
          <cell r="A270">
            <v>5063826</v>
          </cell>
          <cell r="B270">
            <v>269</v>
          </cell>
          <cell r="C270">
            <v>19983</v>
          </cell>
          <cell r="D270">
            <v>6005</v>
          </cell>
          <cell r="E270">
            <v>13978</v>
          </cell>
          <cell r="F270">
            <v>1.353955</v>
          </cell>
          <cell r="G270">
            <v>8130.4997750000002</v>
          </cell>
          <cell r="H270">
            <v>100.9042</v>
          </cell>
          <cell r="I270">
            <v>605929.72100000002</v>
          </cell>
          <cell r="J270">
            <v>2.3277269999999999</v>
          </cell>
        </row>
        <row r="271">
          <cell r="A271">
            <v>5083801</v>
          </cell>
          <cell r="B271">
            <v>270</v>
          </cell>
          <cell r="C271">
            <v>19975</v>
          </cell>
          <cell r="D271">
            <v>5083</v>
          </cell>
          <cell r="E271">
            <v>14892</v>
          </cell>
          <cell r="F271">
            <v>1.363021</v>
          </cell>
          <cell r="G271">
            <v>6928.2357430000002</v>
          </cell>
          <cell r="H271">
            <v>290.32029999999997</v>
          </cell>
          <cell r="I271">
            <v>1475698.0848999999</v>
          </cell>
          <cell r="J271">
            <v>2.9297659999999999</v>
          </cell>
        </row>
        <row r="272">
          <cell r="A272">
            <v>5103792</v>
          </cell>
          <cell r="B272">
            <v>271</v>
          </cell>
          <cell r="C272">
            <v>19991</v>
          </cell>
          <cell r="D272">
            <v>7895</v>
          </cell>
          <cell r="E272">
            <v>12096</v>
          </cell>
          <cell r="F272">
            <v>1.2200200000000001</v>
          </cell>
          <cell r="G272">
            <v>9632.0579000000016</v>
          </cell>
          <cell r="H272">
            <v>132.85230000000001</v>
          </cell>
          <cell r="I272">
            <v>1048868.9085000001</v>
          </cell>
          <cell r="J272">
            <v>1.5321089999999999</v>
          </cell>
        </row>
        <row r="273">
          <cell r="A273">
            <v>5123731</v>
          </cell>
          <cell r="B273">
            <v>272</v>
          </cell>
          <cell r="C273">
            <v>19939</v>
          </cell>
          <cell r="D273">
            <v>3515</v>
          </cell>
          <cell r="E273">
            <v>16424</v>
          </cell>
          <cell r="F273">
            <v>0.80824399999999996</v>
          </cell>
          <cell r="G273">
            <v>2840.97766</v>
          </cell>
          <cell r="H273">
            <v>102.8985</v>
          </cell>
          <cell r="I273">
            <v>361688.22749999998</v>
          </cell>
          <cell r="J273">
            <v>4.6725459999999996</v>
          </cell>
        </row>
        <row r="274">
          <cell r="A274">
            <v>5143577</v>
          </cell>
          <cell r="B274">
            <v>273</v>
          </cell>
          <cell r="C274">
            <v>19846</v>
          </cell>
          <cell r="D274">
            <v>9228</v>
          </cell>
          <cell r="E274">
            <v>10618</v>
          </cell>
          <cell r="F274">
            <v>1.4097740000000001</v>
          </cell>
          <cell r="G274">
            <v>13009.394472</v>
          </cell>
          <cell r="H274">
            <v>110.05549999999999</v>
          </cell>
          <cell r="I274">
            <v>1015592.154</v>
          </cell>
          <cell r="J274">
            <v>1.1506289999999999</v>
          </cell>
        </row>
        <row r="275">
          <cell r="A275">
            <v>5163556</v>
          </cell>
          <cell r="B275">
            <v>274</v>
          </cell>
          <cell r="C275">
            <v>19979</v>
          </cell>
          <cell r="D275">
            <v>966</v>
          </cell>
          <cell r="E275">
            <v>19013</v>
          </cell>
          <cell r="F275">
            <v>0.75917500000000004</v>
          </cell>
          <cell r="G275">
            <v>733.36305000000004</v>
          </cell>
          <cell r="H275">
            <v>53.840040000000002</v>
          </cell>
          <cell r="I275">
            <v>52009.478640000001</v>
          </cell>
          <cell r="J275">
            <v>19.682189999999999</v>
          </cell>
        </row>
        <row r="276">
          <cell r="A276">
            <v>5181572</v>
          </cell>
          <cell r="B276">
            <v>275</v>
          </cell>
          <cell r="C276">
            <v>18016</v>
          </cell>
          <cell r="D276">
            <v>6225</v>
          </cell>
          <cell r="E276">
            <v>11791</v>
          </cell>
          <cell r="F276">
            <v>1.5324199999999999</v>
          </cell>
          <cell r="G276">
            <v>9539.3144999999986</v>
          </cell>
          <cell r="H276">
            <v>214.40360000000001</v>
          </cell>
          <cell r="I276">
            <v>1334662.4100000001</v>
          </cell>
          <cell r="J276">
            <v>1.894137</v>
          </cell>
        </row>
        <row r="277">
          <cell r="A277">
            <v>5200168</v>
          </cell>
          <cell r="B277">
            <v>276</v>
          </cell>
          <cell r="C277">
            <v>18596</v>
          </cell>
          <cell r="D277">
            <v>2080</v>
          </cell>
          <cell r="E277">
            <v>16516</v>
          </cell>
          <cell r="F277">
            <v>1.5200089999999999</v>
          </cell>
          <cell r="G277">
            <v>3161.6187199999999</v>
          </cell>
          <cell r="H277">
            <v>81.819730000000007</v>
          </cell>
          <cell r="I277">
            <v>170185.03840000002</v>
          </cell>
          <cell r="J277">
            <v>7.9403839999999999</v>
          </cell>
        </row>
        <row r="278">
          <cell r="A278">
            <v>5220118</v>
          </cell>
          <cell r="B278">
            <v>277</v>
          </cell>
          <cell r="C278">
            <v>19950</v>
          </cell>
          <cell r="D278">
            <v>79</v>
          </cell>
          <cell r="E278">
            <v>19871</v>
          </cell>
          <cell r="F278">
            <v>1.196043</v>
          </cell>
          <cell r="G278">
            <v>94.487397000000001</v>
          </cell>
          <cell r="H278">
            <v>21.902380000000001</v>
          </cell>
          <cell r="I278">
            <v>1730.28802</v>
          </cell>
          <cell r="J278">
            <v>251.5316</v>
          </cell>
        </row>
        <row r="279">
          <cell r="A279">
            <v>5237668</v>
          </cell>
          <cell r="B279">
            <v>278</v>
          </cell>
          <cell r="C279">
            <v>17550</v>
          </cell>
          <cell r="D279">
            <v>0</v>
          </cell>
          <cell r="E279">
            <v>17550</v>
          </cell>
          <cell r="G279">
            <v>0</v>
          </cell>
          <cell r="I279">
            <v>0</v>
          </cell>
        </row>
        <row r="280">
          <cell r="A280">
            <v>5257084</v>
          </cell>
          <cell r="B280">
            <v>279</v>
          </cell>
          <cell r="C280">
            <v>19416</v>
          </cell>
          <cell r="D280">
            <v>464</v>
          </cell>
          <cell r="E280">
            <v>18952</v>
          </cell>
          <cell r="F280">
            <v>1.684412</v>
          </cell>
          <cell r="G280">
            <v>781.56716800000004</v>
          </cell>
          <cell r="H280">
            <v>1128.309</v>
          </cell>
          <cell r="I280">
            <v>523535.37599999999</v>
          </cell>
          <cell r="J280">
            <v>40.844830000000002</v>
          </cell>
        </row>
        <row r="281">
          <cell r="A281">
            <v>5275492</v>
          </cell>
          <cell r="B281">
            <v>280</v>
          </cell>
          <cell r="C281">
            <v>18408</v>
          </cell>
          <cell r="D281">
            <v>4086</v>
          </cell>
          <cell r="E281">
            <v>14322</v>
          </cell>
          <cell r="F281">
            <v>0.693859</v>
          </cell>
          <cell r="G281">
            <v>2835.1078739999998</v>
          </cell>
          <cell r="H281">
            <v>168.38069999999999</v>
          </cell>
          <cell r="I281">
            <v>688003.54019999993</v>
          </cell>
          <cell r="J281">
            <v>3.5051399999999999</v>
          </cell>
        </row>
        <row r="282">
          <cell r="A282">
            <v>5295488</v>
          </cell>
          <cell r="B282">
            <v>281</v>
          </cell>
          <cell r="C282">
            <v>19996</v>
          </cell>
          <cell r="D282">
            <v>6606</v>
          </cell>
          <cell r="E282">
            <v>13390</v>
          </cell>
          <cell r="F282">
            <v>0.43279699999999999</v>
          </cell>
          <cell r="G282">
            <v>2859.0569820000001</v>
          </cell>
          <cell r="H282">
            <v>372.05590000000001</v>
          </cell>
          <cell r="I282">
            <v>2457801.2754000002</v>
          </cell>
          <cell r="J282">
            <v>2.026945</v>
          </cell>
        </row>
        <row r="283">
          <cell r="A283">
            <v>5315493</v>
          </cell>
          <cell r="B283">
            <v>282</v>
          </cell>
          <cell r="C283">
            <v>20005</v>
          </cell>
          <cell r="D283">
            <v>7280</v>
          </cell>
          <cell r="E283">
            <v>12725</v>
          </cell>
          <cell r="F283">
            <v>1.531603</v>
          </cell>
          <cell r="G283">
            <v>11150.06984</v>
          </cell>
          <cell r="H283">
            <v>316.72570000000002</v>
          </cell>
          <cell r="I283">
            <v>2305763.0959999999</v>
          </cell>
          <cell r="J283">
            <v>1.74794</v>
          </cell>
        </row>
        <row r="284">
          <cell r="A284">
            <v>5335449</v>
          </cell>
          <cell r="B284">
            <v>283</v>
          </cell>
          <cell r="C284">
            <v>19956</v>
          </cell>
          <cell r="D284">
            <v>5897</v>
          </cell>
          <cell r="E284">
            <v>14059</v>
          </cell>
          <cell r="F284">
            <v>1.448367</v>
          </cell>
          <cell r="G284">
            <v>8541.0201990000005</v>
          </cell>
          <cell r="H284">
            <v>86.131159999999994</v>
          </cell>
          <cell r="I284">
            <v>507915.45051999995</v>
          </cell>
          <cell r="J284">
            <v>2.3840940000000002</v>
          </cell>
        </row>
        <row r="285">
          <cell r="A285">
            <v>5355423</v>
          </cell>
          <cell r="B285">
            <v>284</v>
          </cell>
          <cell r="C285">
            <v>19974</v>
          </cell>
          <cell r="D285">
            <v>9301</v>
          </cell>
          <cell r="E285">
            <v>10673</v>
          </cell>
          <cell r="F285">
            <v>1.59294</v>
          </cell>
          <cell r="G285">
            <v>14815.934940000001</v>
          </cell>
          <cell r="H285">
            <v>164.5257</v>
          </cell>
          <cell r="I285">
            <v>1530253.5356999999</v>
          </cell>
          <cell r="J285">
            <v>1.1475109999999999</v>
          </cell>
        </row>
        <row r="286">
          <cell r="A286">
            <v>5375269</v>
          </cell>
          <cell r="B286">
            <v>285</v>
          </cell>
          <cell r="C286">
            <v>19846</v>
          </cell>
          <cell r="D286">
            <v>7705</v>
          </cell>
          <cell r="E286">
            <v>12141</v>
          </cell>
          <cell r="F286">
            <v>2.1739229999999998</v>
          </cell>
          <cell r="G286">
            <v>16750.076714999999</v>
          </cell>
          <cell r="H286">
            <v>266.68549999999999</v>
          </cell>
          <cell r="I286">
            <v>2054811.7774999999</v>
          </cell>
          <cell r="J286">
            <v>1.5757300000000001</v>
          </cell>
        </row>
        <row r="287">
          <cell r="A287">
            <v>5393825</v>
          </cell>
          <cell r="B287">
            <v>286</v>
          </cell>
          <cell r="C287">
            <v>18556</v>
          </cell>
          <cell r="D287">
            <v>5152</v>
          </cell>
          <cell r="E287">
            <v>13404</v>
          </cell>
          <cell r="F287">
            <v>0.68902799999999997</v>
          </cell>
          <cell r="G287">
            <v>3549.8722559999997</v>
          </cell>
          <cell r="H287">
            <v>74.792590000000004</v>
          </cell>
          <cell r="I287">
            <v>385331.42368000001</v>
          </cell>
          <cell r="J287">
            <v>2.6017079999999999</v>
          </cell>
        </row>
        <row r="288">
          <cell r="A288">
            <v>5413806</v>
          </cell>
          <cell r="B288">
            <v>287</v>
          </cell>
          <cell r="C288">
            <v>19981</v>
          </cell>
          <cell r="D288">
            <v>8129</v>
          </cell>
          <cell r="E288">
            <v>11852</v>
          </cell>
          <cell r="F288">
            <v>1.0573459999999999</v>
          </cell>
          <cell r="G288">
            <v>8595.165633999999</v>
          </cell>
          <cell r="H288">
            <v>71.354990000000001</v>
          </cell>
          <cell r="I288">
            <v>580044.71371000004</v>
          </cell>
          <cell r="J288">
            <v>1.4579899999999999</v>
          </cell>
        </row>
        <row r="289">
          <cell r="A289">
            <v>5433792</v>
          </cell>
          <cell r="B289">
            <v>288</v>
          </cell>
          <cell r="C289">
            <v>19986</v>
          </cell>
          <cell r="D289">
            <v>5774</v>
          </cell>
          <cell r="E289">
            <v>14212</v>
          </cell>
          <cell r="F289">
            <v>0.77834800000000004</v>
          </cell>
          <cell r="G289">
            <v>4494.1813520000005</v>
          </cell>
          <cell r="H289">
            <v>61.337879999999998</v>
          </cell>
          <cell r="I289">
            <v>354164.91911999998</v>
          </cell>
          <cell r="J289">
            <v>2.461379</v>
          </cell>
        </row>
        <row r="290">
          <cell r="A290">
            <v>5452894</v>
          </cell>
          <cell r="B290">
            <v>289</v>
          </cell>
          <cell r="C290">
            <v>19102</v>
          </cell>
          <cell r="D290">
            <v>6518</v>
          </cell>
          <cell r="E290">
            <v>12584</v>
          </cell>
          <cell r="F290">
            <v>1.6728780000000001</v>
          </cell>
          <cell r="G290">
            <v>10903.818804</v>
          </cell>
          <cell r="H290">
            <v>83.654449999999997</v>
          </cell>
          <cell r="I290">
            <v>545259.70510000002</v>
          </cell>
          <cell r="J290">
            <v>1.9306540000000001</v>
          </cell>
        </row>
        <row r="291">
          <cell r="A291">
            <v>5472041</v>
          </cell>
          <cell r="B291">
            <v>290</v>
          </cell>
          <cell r="C291">
            <v>19147</v>
          </cell>
          <cell r="D291">
            <v>3925</v>
          </cell>
          <cell r="E291">
            <v>15222</v>
          </cell>
          <cell r="F291">
            <v>1.2200500000000001</v>
          </cell>
          <cell r="G291">
            <v>4788.69625</v>
          </cell>
          <cell r="H291">
            <v>35.00432</v>
          </cell>
          <cell r="I291">
            <v>137391.95600000001</v>
          </cell>
          <cell r="J291">
            <v>3.8782169999999998</v>
          </cell>
        </row>
        <row r="292">
          <cell r="A292">
            <v>5489587</v>
          </cell>
          <cell r="B292">
            <v>291</v>
          </cell>
          <cell r="C292">
            <v>17546</v>
          </cell>
          <cell r="D292">
            <v>87</v>
          </cell>
          <cell r="E292">
            <v>17459</v>
          </cell>
          <cell r="F292">
            <v>1.500996</v>
          </cell>
          <cell r="G292">
            <v>130.58665199999999</v>
          </cell>
          <cell r="H292">
            <v>41.234659999999998</v>
          </cell>
          <cell r="I292">
            <v>3587.4154199999998</v>
          </cell>
          <cell r="J292">
            <v>200.6782</v>
          </cell>
        </row>
        <row r="293">
          <cell r="A293">
            <v>5509534</v>
          </cell>
          <cell r="B293">
            <v>292</v>
          </cell>
          <cell r="C293">
            <v>19947</v>
          </cell>
          <cell r="D293">
            <v>380</v>
          </cell>
          <cell r="E293">
            <v>19567</v>
          </cell>
          <cell r="F293">
            <v>1.416919</v>
          </cell>
          <cell r="G293">
            <v>538.42921999999999</v>
          </cell>
          <cell r="H293">
            <v>886.82410000000004</v>
          </cell>
          <cell r="I293">
            <v>336993.158</v>
          </cell>
          <cell r="J293">
            <v>51.492100000000001</v>
          </cell>
        </row>
        <row r="294">
          <cell r="A294">
            <v>5529506</v>
          </cell>
          <cell r="B294">
            <v>293</v>
          </cell>
          <cell r="C294">
            <v>19972</v>
          </cell>
          <cell r="D294">
            <v>11044</v>
          </cell>
          <cell r="E294">
            <v>8928</v>
          </cell>
          <cell r="F294">
            <v>1.3213509999999999</v>
          </cell>
          <cell r="G294">
            <v>14593.000443999999</v>
          </cell>
          <cell r="H294">
            <v>423.89530000000002</v>
          </cell>
          <cell r="I294">
            <v>4681499.6932000006</v>
          </cell>
          <cell r="J294">
            <v>0.80840299999999998</v>
          </cell>
        </row>
        <row r="295">
          <cell r="A295">
            <v>5549450</v>
          </cell>
          <cell r="B295">
            <v>294</v>
          </cell>
          <cell r="C295">
            <v>19944</v>
          </cell>
          <cell r="D295">
            <v>10429</v>
          </cell>
          <cell r="E295">
            <v>9515</v>
          </cell>
          <cell r="F295">
            <v>1.74258</v>
          </cell>
          <cell r="G295">
            <v>18173.366819999999</v>
          </cell>
          <cell r="H295">
            <v>260.38670000000002</v>
          </cell>
          <cell r="I295">
            <v>2715572.8943000003</v>
          </cell>
          <cell r="J295">
            <v>0.91235999999999995</v>
          </cell>
        </row>
        <row r="296">
          <cell r="A296">
            <v>5569214</v>
          </cell>
          <cell r="B296">
            <v>295</v>
          </cell>
          <cell r="C296">
            <v>19764</v>
          </cell>
          <cell r="D296">
            <v>10385</v>
          </cell>
          <cell r="E296">
            <v>9379</v>
          </cell>
          <cell r="F296">
            <v>0.90163599999999999</v>
          </cell>
          <cell r="G296">
            <v>9363.4898599999997</v>
          </cell>
          <cell r="H296">
            <v>104.27589999999999</v>
          </cell>
          <cell r="I296">
            <v>1082905.2215</v>
          </cell>
          <cell r="J296">
            <v>0.90312999999999999</v>
          </cell>
        </row>
        <row r="297">
          <cell r="A297">
            <v>5589212</v>
          </cell>
          <cell r="B297">
            <v>296</v>
          </cell>
          <cell r="C297">
            <v>19998</v>
          </cell>
          <cell r="D297">
            <v>8247</v>
          </cell>
          <cell r="E297">
            <v>11751</v>
          </cell>
          <cell r="F297">
            <v>2.3410510000000002</v>
          </cell>
          <cell r="G297">
            <v>19306.647597000003</v>
          </cell>
          <cell r="H297">
            <v>181.58070000000001</v>
          </cell>
          <cell r="I297">
            <v>1497496.0329</v>
          </cell>
          <cell r="J297">
            <v>1.424882</v>
          </cell>
        </row>
        <row r="298">
          <cell r="A298">
            <v>5609219</v>
          </cell>
          <cell r="B298">
            <v>297</v>
          </cell>
          <cell r="C298">
            <v>20007</v>
          </cell>
          <cell r="D298">
            <v>10149</v>
          </cell>
          <cell r="E298">
            <v>9858</v>
          </cell>
          <cell r="F298">
            <v>0.64495999999999998</v>
          </cell>
          <cell r="G298">
            <v>6545.6990399999995</v>
          </cell>
          <cell r="H298">
            <v>74.743160000000003</v>
          </cell>
          <cell r="I298">
            <v>758568.33084000007</v>
          </cell>
          <cell r="J298">
            <v>0.97132700000000005</v>
          </cell>
        </row>
        <row r="299">
          <cell r="A299">
            <v>5629056</v>
          </cell>
          <cell r="B299">
            <v>298</v>
          </cell>
          <cell r="C299">
            <v>19837</v>
          </cell>
          <cell r="D299">
            <v>6035</v>
          </cell>
          <cell r="E299">
            <v>13802</v>
          </cell>
          <cell r="F299">
            <v>0.94586000000000003</v>
          </cell>
          <cell r="G299">
            <v>5708.2651000000005</v>
          </cell>
          <cell r="H299">
            <v>59.263219999999997</v>
          </cell>
          <cell r="I299">
            <v>357653.53269999998</v>
          </cell>
          <cell r="J299">
            <v>2.2869929999999998</v>
          </cell>
        </row>
        <row r="300">
          <cell r="A300">
            <v>5649058</v>
          </cell>
          <cell r="B300">
            <v>299</v>
          </cell>
          <cell r="C300">
            <v>20002</v>
          </cell>
          <cell r="D300">
            <v>4584</v>
          </cell>
          <cell r="E300">
            <v>15418</v>
          </cell>
          <cell r="F300">
            <v>0.79028799999999999</v>
          </cell>
          <cell r="G300">
            <v>3622.6801919999998</v>
          </cell>
          <cell r="H300">
            <v>71.12594</v>
          </cell>
          <cell r="I300">
            <v>326041.30895999999</v>
          </cell>
          <cell r="J300">
            <v>3.3634379999999999</v>
          </cell>
        </row>
        <row r="301">
          <cell r="A301">
            <v>5668223</v>
          </cell>
          <cell r="B301">
            <v>300</v>
          </cell>
          <cell r="C301">
            <v>19165</v>
          </cell>
          <cell r="D301">
            <v>3325</v>
          </cell>
          <cell r="E301">
            <v>15840</v>
          </cell>
          <cell r="F301">
            <v>0.64985599999999999</v>
          </cell>
          <cell r="G301">
            <v>2160.7712000000001</v>
          </cell>
          <cell r="H301">
            <v>25.45421</v>
          </cell>
          <cell r="I301">
            <v>84635.248250000004</v>
          </cell>
          <cell r="J301">
            <v>4.7639100000000001</v>
          </cell>
        </row>
        <row r="302">
          <cell r="A302">
            <v>5685765</v>
          </cell>
          <cell r="B302">
            <v>301</v>
          </cell>
          <cell r="C302">
            <v>17542</v>
          </cell>
          <cell r="D302">
            <v>190</v>
          </cell>
          <cell r="E302">
            <v>17352</v>
          </cell>
          <cell r="F302">
            <v>0.50027500000000003</v>
          </cell>
          <cell r="G302">
            <v>95.052250000000001</v>
          </cell>
          <cell r="H302">
            <v>21.613119999999999</v>
          </cell>
          <cell r="I302">
            <v>4106.4928</v>
          </cell>
          <cell r="J302">
            <v>91.326319999999996</v>
          </cell>
        </row>
        <row r="303">
          <cell r="A303">
            <v>5703150</v>
          </cell>
          <cell r="B303">
            <v>302</v>
          </cell>
          <cell r="C303">
            <v>17385</v>
          </cell>
          <cell r="D303">
            <v>6386</v>
          </cell>
          <cell r="E303">
            <v>10999</v>
          </cell>
          <cell r="F303">
            <v>0.78464500000000004</v>
          </cell>
          <cell r="G303">
            <v>5010.7429700000002</v>
          </cell>
          <cell r="H303">
            <v>606.57079999999996</v>
          </cell>
          <cell r="I303">
            <v>3873561.1287999996</v>
          </cell>
          <cell r="J303">
            <v>1.722361</v>
          </cell>
        </row>
        <row r="304">
          <cell r="A304">
            <v>5723122</v>
          </cell>
          <cell r="B304">
            <v>303</v>
          </cell>
          <cell r="C304">
            <v>19972</v>
          </cell>
          <cell r="D304">
            <v>10268</v>
          </cell>
          <cell r="E304">
            <v>9704</v>
          </cell>
          <cell r="F304">
            <v>1.562279</v>
          </cell>
          <cell r="G304">
            <v>16041.480771999999</v>
          </cell>
          <cell r="H304">
            <v>336.69569999999999</v>
          </cell>
          <cell r="I304">
            <v>3457191.4476000001</v>
          </cell>
          <cell r="J304">
            <v>0.94507200000000002</v>
          </cell>
        </row>
        <row r="305">
          <cell r="A305">
            <v>5743097</v>
          </cell>
          <cell r="B305">
            <v>304</v>
          </cell>
          <cell r="C305">
            <v>19975</v>
          </cell>
          <cell r="D305">
            <v>10722</v>
          </cell>
          <cell r="E305">
            <v>9253</v>
          </cell>
          <cell r="F305">
            <v>2.3110010000000001</v>
          </cell>
          <cell r="G305">
            <v>24778.552722</v>
          </cell>
          <cell r="H305">
            <v>97.727639999999994</v>
          </cell>
          <cell r="I305">
            <v>1047835.75608</v>
          </cell>
          <cell r="J305">
            <v>0.86299199999999998</v>
          </cell>
        </row>
        <row r="306">
          <cell r="A306">
            <v>5763100</v>
          </cell>
          <cell r="B306">
            <v>305</v>
          </cell>
          <cell r="C306">
            <v>20003</v>
          </cell>
          <cell r="D306">
            <v>9506</v>
          </cell>
          <cell r="E306">
            <v>10497</v>
          </cell>
          <cell r="F306">
            <v>1.7527029999999999</v>
          </cell>
          <cell r="G306">
            <v>16661.194717999999</v>
          </cell>
          <cell r="H306">
            <v>374.10809999999998</v>
          </cell>
          <cell r="I306">
            <v>3556271.5985999997</v>
          </cell>
          <cell r="J306">
            <v>1.10425</v>
          </cell>
        </row>
        <row r="307">
          <cell r="A307">
            <v>5782953</v>
          </cell>
          <cell r="B307">
            <v>306</v>
          </cell>
          <cell r="C307">
            <v>19853</v>
          </cell>
          <cell r="D307">
            <v>7910</v>
          </cell>
          <cell r="E307">
            <v>11943</v>
          </cell>
          <cell r="F307">
            <v>0.83544200000000002</v>
          </cell>
          <cell r="G307">
            <v>6608.3462200000004</v>
          </cell>
          <cell r="H307">
            <v>74.571659999999994</v>
          </cell>
          <cell r="I307">
            <v>589861.83059999999</v>
          </cell>
          <cell r="J307">
            <v>1.5098609999999999</v>
          </cell>
        </row>
        <row r="308">
          <cell r="A308">
            <v>5802806</v>
          </cell>
          <cell r="B308">
            <v>307</v>
          </cell>
          <cell r="C308">
            <v>19853</v>
          </cell>
          <cell r="D308">
            <v>6007</v>
          </cell>
          <cell r="E308">
            <v>13846</v>
          </cell>
          <cell r="F308">
            <v>0.87402599999999997</v>
          </cell>
          <cell r="G308">
            <v>5250.2741820000001</v>
          </cell>
          <cell r="H308">
            <v>93.511179999999996</v>
          </cell>
          <cell r="I308">
            <v>561721.65825999994</v>
          </cell>
          <cell r="J308">
            <v>2.3049770000000001</v>
          </cell>
        </row>
        <row r="309">
          <cell r="A309">
            <v>5822664</v>
          </cell>
          <cell r="B309">
            <v>308</v>
          </cell>
          <cell r="C309">
            <v>19858</v>
          </cell>
          <cell r="D309">
            <v>3970</v>
          </cell>
          <cell r="E309">
            <v>15888</v>
          </cell>
          <cell r="F309">
            <v>0.56052000000000002</v>
          </cell>
          <cell r="G309">
            <v>2225.2644</v>
          </cell>
          <cell r="H309">
            <v>59.325600000000001</v>
          </cell>
          <cell r="I309">
            <v>235522.63200000001</v>
          </cell>
          <cell r="J309">
            <v>4.0020150000000001</v>
          </cell>
        </row>
        <row r="310">
          <cell r="A310">
            <v>5842312</v>
          </cell>
          <cell r="B310">
            <v>309</v>
          </cell>
          <cell r="C310">
            <v>19648</v>
          </cell>
          <cell r="D310">
            <v>3017</v>
          </cell>
          <cell r="E310">
            <v>16631</v>
          </cell>
          <cell r="F310">
            <v>0.40707700000000002</v>
          </cell>
          <cell r="G310">
            <v>1228.1513090000001</v>
          </cell>
          <cell r="H310">
            <v>32.753430000000002</v>
          </cell>
          <cell r="I310">
            <v>98817.098310000001</v>
          </cell>
          <cell r="J310">
            <v>5.5124300000000002</v>
          </cell>
        </row>
        <row r="311">
          <cell r="A311">
            <v>5862309</v>
          </cell>
          <cell r="B311">
            <v>310</v>
          </cell>
          <cell r="C311">
            <v>19997</v>
          </cell>
          <cell r="D311">
            <v>3755</v>
          </cell>
          <cell r="E311">
            <v>16242</v>
          </cell>
          <cell r="F311">
            <v>0.68332199999999998</v>
          </cell>
          <cell r="G311">
            <v>2565.8741099999997</v>
          </cell>
          <cell r="H311">
            <v>366.49979999999999</v>
          </cell>
          <cell r="I311">
            <v>1376206.7490000001</v>
          </cell>
          <cell r="J311">
            <v>4.3254330000000003</v>
          </cell>
        </row>
        <row r="312">
          <cell r="A312">
            <v>5882255</v>
          </cell>
          <cell r="B312">
            <v>311</v>
          </cell>
          <cell r="C312">
            <v>19946</v>
          </cell>
          <cell r="D312">
            <v>8897</v>
          </cell>
          <cell r="E312">
            <v>11049</v>
          </cell>
          <cell r="F312">
            <v>0.96394999999999997</v>
          </cell>
          <cell r="G312">
            <v>8576.2631499999989</v>
          </cell>
          <cell r="H312">
            <v>264.31020000000001</v>
          </cell>
          <cell r="I312">
            <v>2351567.8494000002</v>
          </cell>
          <cell r="J312">
            <v>1.241879</v>
          </cell>
        </row>
        <row r="313">
          <cell r="A313">
            <v>5902250</v>
          </cell>
          <cell r="B313">
            <v>312</v>
          </cell>
          <cell r="C313">
            <v>19995</v>
          </cell>
          <cell r="D313">
            <v>10283</v>
          </cell>
          <cell r="E313">
            <v>9712</v>
          </cell>
          <cell r="F313">
            <v>1.3575740000000001</v>
          </cell>
          <cell r="G313">
            <v>13959.933442000001</v>
          </cell>
          <cell r="H313">
            <v>72.076970000000003</v>
          </cell>
          <cell r="I313">
            <v>741167.48251</v>
          </cell>
          <cell r="J313">
            <v>0.94447099999999995</v>
          </cell>
        </row>
        <row r="314">
          <cell r="A314">
            <v>5922245</v>
          </cell>
          <cell r="B314">
            <v>313</v>
          </cell>
          <cell r="C314">
            <v>19995</v>
          </cell>
          <cell r="D314">
            <v>10504</v>
          </cell>
          <cell r="E314">
            <v>9491</v>
          </cell>
          <cell r="F314">
            <v>1.8018350000000001</v>
          </cell>
          <cell r="G314">
            <v>18926.474840000003</v>
          </cell>
          <cell r="H314">
            <v>243.8279</v>
          </cell>
          <cell r="I314">
            <v>2561168.2615999999</v>
          </cell>
          <cell r="J314">
            <v>0.90356099999999995</v>
          </cell>
        </row>
        <row r="315">
          <cell r="A315">
            <v>5942237</v>
          </cell>
          <cell r="B315">
            <v>314</v>
          </cell>
          <cell r="C315">
            <v>19992</v>
          </cell>
          <cell r="D315">
            <v>8185</v>
          </cell>
          <cell r="E315">
            <v>11807</v>
          </cell>
          <cell r="F315">
            <v>0.948851</v>
          </cell>
          <cell r="G315">
            <v>7766.3454350000002</v>
          </cell>
          <cell r="H315">
            <v>104.36499999999999</v>
          </cell>
          <cell r="I315">
            <v>854227.52499999991</v>
          </cell>
          <cell r="J315">
            <v>1.442517</v>
          </cell>
        </row>
        <row r="316">
          <cell r="A316">
            <v>5961532</v>
          </cell>
          <cell r="B316">
            <v>315</v>
          </cell>
          <cell r="C316">
            <v>19295</v>
          </cell>
          <cell r="D316">
            <v>3678</v>
          </cell>
          <cell r="E316">
            <v>15617</v>
          </cell>
          <cell r="F316">
            <v>0.65947</v>
          </cell>
          <cell r="G316">
            <v>2425.5306599999999</v>
          </cell>
          <cell r="H316">
            <v>38.673389999999998</v>
          </cell>
          <cell r="I316">
            <v>142240.72842</v>
          </cell>
          <cell r="J316">
            <v>4.2460579999999997</v>
          </cell>
        </row>
        <row r="317">
          <cell r="A317">
            <v>5979021</v>
          </cell>
          <cell r="B317">
            <v>316</v>
          </cell>
          <cell r="C317">
            <v>17489</v>
          </cell>
          <cell r="D317">
            <v>837</v>
          </cell>
          <cell r="E317">
            <v>16652</v>
          </cell>
          <cell r="F317">
            <v>0.910497</v>
          </cell>
          <cell r="G317">
            <v>762.08598900000004</v>
          </cell>
          <cell r="H317">
            <v>32.637869999999999</v>
          </cell>
          <cell r="I317">
            <v>27317.89719</v>
          </cell>
          <cell r="J317">
            <v>19.894860000000001</v>
          </cell>
        </row>
        <row r="318">
          <cell r="A318">
            <v>5998959</v>
          </cell>
          <cell r="B318">
            <v>317</v>
          </cell>
          <cell r="C318">
            <v>19938</v>
          </cell>
          <cell r="D318">
            <v>2901</v>
          </cell>
          <cell r="E318">
            <v>17037</v>
          </cell>
          <cell r="F318">
            <v>0.58343599999999995</v>
          </cell>
          <cell r="G318">
            <v>1692.547836</v>
          </cell>
          <cell r="H318">
            <v>62.244759999999999</v>
          </cell>
          <cell r="I318">
            <v>180572.04876000001</v>
          </cell>
          <cell r="J318">
            <v>5.8728020000000001</v>
          </cell>
        </row>
        <row r="319">
          <cell r="A319">
            <v>6018079</v>
          </cell>
          <cell r="B319">
            <v>318</v>
          </cell>
          <cell r="C319">
            <v>19120</v>
          </cell>
          <cell r="D319">
            <v>12881</v>
          </cell>
          <cell r="E319">
            <v>6239</v>
          </cell>
          <cell r="F319">
            <v>0.85477000000000003</v>
          </cell>
          <cell r="G319">
            <v>11010.292370000001</v>
          </cell>
          <cell r="H319">
            <v>171.79320000000001</v>
          </cell>
          <cell r="I319">
            <v>2212868.2092000004</v>
          </cell>
          <cell r="J319">
            <v>0.48435699999999998</v>
          </cell>
        </row>
        <row r="320">
          <cell r="A320">
            <v>6035640</v>
          </cell>
          <cell r="B320">
            <v>319</v>
          </cell>
          <cell r="C320">
            <v>17561</v>
          </cell>
          <cell r="D320">
            <v>10416</v>
          </cell>
          <cell r="E320">
            <v>7145</v>
          </cell>
          <cell r="F320">
            <v>1.477271</v>
          </cell>
          <cell r="G320">
            <v>15387.254736000001</v>
          </cell>
          <cell r="H320">
            <v>259.82799999999997</v>
          </cell>
          <cell r="I320">
            <v>2706368.4479999999</v>
          </cell>
          <cell r="J320">
            <v>0.68596400000000002</v>
          </cell>
        </row>
        <row r="321">
          <cell r="A321">
            <v>6055602</v>
          </cell>
          <cell r="B321">
            <v>320</v>
          </cell>
          <cell r="C321">
            <v>19962</v>
          </cell>
          <cell r="D321">
            <v>10304</v>
          </cell>
          <cell r="E321">
            <v>9658</v>
          </cell>
          <cell r="F321">
            <v>1.2427170000000001</v>
          </cell>
          <cell r="G321">
            <v>12804.955968</v>
          </cell>
          <cell r="H321">
            <v>420.29640000000001</v>
          </cell>
          <cell r="I321">
            <v>4330734.1056000004</v>
          </cell>
          <cell r="J321">
            <v>0.93730599999999997</v>
          </cell>
        </row>
        <row r="322">
          <cell r="A322">
            <v>6075602</v>
          </cell>
          <cell r="B322">
            <v>321</v>
          </cell>
          <cell r="C322">
            <v>20000</v>
          </cell>
          <cell r="D322">
            <v>4637</v>
          </cell>
          <cell r="E322">
            <v>15363</v>
          </cell>
          <cell r="F322">
            <v>1.6026400000000001</v>
          </cell>
          <cell r="G322">
            <v>7431.4416799999999</v>
          </cell>
          <cell r="H322">
            <v>205.27160000000001</v>
          </cell>
          <cell r="I322">
            <v>951844.40919999999</v>
          </cell>
          <cell r="J322">
            <v>3.3131330000000001</v>
          </cell>
        </row>
        <row r="323">
          <cell r="A323">
            <v>6094141</v>
          </cell>
          <cell r="B323">
            <v>322</v>
          </cell>
          <cell r="C323">
            <v>18539</v>
          </cell>
          <cell r="D323">
            <v>2710</v>
          </cell>
          <cell r="E323">
            <v>15829</v>
          </cell>
          <cell r="F323">
            <v>1.6047210000000001</v>
          </cell>
          <cell r="G323">
            <v>4348.7939100000003</v>
          </cell>
          <cell r="H323">
            <v>33.60528</v>
          </cell>
          <cell r="I323">
            <v>91070.308799999999</v>
          </cell>
          <cell r="J323">
            <v>5.8409599999999999</v>
          </cell>
        </row>
        <row r="324">
          <cell r="A324">
            <v>6114150</v>
          </cell>
          <cell r="B324">
            <v>323</v>
          </cell>
          <cell r="C324">
            <v>20009</v>
          </cell>
          <cell r="D324">
            <v>2467</v>
          </cell>
          <cell r="E324">
            <v>17542</v>
          </cell>
          <cell r="F324">
            <v>1.205344</v>
          </cell>
          <cell r="G324">
            <v>2973.5836479999998</v>
          </cell>
          <cell r="H324">
            <v>488.50670000000002</v>
          </cell>
          <cell r="I324">
            <v>1205146.0289</v>
          </cell>
          <cell r="J324">
            <v>7.1106610000000003</v>
          </cell>
        </row>
        <row r="325">
          <cell r="A325">
            <v>6134097</v>
          </cell>
          <cell r="B325">
            <v>324</v>
          </cell>
          <cell r="C325">
            <v>19947</v>
          </cell>
          <cell r="D325">
            <v>13040</v>
          </cell>
          <cell r="E325">
            <v>6907</v>
          </cell>
          <cell r="F325">
            <v>1.249919</v>
          </cell>
          <cell r="G325">
            <v>16298.94376</v>
          </cell>
          <cell r="H325">
            <v>265.9384</v>
          </cell>
          <cell r="I325">
            <v>3467836.736</v>
          </cell>
          <cell r="J325">
            <v>0.52967799999999998</v>
          </cell>
        </row>
        <row r="326">
          <cell r="A326">
            <v>6152578</v>
          </cell>
          <cell r="B326">
            <v>325</v>
          </cell>
          <cell r="C326">
            <v>18481</v>
          </cell>
          <cell r="D326">
            <v>14306</v>
          </cell>
          <cell r="E326">
            <v>4175</v>
          </cell>
          <cell r="F326">
            <v>2.1240579999999998</v>
          </cell>
          <cell r="G326">
            <v>30386.773747999996</v>
          </cell>
          <cell r="H326">
            <v>235.8646</v>
          </cell>
          <cell r="I326">
            <v>3374278.9676000001</v>
          </cell>
          <cell r="J326">
            <v>0.29183599999999998</v>
          </cell>
        </row>
        <row r="327">
          <cell r="A327">
            <v>6171946</v>
          </cell>
          <cell r="B327">
            <v>326</v>
          </cell>
          <cell r="C327">
            <v>19368</v>
          </cell>
          <cell r="D327">
            <v>6217</v>
          </cell>
          <cell r="E327">
            <v>13151</v>
          </cell>
          <cell r="F327">
            <v>2.2893590000000001</v>
          </cell>
          <cell r="G327">
            <v>14232.944903000001</v>
          </cell>
          <cell r="H327">
            <v>157.55930000000001</v>
          </cell>
          <cell r="I327">
            <v>979546.16810000001</v>
          </cell>
          <cell r="J327">
            <v>2.115329</v>
          </cell>
        </row>
        <row r="328">
          <cell r="A328">
            <v>6190953</v>
          </cell>
          <cell r="B328">
            <v>327</v>
          </cell>
          <cell r="C328">
            <v>19007</v>
          </cell>
          <cell r="D328">
            <v>2079</v>
          </cell>
          <cell r="E328">
            <v>16928</v>
          </cell>
          <cell r="F328">
            <v>2.1210840000000002</v>
          </cell>
          <cell r="G328">
            <v>4409.7336360000008</v>
          </cell>
          <cell r="H328">
            <v>26.264089999999999</v>
          </cell>
          <cell r="I328">
            <v>54603.043109999999</v>
          </cell>
          <cell r="J328">
            <v>8.1423760000000005</v>
          </cell>
        </row>
        <row r="329">
          <cell r="A329">
            <v>6210949</v>
          </cell>
          <cell r="B329">
            <v>328</v>
          </cell>
          <cell r="C329">
            <v>19996</v>
          </cell>
          <cell r="D329">
            <v>7150</v>
          </cell>
          <cell r="E329">
            <v>12846</v>
          </cell>
          <cell r="F329">
            <v>1.0830109999999999</v>
          </cell>
          <cell r="G329">
            <v>7743.5286499999993</v>
          </cell>
          <cell r="H329">
            <v>399.04590000000002</v>
          </cell>
          <cell r="I329">
            <v>2853178.1850000001</v>
          </cell>
          <cell r="J329">
            <v>1.796643</v>
          </cell>
        </row>
        <row r="330">
          <cell r="A330">
            <v>6230856</v>
          </cell>
          <cell r="B330">
            <v>329</v>
          </cell>
          <cell r="C330">
            <v>19907</v>
          </cell>
          <cell r="D330">
            <v>14052</v>
          </cell>
          <cell r="E330">
            <v>5855</v>
          </cell>
          <cell r="F330">
            <v>2.348122</v>
          </cell>
          <cell r="G330">
            <v>32995.810343999998</v>
          </cell>
          <cell r="H330">
            <v>269.43610000000001</v>
          </cell>
          <cell r="I330">
            <v>3786116.0772000002</v>
          </cell>
          <cell r="J330">
            <v>0.41666700000000001</v>
          </cell>
        </row>
        <row r="331">
          <cell r="A331">
            <v>6247947</v>
          </cell>
          <cell r="B331">
            <v>330</v>
          </cell>
          <cell r="C331">
            <v>17091</v>
          </cell>
          <cell r="D331">
            <v>7993</v>
          </cell>
          <cell r="E331">
            <v>9098</v>
          </cell>
          <cell r="F331">
            <v>2.674099</v>
          </cell>
          <cell r="G331">
            <v>21374.073306999999</v>
          </cell>
          <cell r="H331">
            <v>153.33449999999999</v>
          </cell>
          <cell r="I331">
            <v>1225602.6584999999</v>
          </cell>
          <cell r="J331">
            <v>1.1382460000000001</v>
          </cell>
        </row>
        <row r="332">
          <cell r="A332">
            <v>6265060</v>
          </cell>
          <cell r="B332">
            <v>331</v>
          </cell>
          <cell r="C332">
            <v>17113</v>
          </cell>
          <cell r="D332">
            <v>1233</v>
          </cell>
          <cell r="E332">
            <v>15880</v>
          </cell>
          <cell r="F332">
            <v>2.9079799999999998</v>
          </cell>
          <cell r="G332">
            <v>3585.5393399999998</v>
          </cell>
          <cell r="H332">
            <v>32.263469999999998</v>
          </cell>
          <cell r="I332">
            <v>39780.858509999998</v>
          </cell>
          <cell r="J332">
            <v>12.879160000000001</v>
          </cell>
        </row>
        <row r="333">
          <cell r="A333">
            <v>6285048</v>
          </cell>
          <cell r="B333">
            <v>332</v>
          </cell>
          <cell r="C333">
            <v>19988</v>
          </cell>
          <cell r="D333">
            <v>7771</v>
          </cell>
          <cell r="E333">
            <v>12217</v>
          </cell>
          <cell r="F333">
            <v>2.748329</v>
          </cell>
          <cell r="G333">
            <v>21357.264659</v>
          </cell>
          <cell r="H333">
            <v>345.57929999999999</v>
          </cell>
          <cell r="I333">
            <v>2685496.7402999997</v>
          </cell>
          <cell r="J333">
            <v>1.5721270000000001</v>
          </cell>
        </row>
        <row r="334">
          <cell r="A334">
            <v>6304219</v>
          </cell>
          <cell r="B334">
            <v>333</v>
          </cell>
          <cell r="C334">
            <v>19171</v>
          </cell>
          <cell r="D334">
            <v>12371</v>
          </cell>
          <cell r="E334">
            <v>6800</v>
          </cell>
          <cell r="F334">
            <v>2.926364</v>
          </cell>
          <cell r="G334">
            <v>36202.049043999999</v>
          </cell>
          <cell r="H334">
            <v>251.8064</v>
          </cell>
          <cell r="I334">
            <v>3115096.9744000002</v>
          </cell>
          <cell r="J334">
            <v>0.54967299999999997</v>
          </cell>
        </row>
        <row r="335">
          <cell r="A335">
            <v>6324197</v>
          </cell>
          <cell r="B335">
            <v>334</v>
          </cell>
          <cell r="C335">
            <v>19978</v>
          </cell>
          <cell r="D335">
            <v>1502</v>
          </cell>
          <cell r="E335">
            <v>18476</v>
          </cell>
          <cell r="F335">
            <v>2.488499</v>
          </cell>
          <cell r="G335">
            <v>3737.7254980000002</v>
          </cell>
          <cell r="H335">
            <v>83.113939999999999</v>
          </cell>
          <cell r="I335">
            <v>124837.13787999999</v>
          </cell>
          <cell r="J335">
            <v>12.300929999999999</v>
          </cell>
        </row>
        <row r="336">
          <cell r="A336">
            <v>6343974</v>
          </cell>
          <cell r="B336">
            <v>335</v>
          </cell>
          <cell r="C336">
            <v>19777</v>
          </cell>
          <cell r="D336">
            <v>12339</v>
          </cell>
          <cell r="E336">
            <v>7438</v>
          </cell>
          <cell r="F336">
            <v>2.598436</v>
          </cell>
          <cell r="G336">
            <v>32062.101803999998</v>
          </cell>
          <cell r="H336">
            <v>339.2312</v>
          </cell>
          <cell r="I336">
            <v>4185773.7768000001</v>
          </cell>
          <cell r="J336">
            <v>0.60280400000000001</v>
          </cell>
        </row>
        <row r="337">
          <cell r="A337">
            <v>6363748</v>
          </cell>
          <cell r="B337">
            <v>336</v>
          </cell>
          <cell r="C337">
            <v>19774</v>
          </cell>
          <cell r="D337">
            <v>3932</v>
          </cell>
          <cell r="E337">
            <v>15842</v>
          </cell>
          <cell r="F337">
            <v>2.0878960000000002</v>
          </cell>
          <cell r="G337">
            <v>8209.6070720000007</v>
          </cell>
          <cell r="H337">
            <v>91.571129999999997</v>
          </cell>
          <cell r="I337">
            <v>360057.68316000002</v>
          </cell>
          <cell r="J337">
            <v>4.0289929999999998</v>
          </cell>
        </row>
        <row r="338">
          <cell r="A338">
            <v>6382703</v>
          </cell>
          <cell r="B338">
            <v>337</v>
          </cell>
          <cell r="C338">
            <v>18955</v>
          </cell>
          <cell r="D338">
            <v>10738</v>
          </cell>
          <cell r="E338">
            <v>8217</v>
          </cell>
          <cell r="F338">
            <v>2.3548819999999999</v>
          </cell>
          <cell r="G338">
            <v>25286.722915999999</v>
          </cell>
          <cell r="H338">
            <v>327.61989999999997</v>
          </cell>
          <cell r="I338">
            <v>3517982.4861999997</v>
          </cell>
          <cell r="J338">
            <v>0.76522599999999996</v>
          </cell>
        </row>
        <row r="339">
          <cell r="A339">
            <v>6401735</v>
          </cell>
          <cell r="B339">
            <v>338</v>
          </cell>
          <cell r="C339">
            <v>19032</v>
          </cell>
          <cell r="D339">
            <v>9138</v>
          </cell>
          <cell r="E339">
            <v>9894</v>
          </cell>
          <cell r="F339">
            <v>2.3404630000000002</v>
          </cell>
          <cell r="G339">
            <v>21387.150894000002</v>
          </cell>
          <cell r="H339">
            <v>132.2577</v>
          </cell>
          <cell r="I339">
            <v>1208570.8626000001</v>
          </cell>
          <cell r="J339">
            <v>1.0827310000000001</v>
          </cell>
        </row>
        <row r="340">
          <cell r="A340">
            <v>6420299</v>
          </cell>
          <cell r="B340">
            <v>339</v>
          </cell>
          <cell r="C340">
            <v>18564</v>
          </cell>
          <cell r="D340">
            <v>10856</v>
          </cell>
          <cell r="E340">
            <v>7708</v>
          </cell>
          <cell r="F340">
            <v>2.0144259999999998</v>
          </cell>
          <cell r="G340">
            <v>21868.608655999997</v>
          </cell>
          <cell r="H340">
            <v>219.44</v>
          </cell>
          <cell r="I340">
            <v>2382240.64</v>
          </cell>
          <cell r="J340">
            <v>0.71002200000000004</v>
          </cell>
        </row>
        <row r="341">
          <cell r="A341">
            <v>6439776</v>
          </cell>
          <cell r="B341">
            <v>340</v>
          </cell>
          <cell r="C341">
            <v>19477</v>
          </cell>
          <cell r="D341">
            <v>0</v>
          </cell>
          <cell r="E341">
            <v>19477</v>
          </cell>
          <cell r="G341">
            <v>0</v>
          </cell>
          <cell r="I341">
            <v>0</v>
          </cell>
        </row>
        <row r="342">
          <cell r="A342">
            <v>6459744</v>
          </cell>
          <cell r="B342">
            <v>341</v>
          </cell>
          <cell r="C342">
            <v>19968</v>
          </cell>
          <cell r="D342">
            <v>54</v>
          </cell>
          <cell r="E342">
            <v>19914</v>
          </cell>
          <cell r="F342">
            <v>1.9369799999999999</v>
          </cell>
          <cell r="G342">
            <v>104.59692</v>
          </cell>
          <cell r="H342">
            <v>250.25620000000001</v>
          </cell>
          <cell r="I342">
            <v>13513.834800000001</v>
          </cell>
          <cell r="J342">
            <v>368.77780000000001</v>
          </cell>
        </row>
        <row r="343">
          <cell r="A343">
            <v>6478087</v>
          </cell>
          <cell r="B343">
            <v>342</v>
          </cell>
          <cell r="C343">
            <v>18343</v>
          </cell>
          <cell r="D343">
            <v>1098</v>
          </cell>
          <cell r="E343">
            <v>17245</v>
          </cell>
          <cell r="F343">
            <v>1.2575050000000001</v>
          </cell>
          <cell r="G343">
            <v>1380.7404900000001</v>
          </cell>
          <cell r="H343">
            <v>4.6315569999999999</v>
          </cell>
          <cell r="I343">
            <v>5085.4495859999997</v>
          </cell>
          <cell r="J343">
            <v>15.705830000000001</v>
          </cell>
        </row>
        <row r="344">
          <cell r="A344">
            <v>6497705</v>
          </cell>
          <cell r="B344">
            <v>343</v>
          </cell>
          <cell r="C344">
            <v>19618</v>
          </cell>
          <cell r="D344">
            <v>600</v>
          </cell>
          <cell r="E344">
            <v>19018</v>
          </cell>
          <cell r="F344">
            <v>1.3539369999999999</v>
          </cell>
          <cell r="G344">
            <v>812.36219999999992</v>
          </cell>
          <cell r="H344">
            <v>5.0395880000000002</v>
          </cell>
          <cell r="I344">
            <v>3023.7528000000002</v>
          </cell>
          <cell r="J344">
            <v>31.696670000000001</v>
          </cell>
        </row>
        <row r="345">
          <cell r="A345">
            <v>6516053</v>
          </cell>
          <cell r="B345">
            <v>344</v>
          </cell>
          <cell r="C345">
            <v>18348</v>
          </cell>
          <cell r="D345">
            <v>205</v>
          </cell>
          <cell r="E345">
            <v>18143</v>
          </cell>
          <cell r="F345">
            <v>1.545944</v>
          </cell>
          <cell r="G345">
            <v>316.91852</v>
          </cell>
          <cell r="H345">
            <v>77.132919999999999</v>
          </cell>
          <cell r="I345">
            <v>15812.248599999999</v>
          </cell>
          <cell r="J345">
            <v>88.502440000000007</v>
          </cell>
        </row>
        <row r="346">
          <cell r="A346">
            <v>6536039</v>
          </cell>
          <cell r="B346">
            <v>345</v>
          </cell>
          <cell r="C346">
            <v>19986</v>
          </cell>
          <cell r="D346">
            <v>2299</v>
          </cell>
          <cell r="E346">
            <v>17687</v>
          </cell>
          <cell r="F346">
            <v>2.1318800000000002</v>
          </cell>
          <cell r="G346">
            <v>4901.1921200000006</v>
          </cell>
          <cell r="H346">
            <v>265.00839999999999</v>
          </cell>
          <cell r="I346">
            <v>609254.31160000002</v>
          </cell>
          <cell r="J346">
            <v>7.6933449999999999</v>
          </cell>
        </row>
        <row r="347">
          <cell r="A347">
            <v>6556028</v>
          </cell>
          <cell r="B347">
            <v>346</v>
          </cell>
          <cell r="C347">
            <v>19989</v>
          </cell>
          <cell r="D347">
            <v>5991</v>
          </cell>
          <cell r="E347">
            <v>13998</v>
          </cell>
          <cell r="F347">
            <v>2.5144829999999998</v>
          </cell>
          <cell r="G347">
            <v>15064.267652999999</v>
          </cell>
          <cell r="H347">
            <v>302.90219999999999</v>
          </cell>
          <cell r="I347">
            <v>1814687.0802</v>
          </cell>
          <cell r="J347">
            <v>2.3365049999999998</v>
          </cell>
        </row>
        <row r="348">
          <cell r="A348">
            <v>6575243</v>
          </cell>
          <cell r="B348">
            <v>347</v>
          </cell>
          <cell r="C348">
            <v>19215</v>
          </cell>
          <cell r="D348">
            <v>5742</v>
          </cell>
          <cell r="E348">
            <v>13473</v>
          </cell>
          <cell r="F348">
            <v>2.0190760000000001</v>
          </cell>
          <cell r="G348">
            <v>11593.534392000001</v>
          </cell>
          <cell r="H348">
            <v>140.58519999999999</v>
          </cell>
          <cell r="I348">
            <v>807240.2183999999</v>
          </cell>
          <cell r="J348">
            <v>2.3463949999999998</v>
          </cell>
        </row>
        <row r="349">
          <cell r="A349">
            <v>6593955</v>
          </cell>
          <cell r="B349">
            <v>348</v>
          </cell>
          <cell r="C349">
            <v>18712</v>
          </cell>
          <cell r="D349">
            <v>2959</v>
          </cell>
          <cell r="E349">
            <v>15753</v>
          </cell>
          <cell r="F349">
            <v>1.1069020000000001</v>
          </cell>
          <cell r="G349">
            <v>3275.323018</v>
          </cell>
          <cell r="H349">
            <v>17.740970000000001</v>
          </cell>
          <cell r="I349">
            <v>52495.530230000004</v>
          </cell>
          <cell r="J349">
            <v>5.3237579999999998</v>
          </cell>
        </row>
        <row r="350">
          <cell r="A350">
            <v>6612593</v>
          </cell>
          <cell r="B350">
            <v>349</v>
          </cell>
          <cell r="C350">
            <v>18638</v>
          </cell>
          <cell r="D350">
            <v>2510</v>
          </cell>
          <cell r="E350">
            <v>16128</v>
          </cell>
          <cell r="F350">
            <v>1.1019920000000001</v>
          </cell>
          <cell r="G350">
            <v>2765.9999200000002</v>
          </cell>
          <cell r="H350">
            <v>2.8547630000000002</v>
          </cell>
          <cell r="I350">
            <v>7165.4551300000003</v>
          </cell>
          <cell r="J350">
            <v>6.4254980000000002</v>
          </cell>
        </row>
        <row r="351">
          <cell r="A351">
            <v>6631953</v>
          </cell>
          <cell r="B351">
            <v>350</v>
          </cell>
          <cell r="C351">
            <v>19360</v>
          </cell>
          <cell r="D351">
            <v>2094</v>
          </cell>
          <cell r="E351">
            <v>17266</v>
          </cell>
          <cell r="F351">
            <v>1.4494320000000001</v>
          </cell>
          <cell r="G351">
            <v>3035.110608</v>
          </cell>
          <cell r="H351">
            <v>8.0045789999999997</v>
          </cell>
          <cell r="I351">
            <v>16761.588425999998</v>
          </cell>
          <cell r="J351">
            <v>8.2454630000000009</v>
          </cell>
        </row>
        <row r="352">
          <cell r="A352">
            <v>6651860</v>
          </cell>
          <cell r="B352">
            <v>351</v>
          </cell>
          <cell r="C352">
            <v>19907</v>
          </cell>
          <cell r="D352">
            <v>278</v>
          </cell>
          <cell r="E352">
            <v>19629</v>
          </cell>
          <cell r="F352">
            <v>1.386749</v>
          </cell>
          <cell r="G352">
            <v>385.51622200000003</v>
          </cell>
          <cell r="H352">
            <v>20.887039999999999</v>
          </cell>
          <cell r="I352">
            <v>5806.5971199999994</v>
          </cell>
          <cell r="J352">
            <v>70.607910000000004</v>
          </cell>
        </row>
        <row r="353">
          <cell r="A353">
            <v>6670999</v>
          </cell>
          <cell r="B353">
            <v>352</v>
          </cell>
          <cell r="C353">
            <v>19139</v>
          </cell>
          <cell r="D353">
            <v>1622</v>
          </cell>
          <cell r="E353">
            <v>17517</v>
          </cell>
          <cell r="F353">
            <v>1.647006</v>
          </cell>
          <cell r="G353">
            <v>2671.4437319999997</v>
          </cell>
          <cell r="H353">
            <v>45.210659999999997</v>
          </cell>
          <cell r="I353">
            <v>73331.690519999989</v>
          </cell>
          <cell r="J353">
            <v>10.799630000000001</v>
          </cell>
        </row>
        <row r="354">
          <cell r="A354">
            <v>6690521</v>
          </cell>
          <cell r="B354">
            <v>353</v>
          </cell>
          <cell r="C354">
            <v>19522</v>
          </cell>
          <cell r="D354">
            <v>0</v>
          </cell>
          <cell r="E354">
            <v>19522</v>
          </cell>
          <cell r="G354">
            <v>0</v>
          </cell>
          <cell r="I354">
            <v>0</v>
          </cell>
        </row>
        <row r="355">
          <cell r="A355">
            <v>6710505</v>
          </cell>
          <cell r="B355">
            <v>354</v>
          </cell>
          <cell r="C355">
            <v>19984</v>
          </cell>
          <cell r="D355">
            <v>1157</v>
          </cell>
          <cell r="E355">
            <v>18827</v>
          </cell>
          <cell r="F355">
            <v>1.3375490000000001</v>
          </cell>
          <cell r="G355">
            <v>1547.5441930000002</v>
          </cell>
          <cell r="H355">
            <v>8.5084009999999992</v>
          </cell>
          <cell r="I355">
            <v>9844.2199569999993</v>
          </cell>
          <cell r="J355">
            <v>16.27225</v>
          </cell>
        </row>
        <row r="356">
          <cell r="A356">
            <v>6730506</v>
          </cell>
          <cell r="B356">
            <v>355</v>
          </cell>
          <cell r="C356">
            <v>20001</v>
          </cell>
          <cell r="D356">
            <v>8333</v>
          </cell>
          <cell r="E356">
            <v>11668</v>
          </cell>
          <cell r="F356">
            <v>1.5670390000000001</v>
          </cell>
          <cell r="G356">
            <v>13058.135987000001</v>
          </cell>
          <cell r="H356">
            <v>47.331859999999999</v>
          </cell>
          <cell r="I356">
            <v>394416.38938000001</v>
          </cell>
          <cell r="J356">
            <v>1.4002159999999999</v>
          </cell>
        </row>
        <row r="357">
          <cell r="A357">
            <v>6749340</v>
          </cell>
          <cell r="B357">
            <v>356</v>
          </cell>
          <cell r="C357">
            <v>18834</v>
          </cell>
          <cell r="D357">
            <v>11455</v>
          </cell>
          <cell r="E357">
            <v>7379</v>
          </cell>
          <cell r="F357">
            <v>2.3995600000000001</v>
          </cell>
          <cell r="G357">
            <v>27486.959800000001</v>
          </cell>
          <cell r="H357">
            <v>276.61079999999998</v>
          </cell>
          <cell r="I357">
            <v>3168576.7139999997</v>
          </cell>
          <cell r="J357">
            <v>0.644173</v>
          </cell>
        </row>
        <row r="358">
          <cell r="A358">
            <v>6769316</v>
          </cell>
          <cell r="B358">
            <v>357</v>
          </cell>
          <cell r="C358">
            <v>19976</v>
          </cell>
          <cell r="D358">
            <v>10473</v>
          </cell>
          <cell r="E358">
            <v>9503</v>
          </cell>
          <cell r="F358">
            <v>1.7332259999999999</v>
          </cell>
          <cell r="G358">
            <v>18152.075897999999</v>
          </cell>
          <cell r="H358">
            <v>105.1734</v>
          </cell>
          <cell r="I358">
            <v>1101481.0182</v>
          </cell>
          <cell r="J358">
            <v>0.90738099999999999</v>
          </cell>
        </row>
        <row r="359">
          <cell r="A359">
            <v>6789263</v>
          </cell>
          <cell r="B359">
            <v>358</v>
          </cell>
          <cell r="C359">
            <v>19947</v>
          </cell>
          <cell r="D359">
            <v>7412</v>
          </cell>
          <cell r="E359">
            <v>12535</v>
          </cell>
          <cell r="F359">
            <v>1.073177</v>
          </cell>
          <cell r="G359">
            <v>7954.3879240000006</v>
          </cell>
          <cell r="H359">
            <v>19.192460000000001</v>
          </cell>
          <cell r="I359">
            <v>142254.51352000001</v>
          </cell>
          <cell r="J359">
            <v>1.691176</v>
          </cell>
        </row>
        <row r="360">
          <cell r="A360">
            <v>6806671</v>
          </cell>
          <cell r="B360">
            <v>359</v>
          </cell>
          <cell r="C360">
            <v>17408</v>
          </cell>
          <cell r="D360">
            <v>7456</v>
          </cell>
          <cell r="E360">
            <v>9952</v>
          </cell>
          <cell r="F360">
            <v>1.343793</v>
          </cell>
          <cell r="G360">
            <v>10019.320608</v>
          </cell>
          <cell r="H360">
            <v>5.4272580000000001</v>
          </cell>
          <cell r="I360">
            <v>40465.635648000003</v>
          </cell>
          <cell r="J360">
            <v>1.3347640000000001</v>
          </cell>
        </row>
        <row r="361">
          <cell r="A361">
            <v>6826670</v>
          </cell>
          <cell r="B361">
            <v>360</v>
          </cell>
          <cell r="C361">
            <v>19999</v>
          </cell>
          <cell r="D361">
            <v>6254</v>
          </cell>
          <cell r="E361">
            <v>13745</v>
          </cell>
          <cell r="F361">
            <v>1.631516</v>
          </cell>
          <cell r="G361">
            <v>10203.501064</v>
          </cell>
          <cell r="H361">
            <v>9.0539769999999997</v>
          </cell>
          <cell r="I361">
            <v>56623.572157999995</v>
          </cell>
          <cell r="J361">
            <v>2.1977929999999999</v>
          </cell>
        </row>
        <row r="362">
          <cell r="A362">
            <v>6844040</v>
          </cell>
          <cell r="B362">
            <v>361</v>
          </cell>
          <cell r="C362">
            <v>17370</v>
          </cell>
          <cell r="D362">
            <v>6269</v>
          </cell>
          <cell r="E362">
            <v>11101</v>
          </cell>
          <cell r="F362">
            <v>1.0768979999999999</v>
          </cell>
          <cell r="G362">
            <v>6751.0735619999996</v>
          </cell>
          <cell r="H362">
            <v>27.450790000000001</v>
          </cell>
          <cell r="I362">
            <v>172089.00251000002</v>
          </cell>
          <cell r="J362">
            <v>1.770777</v>
          </cell>
        </row>
        <row r="363">
          <cell r="A363">
            <v>6864055</v>
          </cell>
          <cell r="B363">
            <v>362</v>
          </cell>
          <cell r="C363">
            <v>20015</v>
          </cell>
          <cell r="D363">
            <v>6269</v>
          </cell>
          <cell r="E363">
            <v>13746</v>
          </cell>
          <cell r="F363">
            <v>0.89766400000000002</v>
          </cell>
          <cell r="G363">
            <v>5627.4556160000002</v>
          </cell>
          <cell r="H363">
            <v>39.216799999999999</v>
          </cell>
          <cell r="I363">
            <v>245850.11919999999</v>
          </cell>
          <cell r="J363">
            <v>2.1926939999999999</v>
          </cell>
        </row>
        <row r="364">
          <cell r="A364">
            <v>6881233</v>
          </cell>
          <cell r="B364">
            <v>363</v>
          </cell>
          <cell r="C364">
            <v>17178</v>
          </cell>
          <cell r="D364">
            <v>5625</v>
          </cell>
          <cell r="E364">
            <v>11553</v>
          </cell>
          <cell r="F364">
            <v>1.326117</v>
          </cell>
          <cell r="G364">
            <v>7459.4081249999999</v>
          </cell>
          <cell r="H364">
            <v>18.061240000000002</v>
          </cell>
          <cell r="I364">
            <v>101594.47500000001</v>
          </cell>
          <cell r="J364">
            <v>2.0538669999999999</v>
          </cell>
        </row>
        <row r="365">
          <cell r="A365">
            <v>6901216</v>
          </cell>
          <cell r="B365">
            <v>364</v>
          </cell>
          <cell r="C365">
            <v>19983</v>
          </cell>
          <cell r="D365">
            <v>4306</v>
          </cell>
          <cell r="E365">
            <v>15677</v>
          </cell>
          <cell r="F365">
            <v>1.1800060000000001</v>
          </cell>
          <cell r="G365">
            <v>5081.1058360000006</v>
          </cell>
          <cell r="H365">
            <v>26.101009999999999</v>
          </cell>
          <cell r="I365">
            <v>112390.94906</v>
          </cell>
          <cell r="J365">
            <v>3.6407340000000001</v>
          </cell>
        </row>
        <row r="366">
          <cell r="A366">
            <v>6919481</v>
          </cell>
          <cell r="B366">
            <v>365</v>
          </cell>
          <cell r="C366">
            <v>18265</v>
          </cell>
          <cell r="D366">
            <v>4335</v>
          </cell>
          <cell r="E366">
            <v>13930</v>
          </cell>
          <cell r="F366">
            <v>1.605853</v>
          </cell>
          <cell r="G366">
            <v>6961.3727550000003</v>
          </cell>
          <cell r="H366">
            <v>14.555540000000001</v>
          </cell>
          <cell r="I366">
            <v>63098.265900000006</v>
          </cell>
          <cell r="J366">
            <v>3.2133790000000002</v>
          </cell>
        </row>
        <row r="367">
          <cell r="A367">
            <v>6936851</v>
          </cell>
          <cell r="B367">
            <v>366</v>
          </cell>
          <cell r="C367">
            <v>17370</v>
          </cell>
          <cell r="D367">
            <v>4204</v>
          </cell>
          <cell r="E367">
            <v>13166</v>
          </cell>
          <cell r="F367">
            <v>1.471095</v>
          </cell>
          <cell r="G367">
            <v>6184.4833800000006</v>
          </cell>
          <cell r="H367">
            <v>25.94679</v>
          </cell>
          <cell r="I367">
            <v>109080.30516</v>
          </cell>
          <cell r="J367">
            <v>3.1317789999999999</v>
          </cell>
        </row>
        <row r="368">
          <cell r="A368">
            <v>6956801</v>
          </cell>
          <cell r="B368">
            <v>367</v>
          </cell>
          <cell r="C368">
            <v>19950</v>
          </cell>
          <cell r="D368">
            <v>4116</v>
          </cell>
          <cell r="E368">
            <v>15834</v>
          </cell>
          <cell r="F368">
            <v>1.9013899999999999</v>
          </cell>
          <cell r="G368">
            <v>7826.1212399999995</v>
          </cell>
          <cell r="H368">
            <v>35.921700000000001</v>
          </cell>
          <cell r="I368">
            <v>147853.71720000001</v>
          </cell>
          <cell r="J368">
            <v>3.8469389999999999</v>
          </cell>
        </row>
        <row r="369">
          <cell r="A369">
            <v>6974575</v>
          </cell>
          <cell r="B369">
            <v>368</v>
          </cell>
          <cell r="C369">
            <v>17774</v>
          </cell>
          <cell r="D369">
            <v>483</v>
          </cell>
          <cell r="E369">
            <v>17291</v>
          </cell>
          <cell r="F369">
            <v>1.2399659999999999</v>
          </cell>
          <cell r="G369">
            <v>598.90357799999992</v>
          </cell>
          <cell r="H369">
            <v>23.00873</v>
          </cell>
          <cell r="I369">
            <v>11113.21659</v>
          </cell>
          <cell r="J369">
            <v>35.799169999999997</v>
          </cell>
        </row>
        <row r="370">
          <cell r="A370">
            <v>6994560</v>
          </cell>
          <cell r="B370">
            <v>369</v>
          </cell>
          <cell r="C370">
            <v>19985</v>
          </cell>
          <cell r="D370">
            <v>878</v>
          </cell>
          <cell r="E370">
            <v>19107</v>
          </cell>
          <cell r="F370">
            <v>1.298637</v>
          </cell>
          <cell r="G370">
            <v>1140.2032859999999</v>
          </cell>
          <cell r="H370">
            <v>31.51501</v>
          </cell>
          <cell r="I370">
            <v>27670.178779999998</v>
          </cell>
          <cell r="J370">
            <v>21.761959999999998</v>
          </cell>
        </row>
        <row r="371">
          <cell r="A371">
            <v>7012475</v>
          </cell>
          <cell r="B371">
            <v>370</v>
          </cell>
          <cell r="C371">
            <v>17915</v>
          </cell>
          <cell r="D371">
            <v>0</v>
          </cell>
          <cell r="E371">
            <v>17915</v>
          </cell>
          <cell r="G371">
            <v>0</v>
          </cell>
          <cell r="I371">
            <v>0</v>
          </cell>
        </row>
        <row r="372">
          <cell r="A372">
            <v>7031964</v>
          </cell>
          <cell r="B372">
            <v>371</v>
          </cell>
          <cell r="C372">
            <v>19489</v>
          </cell>
          <cell r="D372">
            <v>0</v>
          </cell>
          <cell r="E372">
            <v>19489</v>
          </cell>
          <cell r="G372">
            <v>0</v>
          </cell>
          <cell r="I372">
            <v>0</v>
          </cell>
        </row>
        <row r="373">
          <cell r="A373">
            <v>7049492</v>
          </cell>
          <cell r="B373">
            <v>372</v>
          </cell>
          <cell r="C373">
            <v>17528</v>
          </cell>
          <cell r="D373">
            <v>14</v>
          </cell>
          <cell r="E373">
            <v>17514</v>
          </cell>
          <cell r="F373">
            <v>0.95285900000000001</v>
          </cell>
          <cell r="G373">
            <v>13.340026</v>
          </cell>
          <cell r="H373">
            <v>19.479970000000002</v>
          </cell>
          <cell r="I373">
            <v>272.71958000000001</v>
          </cell>
          <cell r="J373">
            <v>1251</v>
          </cell>
        </row>
        <row r="374">
          <cell r="A374">
            <v>7067033</v>
          </cell>
          <cell r="B374">
            <v>373</v>
          </cell>
          <cell r="C374">
            <v>17541</v>
          </cell>
          <cell r="D374">
            <v>102</v>
          </cell>
          <cell r="E374">
            <v>17439</v>
          </cell>
          <cell r="F374">
            <v>1.1187750000000001</v>
          </cell>
          <cell r="G374">
            <v>114.11505000000001</v>
          </cell>
          <cell r="H374">
            <v>12.4544</v>
          </cell>
          <cell r="I374">
            <v>1270.3488</v>
          </cell>
          <cell r="J374">
            <v>170.97059999999999</v>
          </cell>
        </row>
        <row r="375">
          <cell r="A375">
            <v>7084583</v>
          </cell>
          <cell r="B375">
            <v>374</v>
          </cell>
          <cell r="C375">
            <v>17550</v>
          </cell>
          <cell r="D375">
            <v>0</v>
          </cell>
          <cell r="E375">
            <v>17550</v>
          </cell>
          <cell r="G375">
            <v>0</v>
          </cell>
          <cell r="I375">
            <v>0</v>
          </cell>
        </row>
        <row r="376">
          <cell r="A376">
            <v>7103151</v>
          </cell>
          <cell r="B376">
            <v>375</v>
          </cell>
          <cell r="C376">
            <v>18568</v>
          </cell>
          <cell r="D376">
            <v>0</v>
          </cell>
          <cell r="E376">
            <v>18568</v>
          </cell>
          <cell r="G376">
            <v>0</v>
          </cell>
          <cell r="I376">
            <v>0</v>
          </cell>
        </row>
        <row r="377">
          <cell r="A377">
            <v>7122077</v>
          </cell>
          <cell r="B377">
            <v>376</v>
          </cell>
          <cell r="C377">
            <v>18926</v>
          </cell>
          <cell r="D377">
            <v>0</v>
          </cell>
          <cell r="E377">
            <v>18926</v>
          </cell>
          <cell r="G377">
            <v>0</v>
          </cell>
          <cell r="I377">
            <v>0</v>
          </cell>
        </row>
        <row r="378">
          <cell r="A378">
            <v>7140491</v>
          </cell>
          <cell r="B378">
            <v>377</v>
          </cell>
          <cell r="C378">
            <v>18414</v>
          </cell>
          <cell r="D378">
            <v>0</v>
          </cell>
          <cell r="E378">
            <v>18414</v>
          </cell>
          <cell r="G378">
            <v>0</v>
          </cell>
          <cell r="I378">
            <v>0</v>
          </cell>
        </row>
        <row r="379">
          <cell r="A379">
            <v>7159777</v>
          </cell>
          <cell r="B379">
            <v>378</v>
          </cell>
          <cell r="C379">
            <v>19286</v>
          </cell>
          <cell r="D379">
            <v>87</v>
          </cell>
          <cell r="E379">
            <v>19199</v>
          </cell>
          <cell r="F379">
            <v>1.443468</v>
          </cell>
          <cell r="G379">
            <v>125.581716</v>
          </cell>
          <cell r="H379">
            <v>4.0332179999999997</v>
          </cell>
          <cell r="I379">
            <v>350.88996599999996</v>
          </cell>
          <cell r="J379">
            <v>220.6782</v>
          </cell>
        </row>
        <row r="380">
          <cell r="A380">
            <v>7179238</v>
          </cell>
          <cell r="B380">
            <v>379</v>
          </cell>
          <cell r="C380">
            <v>19461</v>
          </cell>
          <cell r="D380">
            <v>0</v>
          </cell>
          <cell r="E380">
            <v>19461</v>
          </cell>
          <cell r="G380">
            <v>0</v>
          </cell>
          <cell r="I380">
            <v>0</v>
          </cell>
        </row>
        <row r="381">
          <cell r="A381">
            <v>7199234</v>
          </cell>
          <cell r="B381">
            <v>380</v>
          </cell>
          <cell r="C381">
            <v>19996</v>
          </cell>
          <cell r="D381">
            <v>4013</v>
          </cell>
          <cell r="E381">
            <v>15983</v>
          </cell>
          <cell r="F381">
            <v>1.3071250000000001</v>
          </cell>
          <cell r="G381">
            <v>5245.4926250000008</v>
          </cell>
          <cell r="H381">
            <v>8.319839</v>
          </cell>
          <cell r="I381">
            <v>33387.513907</v>
          </cell>
          <cell r="J381">
            <v>3.9828060000000001</v>
          </cell>
        </row>
        <row r="382">
          <cell r="A382">
            <v>7218984</v>
          </cell>
          <cell r="B382">
            <v>381</v>
          </cell>
          <cell r="C382">
            <v>19750</v>
          </cell>
          <cell r="D382">
            <v>4277</v>
          </cell>
          <cell r="E382">
            <v>15473</v>
          </cell>
          <cell r="F382">
            <v>1.541723</v>
          </cell>
          <cell r="G382">
            <v>6593.9492709999995</v>
          </cell>
          <cell r="H382">
            <v>77.216290000000001</v>
          </cell>
          <cell r="I382">
            <v>330254.07233</v>
          </cell>
          <cell r="J382">
            <v>3.6177229999999998</v>
          </cell>
        </row>
        <row r="383">
          <cell r="A383">
            <v>7238976</v>
          </cell>
          <cell r="B383">
            <v>382</v>
          </cell>
          <cell r="C383">
            <v>19992</v>
          </cell>
          <cell r="D383">
            <v>4160</v>
          </cell>
          <cell r="E383">
            <v>15832</v>
          </cell>
          <cell r="F383">
            <v>1.28471</v>
          </cell>
          <cell r="G383">
            <v>5344.3936000000003</v>
          </cell>
          <cell r="H383">
            <v>79.01746</v>
          </cell>
          <cell r="I383">
            <v>328712.6336</v>
          </cell>
          <cell r="J383">
            <v>3.8057690000000002</v>
          </cell>
        </row>
        <row r="384">
          <cell r="A384">
            <v>7258971</v>
          </cell>
          <cell r="B384">
            <v>383</v>
          </cell>
          <cell r="C384">
            <v>19995</v>
          </cell>
          <cell r="D384">
            <v>7016</v>
          </cell>
          <cell r="E384">
            <v>12979</v>
          </cell>
          <cell r="F384">
            <v>1.629723</v>
          </cell>
          <cell r="G384">
            <v>11434.136568</v>
          </cell>
          <cell r="H384">
            <v>73.48527</v>
          </cell>
          <cell r="I384">
            <v>515572.65431999997</v>
          </cell>
          <cell r="J384">
            <v>1.8499140000000001</v>
          </cell>
        </row>
        <row r="385">
          <cell r="A385">
            <v>7278943</v>
          </cell>
          <cell r="B385">
            <v>384</v>
          </cell>
          <cell r="C385">
            <v>19972</v>
          </cell>
          <cell r="D385">
            <v>9331</v>
          </cell>
          <cell r="E385">
            <v>10641</v>
          </cell>
          <cell r="F385">
            <v>1.288797</v>
          </cell>
          <cell r="G385">
            <v>12025.764807</v>
          </cell>
          <cell r="H385">
            <v>14.86097</v>
          </cell>
          <cell r="I385">
            <v>138667.71106999999</v>
          </cell>
          <cell r="J385">
            <v>1.1403920000000001</v>
          </cell>
        </row>
        <row r="386">
          <cell r="A386">
            <v>7298946</v>
          </cell>
          <cell r="B386">
            <v>385</v>
          </cell>
          <cell r="C386">
            <v>20003</v>
          </cell>
          <cell r="D386">
            <v>7382</v>
          </cell>
          <cell r="E386">
            <v>12621</v>
          </cell>
          <cell r="F386">
            <v>1.5289159999999999</v>
          </cell>
          <cell r="G386">
            <v>11286.457912</v>
          </cell>
          <cell r="H386">
            <v>7.2871990000000002</v>
          </cell>
          <cell r="I386">
            <v>53794.103018000002</v>
          </cell>
          <cell r="J386">
            <v>1.7096990000000001</v>
          </cell>
        </row>
        <row r="387">
          <cell r="A387">
            <v>7317879</v>
          </cell>
          <cell r="B387">
            <v>386</v>
          </cell>
          <cell r="C387">
            <v>18933</v>
          </cell>
          <cell r="D387">
            <v>7426</v>
          </cell>
          <cell r="E387">
            <v>11507</v>
          </cell>
          <cell r="F387">
            <v>1.6815469999999999</v>
          </cell>
          <cell r="G387">
            <v>12487.168022</v>
          </cell>
          <cell r="H387">
            <v>14.22241</v>
          </cell>
          <cell r="I387">
            <v>105615.61666</v>
          </cell>
          <cell r="J387">
            <v>1.5495559999999999</v>
          </cell>
        </row>
        <row r="388">
          <cell r="A388">
            <v>7337863</v>
          </cell>
          <cell r="B388">
            <v>387</v>
          </cell>
          <cell r="C388">
            <v>19984</v>
          </cell>
          <cell r="D388">
            <v>8803</v>
          </cell>
          <cell r="E388">
            <v>11181</v>
          </cell>
          <cell r="F388">
            <v>1.443147</v>
          </cell>
          <cell r="G388">
            <v>12704.023041</v>
          </cell>
          <cell r="H388">
            <v>18.204280000000001</v>
          </cell>
          <cell r="I388">
            <v>160252.27684000001</v>
          </cell>
          <cell r="J388">
            <v>1.270135</v>
          </cell>
        </row>
        <row r="389">
          <cell r="A389">
            <v>7357827</v>
          </cell>
          <cell r="B389">
            <v>388</v>
          </cell>
          <cell r="C389">
            <v>19964</v>
          </cell>
          <cell r="D389">
            <v>9492</v>
          </cell>
          <cell r="E389">
            <v>10472</v>
          </cell>
          <cell r="F389">
            <v>0.86339299999999997</v>
          </cell>
          <cell r="G389">
            <v>8195.3263559999996</v>
          </cell>
          <cell r="H389">
            <v>37.69706</v>
          </cell>
          <cell r="I389">
            <v>357820.49352000002</v>
          </cell>
          <cell r="J389">
            <v>1.103245</v>
          </cell>
        </row>
        <row r="390">
          <cell r="A390">
            <v>7377805</v>
          </cell>
          <cell r="B390">
            <v>389</v>
          </cell>
          <cell r="C390">
            <v>19978</v>
          </cell>
          <cell r="D390">
            <v>7880</v>
          </cell>
          <cell r="E390">
            <v>12098</v>
          </cell>
          <cell r="F390">
            <v>1.1116200000000001</v>
          </cell>
          <cell r="G390">
            <v>8759.5655999999999</v>
          </cell>
          <cell r="H390">
            <v>28.964849999999998</v>
          </cell>
          <cell r="I390">
            <v>228243.01799999998</v>
          </cell>
          <cell r="J390">
            <v>1.5352790000000001</v>
          </cell>
        </row>
        <row r="391">
          <cell r="A391">
            <v>7397810</v>
          </cell>
          <cell r="B391">
            <v>390</v>
          </cell>
          <cell r="C391">
            <v>20005</v>
          </cell>
          <cell r="D391">
            <v>4584</v>
          </cell>
          <cell r="E391">
            <v>15421</v>
          </cell>
          <cell r="F391">
            <v>1.535099</v>
          </cell>
          <cell r="G391">
            <v>7036.8938159999998</v>
          </cell>
          <cell r="H391">
            <v>17.987380000000002</v>
          </cell>
          <cell r="I391">
            <v>82454.149920000011</v>
          </cell>
          <cell r="J391">
            <v>3.364093</v>
          </cell>
        </row>
        <row r="392">
          <cell r="A392">
            <v>7417541</v>
          </cell>
          <cell r="B392">
            <v>391</v>
          </cell>
          <cell r="C392">
            <v>19731</v>
          </cell>
          <cell r="D392">
            <v>4628</v>
          </cell>
          <cell r="E392">
            <v>15103</v>
          </cell>
          <cell r="F392">
            <v>1.220024</v>
          </cell>
          <cell r="G392">
            <v>5646.2710719999995</v>
          </cell>
          <cell r="H392">
            <v>23.364049999999999</v>
          </cell>
          <cell r="I392">
            <v>108128.82339999999</v>
          </cell>
          <cell r="J392">
            <v>3.2633969999999999</v>
          </cell>
        </row>
        <row r="393">
          <cell r="A393">
            <v>7437527</v>
          </cell>
          <cell r="B393">
            <v>392</v>
          </cell>
          <cell r="C393">
            <v>19986</v>
          </cell>
          <cell r="D393">
            <v>3193</v>
          </cell>
          <cell r="E393">
            <v>16793</v>
          </cell>
          <cell r="F393">
            <v>1.3993469999999999</v>
          </cell>
          <cell r="G393">
            <v>4468.114971</v>
          </cell>
          <cell r="H393">
            <v>33.642679999999999</v>
          </cell>
          <cell r="I393">
            <v>107421.07724</v>
          </cell>
          <cell r="J393">
            <v>5.2593170000000002</v>
          </cell>
        </row>
        <row r="394">
          <cell r="A394">
            <v>7455579</v>
          </cell>
          <cell r="B394">
            <v>393</v>
          </cell>
          <cell r="C394">
            <v>18052</v>
          </cell>
          <cell r="D394">
            <v>3808</v>
          </cell>
          <cell r="E394">
            <v>14244</v>
          </cell>
          <cell r="F394">
            <v>1.323974</v>
          </cell>
          <cell r="G394">
            <v>5041.6929920000002</v>
          </cell>
          <cell r="H394">
            <v>15.48541</v>
          </cell>
          <cell r="I394">
            <v>58968.441279999999</v>
          </cell>
          <cell r="J394">
            <v>3.7405460000000001</v>
          </cell>
        </row>
        <row r="395">
          <cell r="A395">
            <v>7475545</v>
          </cell>
          <cell r="B395">
            <v>394</v>
          </cell>
          <cell r="C395">
            <v>19966</v>
          </cell>
          <cell r="D395">
            <v>527</v>
          </cell>
          <cell r="E395">
            <v>19439</v>
          </cell>
          <cell r="F395">
            <v>1.09981</v>
          </cell>
          <cell r="G395">
            <v>579.59987000000001</v>
          </cell>
          <cell r="H395">
            <v>23.742799999999999</v>
          </cell>
          <cell r="I395">
            <v>12512.455599999999</v>
          </cell>
          <cell r="J395">
            <v>36.886150000000001</v>
          </cell>
        </row>
        <row r="396">
          <cell r="A396">
            <v>7493545</v>
          </cell>
          <cell r="B396">
            <v>395</v>
          </cell>
          <cell r="C396">
            <v>18000</v>
          </cell>
          <cell r="D396">
            <v>439</v>
          </cell>
          <cell r="E396">
            <v>17561</v>
          </cell>
          <cell r="F396">
            <v>1.380144</v>
          </cell>
          <cell r="G396">
            <v>605.88321600000006</v>
          </cell>
          <cell r="H396">
            <v>16.122260000000001</v>
          </cell>
          <cell r="I396">
            <v>7077.6721400000006</v>
          </cell>
          <cell r="J396">
            <v>40.002279999999999</v>
          </cell>
        </row>
        <row r="397">
          <cell r="A397">
            <v>7512516</v>
          </cell>
          <cell r="B397">
            <v>396</v>
          </cell>
          <cell r="C397">
            <v>18971</v>
          </cell>
          <cell r="D397">
            <v>29</v>
          </cell>
          <cell r="E397">
            <v>18942</v>
          </cell>
          <cell r="F397">
            <v>1.0327249999999999</v>
          </cell>
          <cell r="G397">
            <v>29.949024999999995</v>
          </cell>
          <cell r="H397">
            <v>12.21313</v>
          </cell>
          <cell r="I397">
            <v>354.18077</v>
          </cell>
          <cell r="J397">
            <v>653.17240000000004</v>
          </cell>
        </row>
        <row r="398">
          <cell r="A398">
            <v>7531568</v>
          </cell>
          <cell r="B398">
            <v>397</v>
          </cell>
          <cell r="C398">
            <v>19052</v>
          </cell>
          <cell r="D398">
            <v>1211</v>
          </cell>
          <cell r="E398">
            <v>17841</v>
          </cell>
          <cell r="F398">
            <v>1.390021</v>
          </cell>
          <cell r="G398">
            <v>1683.315431</v>
          </cell>
          <cell r="H398">
            <v>9.0889860000000002</v>
          </cell>
          <cell r="I398">
            <v>11006.762046</v>
          </cell>
          <cell r="J398">
            <v>14.73245</v>
          </cell>
        </row>
        <row r="399">
          <cell r="A399">
            <v>7550225</v>
          </cell>
          <cell r="B399">
            <v>398</v>
          </cell>
          <cell r="C399">
            <v>18657</v>
          </cell>
          <cell r="D399">
            <v>0</v>
          </cell>
          <cell r="E399">
            <v>18657</v>
          </cell>
          <cell r="G399">
            <v>0</v>
          </cell>
          <cell r="I399">
            <v>0</v>
          </cell>
        </row>
        <row r="400">
          <cell r="A400">
            <v>7569632</v>
          </cell>
          <cell r="B400">
            <v>399</v>
          </cell>
          <cell r="C400">
            <v>19407</v>
          </cell>
          <cell r="D400">
            <v>366</v>
          </cell>
          <cell r="E400">
            <v>19041</v>
          </cell>
          <cell r="F400">
            <v>1.4236420000000001</v>
          </cell>
          <cell r="G400">
            <v>521.05297200000007</v>
          </cell>
          <cell r="H400">
            <v>6.7373130000000003</v>
          </cell>
          <cell r="I400">
            <v>2465.8565579999999</v>
          </cell>
          <cell r="J400">
            <v>52.024590000000003</v>
          </cell>
        </row>
        <row r="401">
          <cell r="A401">
            <v>7589119</v>
          </cell>
          <cell r="B401">
            <v>400</v>
          </cell>
          <cell r="C401">
            <v>19487</v>
          </cell>
          <cell r="D401">
            <v>776</v>
          </cell>
          <cell r="E401">
            <v>18711</v>
          </cell>
          <cell r="F401">
            <v>1.5573030000000001</v>
          </cell>
          <cell r="G401">
            <v>1208.467128</v>
          </cell>
          <cell r="H401">
            <v>4.3878870000000001</v>
          </cell>
          <cell r="I401">
            <v>3405.0003120000001</v>
          </cell>
          <cell r="J401">
            <v>24.112110000000001</v>
          </cell>
        </row>
        <row r="402">
          <cell r="A402">
            <v>7609115</v>
          </cell>
          <cell r="B402">
            <v>401</v>
          </cell>
          <cell r="C402">
            <v>19996</v>
          </cell>
          <cell r="D402">
            <v>878</v>
          </cell>
          <cell r="E402">
            <v>19118</v>
          </cell>
          <cell r="F402">
            <v>1.593944</v>
          </cell>
          <cell r="G402">
            <v>1399.4828319999999</v>
          </cell>
          <cell r="H402">
            <v>0.89949100000000004</v>
          </cell>
          <cell r="I402">
            <v>789.75309800000002</v>
          </cell>
          <cell r="J402">
            <v>21.77449</v>
          </cell>
        </row>
        <row r="403">
          <cell r="A403">
            <v>7627174</v>
          </cell>
          <cell r="B403">
            <v>402</v>
          </cell>
          <cell r="C403">
            <v>18059</v>
          </cell>
          <cell r="D403">
            <v>3164</v>
          </cell>
          <cell r="E403">
            <v>14895</v>
          </cell>
          <cell r="F403">
            <v>1.5449809999999999</v>
          </cell>
          <cell r="G403">
            <v>4888.3198839999995</v>
          </cell>
          <cell r="H403">
            <v>1.7765029999999999</v>
          </cell>
          <cell r="I403">
            <v>5620.8554919999997</v>
          </cell>
          <cell r="J403">
            <v>4.707649</v>
          </cell>
        </row>
        <row r="404">
          <cell r="A404">
            <v>7646927</v>
          </cell>
          <cell r="B404">
            <v>403</v>
          </cell>
          <cell r="C404">
            <v>19753</v>
          </cell>
          <cell r="D404">
            <v>1860</v>
          </cell>
          <cell r="E404">
            <v>17893</v>
          </cell>
          <cell r="F404">
            <v>1.488556</v>
          </cell>
          <cell r="G404">
            <v>2768.71416</v>
          </cell>
          <cell r="H404">
            <v>2.2728470000000001</v>
          </cell>
          <cell r="I404">
            <v>4227.4954200000002</v>
          </cell>
          <cell r="J404">
            <v>9.6198920000000001</v>
          </cell>
        </row>
        <row r="405">
          <cell r="A405">
            <v>7666892</v>
          </cell>
          <cell r="B405">
            <v>404</v>
          </cell>
          <cell r="C405">
            <v>19965</v>
          </cell>
          <cell r="D405">
            <v>3065</v>
          </cell>
          <cell r="E405">
            <v>16900</v>
          </cell>
          <cell r="F405">
            <v>1.419135</v>
          </cell>
          <cell r="G405">
            <v>4349.6487749999997</v>
          </cell>
          <cell r="H405">
            <v>3.6464310000000002</v>
          </cell>
          <cell r="I405">
            <v>11176.311015000001</v>
          </cell>
          <cell r="J405">
            <v>5.5138660000000002</v>
          </cell>
        </row>
        <row r="406">
          <cell r="A406">
            <v>7686867</v>
          </cell>
          <cell r="B406">
            <v>405</v>
          </cell>
          <cell r="C406">
            <v>19975</v>
          </cell>
          <cell r="D406">
            <v>10199</v>
          </cell>
          <cell r="E406">
            <v>9776</v>
          </cell>
          <cell r="F406">
            <v>1.4661999999999999</v>
          </cell>
          <cell r="G406">
            <v>14953.773799999999</v>
          </cell>
          <cell r="H406">
            <v>45.69211</v>
          </cell>
          <cell r="I406">
            <v>466013.82988999999</v>
          </cell>
          <cell r="J406">
            <v>0.95852499999999996</v>
          </cell>
        </row>
        <row r="407">
          <cell r="A407">
            <v>7706641</v>
          </cell>
          <cell r="B407">
            <v>406</v>
          </cell>
          <cell r="C407">
            <v>19774</v>
          </cell>
          <cell r="D407">
            <v>9521</v>
          </cell>
          <cell r="E407">
            <v>10253</v>
          </cell>
          <cell r="F407">
            <v>1.3812359999999999</v>
          </cell>
          <cell r="G407">
            <v>13150.747955999999</v>
          </cell>
          <cell r="H407">
            <v>29.8353</v>
          </cell>
          <cell r="I407">
            <v>284061.89130000002</v>
          </cell>
          <cell r="J407">
            <v>1.076883</v>
          </cell>
        </row>
        <row r="408">
          <cell r="A408">
            <v>7726636</v>
          </cell>
          <cell r="B408">
            <v>407</v>
          </cell>
          <cell r="C408">
            <v>19995</v>
          </cell>
          <cell r="D408">
            <v>7646</v>
          </cell>
          <cell r="E408">
            <v>12349</v>
          </cell>
          <cell r="F408">
            <v>1.4412199999999999</v>
          </cell>
          <cell r="G408">
            <v>11019.56812</v>
          </cell>
          <cell r="H408">
            <v>12.694649999999999</v>
          </cell>
          <cell r="I408">
            <v>97063.29389999999</v>
          </cell>
          <cell r="J408">
            <v>1.6150929999999999</v>
          </cell>
        </row>
        <row r="409">
          <cell r="A409">
            <v>7746633</v>
          </cell>
          <cell r="B409">
            <v>408</v>
          </cell>
          <cell r="C409">
            <v>19997</v>
          </cell>
          <cell r="D409">
            <v>4658</v>
          </cell>
          <cell r="E409">
            <v>15339</v>
          </cell>
          <cell r="F409">
            <v>1.7954859999999999</v>
          </cell>
          <cell r="G409">
            <v>8363.373787999999</v>
          </cell>
          <cell r="H409">
            <v>5.8974390000000003</v>
          </cell>
          <cell r="I409">
            <v>27470.270862000001</v>
          </cell>
          <cell r="J409">
            <v>3.2930440000000001</v>
          </cell>
        </row>
        <row r="410">
          <cell r="A410">
            <v>7766592</v>
          </cell>
          <cell r="B410">
            <v>409</v>
          </cell>
          <cell r="C410">
            <v>19959</v>
          </cell>
          <cell r="D410">
            <v>4877</v>
          </cell>
          <cell r="E410">
            <v>15082</v>
          </cell>
          <cell r="F410">
            <v>1.6347430000000001</v>
          </cell>
          <cell r="G410">
            <v>7972.641611</v>
          </cell>
          <cell r="H410">
            <v>9.3846290000000003</v>
          </cell>
          <cell r="I410">
            <v>45768.835633000002</v>
          </cell>
          <cell r="J410">
            <v>3.0924749999999999</v>
          </cell>
        </row>
        <row r="411">
          <cell r="A411">
            <v>7786567</v>
          </cell>
          <cell r="B411">
            <v>410</v>
          </cell>
          <cell r="C411">
            <v>19975</v>
          </cell>
          <cell r="D411">
            <v>8203</v>
          </cell>
          <cell r="E411">
            <v>11772</v>
          </cell>
          <cell r="F411">
            <v>1.0151300000000001</v>
          </cell>
          <cell r="G411">
            <v>8327.11139</v>
          </cell>
          <cell r="H411">
            <v>32.680819999999997</v>
          </cell>
          <cell r="I411">
            <v>268080.76645999996</v>
          </cell>
          <cell r="J411">
            <v>1.4350849999999999</v>
          </cell>
        </row>
        <row r="412">
          <cell r="A412">
            <v>7806490</v>
          </cell>
          <cell r="B412">
            <v>411</v>
          </cell>
          <cell r="C412">
            <v>19923</v>
          </cell>
          <cell r="D412">
            <v>7862</v>
          </cell>
          <cell r="E412">
            <v>12061</v>
          </cell>
          <cell r="F412">
            <v>1.395759</v>
          </cell>
          <cell r="G412">
            <v>10973.457258</v>
          </cell>
          <cell r="H412">
            <v>22.033049999999999</v>
          </cell>
          <cell r="I412">
            <v>173223.83909999998</v>
          </cell>
          <cell r="J412">
            <v>1.5340879999999999</v>
          </cell>
        </row>
        <row r="413">
          <cell r="A413">
            <v>7824452</v>
          </cell>
          <cell r="B413">
            <v>412</v>
          </cell>
          <cell r="C413">
            <v>17962</v>
          </cell>
          <cell r="D413">
            <v>4218</v>
          </cell>
          <cell r="E413">
            <v>13744</v>
          </cell>
          <cell r="F413">
            <v>1.314743</v>
          </cell>
          <cell r="G413">
            <v>5545.5859739999996</v>
          </cell>
          <cell r="H413">
            <v>17.99183</v>
          </cell>
          <cell r="I413">
            <v>75889.538939999999</v>
          </cell>
          <cell r="J413">
            <v>3.258416</v>
          </cell>
        </row>
        <row r="414">
          <cell r="A414">
            <v>7844444</v>
          </cell>
          <cell r="B414">
            <v>413</v>
          </cell>
          <cell r="C414">
            <v>19992</v>
          </cell>
          <cell r="D414">
            <v>4497</v>
          </cell>
          <cell r="E414">
            <v>15495</v>
          </cell>
          <cell r="F414">
            <v>1.7247699999999999</v>
          </cell>
          <cell r="G414">
            <v>7756.2906899999998</v>
          </cell>
          <cell r="H414">
            <v>6.1228410000000002</v>
          </cell>
          <cell r="I414">
            <v>27534.415977000001</v>
          </cell>
          <cell r="J414">
            <v>3.44563</v>
          </cell>
        </row>
        <row r="415">
          <cell r="A415">
            <v>7862390</v>
          </cell>
          <cell r="B415">
            <v>414</v>
          </cell>
          <cell r="C415">
            <v>17946</v>
          </cell>
          <cell r="D415">
            <v>2343</v>
          </cell>
          <cell r="E415">
            <v>15603</v>
          </cell>
          <cell r="F415">
            <v>1.4801869999999999</v>
          </cell>
          <cell r="G415">
            <v>3468.078141</v>
          </cell>
          <cell r="H415">
            <v>49.011569999999999</v>
          </cell>
          <cell r="I415">
            <v>114834.10850999999</v>
          </cell>
          <cell r="J415">
            <v>6.6594110000000004</v>
          </cell>
        </row>
        <row r="416">
          <cell r="A416">
            <v>7881036</v>
          </cell>
          <cell r="B416">
            <v>415</v>
          </cell>
          <cell r="C416">
            <v>18646</v>
          </cell>
          <cell r="D416">
            <v>468</v>
          </cell>
          <cell r="E416">
            <v>18178</v>
          </cell>
          <cell r="F416">
            <v>1.545833</v>
          </cell>
          <cell r="G416">
            <v>723.44984399999998</v>
          </cell>
          <cell r="H416">
            <v>3.213457</v>
          </cell>
          <cell r="I416">
            <v>1503.897876</v>
          </cell>
          <cell r="J416">
            <v>38.841880000000003</v>
          </cell>
        </row>
        <row r="417">
          <cell r="A417">
            <v>7901036</v>
          </cell>
          <cell r="B417">
            <v>416</v>
          </cell>
          <cell r="C417">
            <v>20000</v>
          </cell>
          <cell r="D417">
            <v>908</v>
          </cell>
          <cell r="E417">
            <v>19092</v>
          </cell>
          <cell r="F417">
            <v>1.437856</v>
          </cell>
          <cell r="G417">
            <v>1305.5732479999999</v>
          </cell>
          <cell r="H417">
            <v>39.737549999999999</v>
          </cell>
          <cell r="I417">
            <v>36081.695399999997</v>
          </cell>
          <cell r="J417">
            <v>21.026430000000001</v>
          </cell>
        </row>
        <row r="418">
          <cell r="A418">
            <v>7920095</v>
          </cell>
          <cell r="B418">
            <v>417</v>
          </cell>
          <cell r="C418">
            <v>19059</v>
          </cell>
          <cell r="D418">
            <v>190</v>
          </cell>
          <cell r="E418">
            <v>18869</v>
          </cell>
          <cell r="F418">
            <v>1.878968</v>
          </cell>
          <cell r="G418">
            <v>357.00391999999999</v>
          </cell>
          <cell r="H418">
            <v>2.2466089999999999</v>
          </cell>
          <cell r="I418">
            <v>426.85570999999999</v>
          </cell>
          <cell r="J418">
            <v>99.310519999999997</v>
          </cell>
        </row>
        <row r="419">
          <cell r="A419">
            <v>7940073</v>
          </cell>
          <cell r="B419">
            <v>418</v>
          </cell>
          <cell r="C419">
            <v>19978</v>
          </cell>
          <cell r="D419">
            <v>332</v>
          </cell>
          <cell r="E419">
            <v>19646</v>
          </cell>
          <cell r="F419">
            <v>1.7956000000000001</v>
          </cell>
          <cell r="G419">
            <v>596.13920000000007</v>
          </cell>
          <cell r="H419">
            <v>3.1734719999999998</v>
          </cell>
          <cell r="I419">
            <v>1053.5927039999999</v>
          </cell>
          <cell r="J419">
            <v>59.174700000000001</v>
          </cell>
        </row>
        <row r="420">
          <cell r="A420">
            <v>7958811</v>
          </cell>
          <cell r="B420">
            <v>419</v>
          </cell>
          <cell r="C420">
            <v>18738</v>
          </cell>
          <cell r="D420">
            <v>146</v>
          </cell>
          <cell r="E420">
            <v>18592</v>
          </cell>
          <cell r="F420">
            <v>1.443805</v>
          </cell>
          <cell r="G420">
            <v>210.79553000000001</v>
          </cell>
          <cell r="H420">
            <v>4.8364609999999999</v>
          </cell>
          <cell r="I420">
            <v>706.12330599999996</v>
          </cell>
          <cell r="J420">
            <v>127.3425</v>
          </cell>
        </row>
        <row r="421">
          <cell r="A421">
            <v>7978806</v>
          </cell>
          <cell r="B421">
            <v>420</v>
          </cell>
          <cell r="C421">
            <v>19995</v>
          </cell>
          <cell r="D421">
            <v>366</v>
          </cell>
          <cell r="E421">
            <v>19629</v>
          </cell>
          <cell r="F421">
            <v>1.716081</v>
          </cell>
          <cell r="G421">
            <v>628.085646</v>
          </cell>
          <cell r="H421">
            <v>0.99194899999999997</v>
          </cell>
          <cell r="I421">
            <v>363.05333400000001</v>
          </cell>
          <cell r="J421">
            <v>53.631149999999998</v>
          </cell>
        </row>
        <row r="422">
          <cell r="A422">
            <v>7998644</v>
          </cell>
          <cell r="B422">
            <v>421</v>
          </cell>
          <cell r="C422">
            <v>19838</v>
          </cell>
          <cell r="D422">
            <v>952</v>
          </cell>
          <cell r="E422">
            <v>18886</v>
          </cell>
          <cell r="F422">
            <v>1.5764370000000001</v>
          </cell>
          <cell r="G422">
            <v>1500.7680240000002</v>
          </cell>
          <cell r="H422">
            <v>2.4969190000000001</v>
          </cell>
          <cell r="I422">
            <v>2377.0668880000003</v>
          </cell>
          <cell r="J422">
            <v>19.838239999999999</v>
          </cell>
        </row>
        <row r="423">
          <cell r="A423">
            <v>8018519</v>
          </cell>
          <cell r="B423">
            <v>422</v>
          </cell>
          <cell r="C423">
            <v>19875</v>
          </cell>
          <cell r="D423">
            <v>2178</v>
          </cell>
          <cell r="E423">
            <v>17697</v>
          </cell>
          <cell r="F423">
            <v>1.580837</v>
          </cell>
          <cell r="G423">
            <v>3443.0629859999999</v>
          </cell>
          <cell r="H423">
            <v>1.606379</v>
          </cell>
          <cell r="I423">
            <v>3498.6934620000002</v>
          </cell>
          <cell r="J423">
            <v>8.1253440000000001</v>
          </cell>
        </row>
        <row r="424">
          <cell r="A424">
            <v>8038478</v>
          </cell>
          <cell r="B424">
            <v>423</v>
          </cell>
          <cell r="C424">
            <v>19959</v>
          </cell>
          <cell r="D424">
            <v>7998</v>
          </cell>
          <cell r="E424">
            <v>11961</v>
          </cell>
          <cell r="F424">
            <v>1.467757</v>
          </cell>
          <cell r="G424">
            <v>11739.120486</v>
          </cell>
          <cell r="H424">
            <v>5.7544149999999998</v>
          </cell>
          <cell r="I424">
            <v>46023.811170000001</v>
          </cell>
          <cell r="J424">
            <v>1.4954989999999999</v>
          </cell>
        </row>
        <row r="425">
          <cell r="A425">
            <v>8057929</v>
          </cell>
          <cell r="B425">
            <v>424</v>
          </cell>
          <cell r="C425">
            <v>19451</v>
          </cell>
          <cell r="D425">
            <v>3061</v>
          </cell>
          <cell r="E425">
            <v>16390</v>
          </cell>
          <cell r="F425">
            <v>0.95777999999999996</v>
          </cell>
          <cell r="G425">
            <v>2931.76458</v>
          </cell>
          <cell r="H425">
            <v>29.21576</v>
          </cell>
          <cell r="I425">
            <v>89429.441359999997</v>
          </cell>
          <cell r="J425">
            <v>5.3544590000000003</v>
          </cell>
        </row>
        <row r="426">
          <cell r="A426">
            <v>8077808</v>
          </cell>
          <cell r="B426">
            <v>425</v>
          </cell>
          <cell r="C426">
            <v>19879</v>
          </cell>
          <cell r="D426">
            <v>2856</v>
          </cell>
          <cell r="E426">
            <v>17023</v>
          </cell>
          <cell r="F426">
            <v>1.935068</v>
          </cell>
          <cell r="G426">
            <v>5526.5542080000005</v>
          </cell>
          <cell r="H426">
            <v>9.6639049999999997</v>
          </cell>
          <cell r="I426">
            <v>27600.112679999998</v>
          </cell>
          <cell r="J426">
            <v>5.9604340000000002</v>
          </cell>
        </row>
        <row r="427">
          <cell r="A427">
            <v>8097755</v>
          </cell>
          <cell r="B427">
            <v>426</v>
          </cell>
          <cell r="C427">
            <v>19947</v>
          </cell>
          <cell r="D427">
            <v>9990</v>
          </cell>
          <cell r="E427">
            <v>9957</v>
          </cell>
          <cell r="F427">
            <v>2.025817</v>
          </cell>
          <cell r="G427">
            <v>20237.911830000001</v>
          </cell>
          <cell r="H427">
            <v>6.4537209999999998</v>
          </cell>
          <cell r="I427">
            <v>64472.672789999997</v>
          </cell>
          <cell r="J427">
            <v>0.99669700000000006</v>
          </cell>
        </row>
        <row r="428">
          <cell r="A428">
            <v>8117401</v>
          </cell>
          <cell r="B428">
            <v>427</v>
          </cell>
          <cell r="C428">
            <v>19646</v>
          </cell>
          <cell r="D428">
            <v>7426</v>
          </cell>
          <cell r="E428">
            <v>12220</v>
          </cell>
          <cell r="F428">
            <v>1.8921410000000001</v>
          </cell>
          <cell r="G428">
            <v>14051.039066000001</v>
          </cell>
          <cell r="H428">
            <v>8.0845990000000008</v>
          </cell>
          <cell r="I428">
            <v>60036.232174000004</v>
          </cell>
          <cell r="J428">
            <v>1.64557</v>
          </cell>
        </row>
        <row r="429">
          <cell r="A429">
            <v>8137402</v>
          </cell>
          <cell r="B429">
            <v>428</v>
          </cell>
          <cell r="C429">
            <v>20001</v>
          </cell>
          <cell r="D429">
            <v>6210</v>
          </cell>
          <cell r="E429">
            <v>13791</v>
          </cell>
          <cell r="F429">
            <v>1.7345219999999999</v>
          </cell>
          <cell r="G429">
            <v>10771.38162</v>
          </cell>
          <cell r="H429">
            <v>11.945589999999999</v>
          </cell>
          <cell r="I429">
            <v>74182.113899999997</v>
          </cell>
          <cell r="J429">
            <v>2.2207729999999999</v>
          </cell>
        </row>
        <row r="430">
          <cell r="A430">
            <v>8156767</v>
          </cell>
          <cell r="B430">
            <v>429</v>
          </cell>
          <cell r="C430">
            <v>19365</v>
          </cell>
          <cell r="D430">
            <v>3188</v>
          </cell>
          <cell r="E430">
            <v>16177</v>
          </cell>
          <cell r="F430">
            <v>1.811501</v>
          </cell>
          <cell r="G430">
            <v>5775.0651880000005</v>
          </cell>
          <cell r="H430">
            <v>14.51529</v>
          </cell>
          <cell r="I430">
            <v>46274.74452</v>
          </cell>
          <cell r="J430">
            <v>5.0743410000000004</v>
          </cell>
        </row>
        <row r="431">
          <cell r="A431">
            <v>8174102</v>
          </cell>
          <cell r="B431">
            <v>430</v>
          </cell>
          <cell r="C431">
            <v>17335</v>
          </cell>
          <cell r="D431">
            <v>2797</v>
          </cell>
          <cell r="E431">
            <v>14538</v>
          </cell>
          <cell r="F431">
            <v>1.9182520000000001</v>
          </cell>
          <cell r="G431">
            <v>5365.3508440000005</v>
          </cell>
          <cell r="H431">
            <v>3.646064</v>
          </cell>
          <cell r="I431">
            <v>10198.041008</v>
          </cell>
          <cell r="J431">
            <v>5.1977120000000001</v>
          </cell>
        </row>
        <row r="432">
          <cell r="A432">
            <v>8194069</v>
          </cell>
          <cell r="B432">
            <v>431</v>
          </cell>
          <cell r="C432">
            <v>19967</v>
          </cell>
          <cell r="D432">
            <v>1875</v>
          </cell>
          <cell r="E432">
            <v>18092</v>
          </cell>
          <cell r="F432">
            <v>1.4077090000000001</v>
          </cell>
          <cell r="G432">
            <v>2639.4543750000003</v>
          </cell>
          <cell r="H432">
            <v>29.78708</v>
          </cell>
          <cell r="I432">
            <v>55850.775000000001</v>
          </cell>
          <cell r="J432">
            <v>9.6490670000000005</v>
          </cell>
        </row>
        <row r="433">
          <cell r="A433">
            <v>8213482</v>
          </cell>
          <cell r="B433">
            <v>432</v>
          </cell>
          <cell r="C433">
            <v>19413</v>
          </cell>
          <cell r="D433">
            <v>805</v>
          </cell>
          <cell r="E433">
            <v>18608</v>
          </cell>
          <cell r="F433">
            <v>1.2860879999999999</v>
          </cell>
          <cell r="G433">
            <v>1035.3008399999999</v>
          </cell>
          <cell r="H433">
            <v>35.542110000000001</v>
          </cell>
          <cell r="I433">
            <v>28611.398550000002</v>
          </cell>
          <cell r="J433">
            <v>23.11553</v>
          </cell>
        </row>
        <row r="434">
          <cell r="A434">
            <v>8230913</v>
          </cell>
          <cell r="B434">
            <v>433</v>
          </cell>
          <cell r="C434">
            <v>17431</v>
          </cell>
          <cell r="D434">
            <v>2402</v>
          </cell>
          <cell r="E434">
            <v>15029</v>
          </cell>
          <cell r="F434">
            <v>1.5408539999999999</v>
          </cell>
          <cell r="G434">
            <v>3701.131308</v>
          </cell>
          <cell r="H434">
            <v>4.3221449999999999</v>
          </cell>
          <cell r="I434">
            <v>10381.792289999999</v>
          </cell>
          <cell r="J434">
            <v>6.256869</v>
          </cell>
        </row>
        <row r="435">
          <cell r="A435">
            <v>8249278</v>
          </cell>
          <cell r="B435">
            <v>434</v>
          </cell>
          <cell r="C435">
            <v>18365</v>
          </cell>
          <cell r="D435">
            <v>385</v>
          </cell>
          <cell r="E435">
            <v>17980</v>
          </cell>
          <cell r="F435">
            <v>2.0313910000000002</v>
          </cell>
          <cell r="G435">
            <v>782.08553500000005</v>
          </cell>
          <cell r="H435">
            <v>5.073016</v>
          </cell>
          <cell r="I435">
            <v>1953.1111599999999</v>
          </cell>
          <cell r="J435">
            <v>46.701300000000003</v>
          </cell>
        </row>
        <row r="436">
          <cell r="A436">
            <v>8269260</v>
          </cell>
          <cell r="B436">
            <v>435</v>
          </cell>
          <cell r="C436">
            <v>19982</v>
          </cell>
          <cell r="D436">
            <v>571</v>
          </cell>
          <cell r="E436">
            <v>19411</v>
          </cell>
          <cell r="F436">
            <v>1.582239</v>
          </cell>
          <cell r="G436">
            <v>903.45846899999992</v>
          </cell>
          <cell r="H436">
            <v>1.241681</v>
          </cell>
          <cell r="I436">
            <v>708.99985100000004</v>
          </cell>
          <cell r="J436">
            <v>33.994750000000003</v>
          </cell>
        </row>
        <row r="437">
          <cell r="A437">
            <v>8287133</v>
          </cell>
          <cell r="B437">
            <v>436</v>
          </cell>
          <cell r="C437">
            <v>17873</v>
          </cell>
          <cell r="D437">
            <v>263</v>
          </cell>
          <cell r="E437">
            <v>17610</v>
          </cell>
          <cell r="F437">
            <v>1.7085440000000001</v>
          </cell>
          <cell r="G437">
            <v>449.34707200000003</v>
          </cell>
          <cell r="H437">
            <v>1.1806239999999999</v>
          </cell>
          <cell r="I437">
            <v>310.50411199999996</v>
          </cell>
          <cell r="J437">
            <v>66.958179999999999</v>
          </cell>
        </row>
        <row r="438">
          <cell r="A438">
            <v>8306933</v>
          </cell>
          <cell r="B438">
            <v>437</v>
          </cell>
          <cell r="C438">
            <v>19800</v>
          </cell>
          <cell r="D438">
            <v>249</v>
          </cell>
          <cell r="E438">
            <v>19551</v>
          </cell>
          <cell r="F438">
            <v>1.5555870000000001</v>
          </cell>
          <cell r="G438">
            <v>387.34116299999999</v>
          </cell>
          <cell r="H438">
            <v>1.909651</v>
          </cell>
          <cell r="I438">
            <v>475.50309900000002</v>
          </cell>
          <cell r="J438">
            <v>78.518069999999994</v>
          </cell>
        </row>
        <row r="439">
          <cell r="A439">
            <v>8326894</v>
          </cell>
          <cell r="B439">
            <v>438</v>
          </cell>
          <cell r="C439">
            <v>19961</v>
          </cell>
          <cell r="D439">
            <v>847</v>
          </cell>
          <cell r="E439">
            <v>19114</v>
          </cell>
          <cell r="F439">
            <v>1.429074</v>
          </cell>
          <cell r="G439">
            <v>1210.4256780000001</v>
          </cell>
          <cell r="H439">
            <v>4.9422420000000002</v>
          </cell>
          <cell r="I439">
            <v>4186.078974</v>
          </cell>
          <cell r="J439">
            <v>22.56671</v>
          </cell>
        </row>
        <row r="440">
          <cell r="A440">
            <v>8344214</v>
          </cell>
          <cell r="B440">
            <v>439</v>
          </cell>
          <cell r="C440">
            <v>17320</v>
          </cell>
          <cell r="D440">
            <v>6305</v>
          </cell>
          <cell r="E440">
            <v>11015</v>
          </cell>
          <cell r="F440">
            <v>1.2155069999999999</v>
          </cell>
          <cell r="G440">
            <v>7663.7716349999992</v>
          </cell>
          <cell r="H440">
            <v>15.12045</v>
          </cell>
          <cell r="I440">
            <v>95334.437250000003</v>
          </cell>
          <cell r="J440">
            <v>1.747026</v>
          </cell>
        </row>
        <row r="441">
          <cell r="A441">
            <v>8364111</v>
          </cell>
          <cell r="B441">
            <v>440</v>
          </cell>
          <cell r="C441">
            <v>19897</v>
          </cell>
          <cell r="D441">
            <v>10910</v>
          </cell>
          <cell r="E441">
            <v>8987</v>
          </cell>
          <cell r="F441">
            <v>1.740189</v>
          </cell>
          <cell r="G441">
            <v>18985.46199</v>
          </cell>
          <cell r="H441">
            <v>9.5600939999999994</v>
          </cell>
          <cell r="I441">
            <v>104300.62553999999</v>
          </cell>
          <cell r="J441">
            <v>0.82374000000000003</v>
          </cell>
        </row>
        <row r="442">
          <cell r="A442">
            <v>8384047</v>
          </cell>
          <cell r="B442">
            <v>441</v>
          </cell>
          <cell r="C442">
            <v>19936</v>
          </cell>
          <cell r="D442">
            <v>7617</v>
          </cell>
          <cell r="E442">
            <v>12319</v>
          </cell>
          <cell r="F442">
            <v>2.0908890000000002</v>
          </cell>
          <cell r="G442">
            <v>15926.301513000002</v>
          </cell>
          <cell r="H442">
            <v>6.4154900000000001</v>
          </cell>
          <cell r="I442">
            <v>48866.787329999999</v>
          </cell>
          <cell r="J442">
            <v>1.6173029999999999</v>
          </cell>
        </row>
        <row r="443">
          <cell r="A443">
            <v>8404011</v>
          </cell>
          <cell r="B443">
            <v>442</v>
          </cell>
          <cell r="C443">
            <v>19964</v>
          </cell>
          <cell r="D443">
            <v>1992</v>
          </cell>
          <cell r="E443">
            <v>17972</v>
          </cell>
          <cell r="F443">
            <v>2.0684659999999999</v>
          </cell>
          <cell r="G443">
            <v>4120.3842720000002</v>
          </cell>
          <cell r="H443">
            <v>5.823779</v>
          </cell>
          <cell r="I443">
            <v>11600.967768</v>
          </cell>
          <cell r="J443">
            <v>9.0220880000000001</v>
          </cell>
        </row>
        <row r="444">
          <cell r="A444">
            <v>8423993</v>
          </cell>
          <cell r="B444">
            <v>443</v>
          </cell>
          <cell r="C444">
            <v>19982</v>
          </cell>
          <cell r="D444">
            <v>2709</v>
          </cell>
          <cell r="E444">
            <v>17273</v>
          </cell>
          <cell r="F444">
            <v>2.11225</v>
          </cell>
          <cell r="G444">
            <v>5722.0852500000001</v>
          </cell>
          <cell r="H444">
            <v>3.4341719999999998</v>
          </cell>
          <cell r="I444">
            <v>9303.1719479999992</v>
          </cell>
          <cell r="J444">
            <v>6.3761530000000004</v>
          </cell>
        </row>
        <row r="445">
          <cell r="A445">
            <v>8443960</v>
          </cell>
          <cell r="B445">
            <v>444</v>
          </cell>
          <cell r="C445">
            <v>19967</v>
          </cell>
          <cell r="D445">
            <v>2859</v>
          </cell>
          <cell r="E445">
            <v>17108</v>
          </cell>
          <cell r="F445">
            <v>0.75949900000000004</v>
          </cell>
          <cell r="G445">
            <v>2171.4076410000002</v>
          </cell>
          <cell r="H445">
            <v>46.052660000000003</v>
          </cell>
          <cell r="I445">
            <v>131664.55494</v>
          </cell>
          <cell r="J445">
            <v>5.983911</v>
          </cell>
        </row>
        <row r="446">
          <cell r="A446">
            <v>8463923</v>
          </cell>
          <cell r="B446">
            <v>445</v>
          </cell>
          <cell r="C446">
            <v>19963</v>
          </cell>
          <cell r="D446">
            <v>2042</v>
          </cell>
          <cell r="E446">
            <v>17921</v>
          </cell>
          <cell r="F446">
            <v>1.1553310000000001</v>
          </cell>
          <cell r="G446">
            <v>2359.1859020000002</v>
          </cell>
          <cell r="H446">
            <v>68.878460000000004</v>
          </cell>
          <cell r="I446">
            <v>140649.81531999999</v>
          </cell>
          <cell r="J446">
            <v>8.7761990000000001</v>
          </cell>
        </row>
        <row r="447">
          <cell r="A447">
            <v>8482488</v>
          </cell>
          <cell r="B447">
            <v>446</v>
          </cell>
          <cell r="C447">
            <v>18565</v>
          </cell>
          <cell r="D447">
            <v>249</v>
          </cell>
          <cell r="E447">
            <v>18316</v>
          </cell>
          <cell r="F447">
            <v>1.591011</v>
          </cell>
          <cell r="G447">
            <v>396.16173900000001</v>
          </cell>
          <cell r="H447">
            <v>2.6350899999999999</v>
          </cell>
          <cell r="I447">
            <v>656.13740999999993</v>
          </cell>
          <cell r="J447">
            <v>73.558239999999998</v>
          </cell>
        </row>
        <row r="448">
          <cell r="A448">
            <v>8499996</v>
          </cell>
          <cell r="B448">
            <v>447</v>
          </cell>
          <cell r="C448">
            <v>17508</v>
          </cell>
          <cell r="D448">
            <v>292</v>
          </cell>
          <cell r="E448">
            <v>17216</v>
          </cell>
          <cell r="F448">
            <v>1.4018740000000001</v>
          </cell>
          <cell r="G448">
            <v>409.34720800000002</v>
          </cell>
          <cell r="H448">
            <v>14.199299999999999</v>
          </cell>
          <cell r="I448">
            <v>4146.1956</v>
          </cell>
          <cell r="J448">
            <v>58.9589</v>
          </cell>
        </row>
        <row r="449">
          <cell r="A449">
            <v>8517443</v>
          </cell>
          <cell r="B449">
            <v>448</v>
          </cell>
          <cell r="C449">
            <v>17447</v>
          </cell>
          <cell r="D449">
            <v>1875</v>
          </cell>
          <cell r="E449">
            <v>15572</v>
          </cell>
          <cell r="F449">
            <v>2.0067840000000001</v>
          </cell>
          <cell r="G449">
            <v>3762.7200000000003</v>
          </cell>
          <cell r="H449">
            <v>2.0786289999999998</v>
          </cell>
          <cell r="I449">
            <v>3897.4293749999997</v>
          </cell>
          <cell r="J449">
            <v>8.3050669999999993</v>
          </cell>
        </row>
        <row r="450">
          <cell r="A450">
            <v>8537424</v>
          </cell>
          <cell r="B450">
            <v>449</v>
          </cell>
          <cell r="C450">
            <v>19981</v>
          </cell>
          <cell r="D450">
            <v>1318</v>
          </cell>
          <cell r="E450">
            <v>18663</v>
          </cell>
          <cell r="F450">
            <v>1.816557</v>
          </cell>
          <cell r="G450">
            <v>2394.2221260000001</v>
          </cell>
          <cell r="H450">
            <v>2.0669940000000002</v>
          </cell>
          <cell r="I450">
            <v>2724.2980920000005</v>
          </cell>
          <cell r="J450">
            <v>14.16009</v>
          </cell>
        </row>
        <row r="451">
          <cell r="A451">
            <v>8557412</v>
          </cell>
          <cell r="B451">
            <v>450</v>
          </cell>
          <cell r="C451">
            <v>19988</v>
          </cell>
          <cell r="D451">
            <v>1743</v>
          </cell>
          <cell r="E451">
            <v>18245</v>
          </cell>
          <cell r="F451">
            <v>1.304548</v>
          </cell>
          <cell r="G451">
            <v>2273.8271640000003</v>
          </cell>
          <cell r="H451">
            <v>7.7702059999999999</v>
          </cell>
          <cell r="I451">
            <v>13543.469058000001</v>
          </cell>
          <cell r="J451">
            <v>10.46758</v>
          </cell>
        </row>
        <row r="452">
          <cell r="A452">
            <v>8577351</v>
          </cell>
          <cell r="B452">
            <v>451</v>
          </cell>
          <cell r="C452">
            <v>19939</v>
          </cell>
          <cell r="D452">
            <v>8774</v>
          </cell>
          <cell r="E452">
            <v>11165</v>
          </cell>
          <cell r="F452">
            <v>1.5033179999999999</v>
          </cell>
          <cell r="G452">
            <v>13190.112132</v>
          </cell>
          <cell r="H452">
            <v>12.66445</v>
          </cell>
          <cell r="I452">
            <v>111117.88430000001</v>
          </cell>
          <cell r="J452">
            <v>1.27251</v>
          </cell>
        </row>
        <row r="453">
          <cell r="A453">
            <v>8597314</v>
          </cell>
          <cell r="B453">
            <v>452</v>
          </cell>
          <cell r="C453">
            <v>19963</v>
          </cell>
          <cell r="D453">
            <v>9437</v>
          </cell>
          <cell r="E453">
            <v>10526</v>
          </cell>
          <cell r="F453">
            <v>1.89791</v>
          </cell>
          <cell r="G453">
            <v>17910.576669999999</v>
          </cell>
          <cell r="H453">
            <v>9.7735310000000002</v>
          </cell>
          <cell r="I453">
            <v>92232.812046999999</v>
          </cell>
          <cell r="J453">
            <v>1.115397</v>
          </cell>
        </row>
        <row r="454">
          <cell r="A454">
            <v>8616168</v>
          </cell>
          <cell r="B454">
            <v>453</v>
          </cell>
          <cell r="C454">
            <v>18854</v>
          </cell>
          <cell r="D454">
            <v>3203</v>
          </cell>
          <cell r="E454">
            <v>15651</v>
          </cell>
          <cell r="F454">
            <v>2.0423840000000002</v>
          </cell>
          <cell r="G454">
            <v>6541.7559520000004</v>
          </cell>
          <cell r="H454">
            <v>4.7233039999999997</v>
          </cell>
          <cell r="I454">
            <v>15128.742711999999</v>
          </cell>
          <cell r="J454">
            <v>4.8863560000000001</v>
          </cell>
        </row>
        <row r="455">
          <cell r="A455">
            <v>8636124</v>
          </cell>
          <cell r="B455">
            <v>454</v>
          </cell>
          <cell r="C455">
            <v>19956</v>
          </cell>
          <cell r="D455">
            <v>4423</v>
          </cell>
          <cell r="E455">
            <v>15533</v>
          </cell>
          <cell r="F455">
            <v>1.171279</v>
          </cell>
          <cell r="G455">
            <v>5180.5670169999994</v>
          </cell>
          <cell r="H455">
            <v>62.289769999999997</v>
          </cell>
          <cell r="I455">
            <v>275507.65270999999</v>
          </cell>
          <cell r="J455">
            <v>3.51187</v>
          </cell>
        </row>
        <row r="456">
          <cell r="A456">
            <v>8656107</v>
          </cell>
          <cell r="B456">
            <v>455</v>
          </cell>
          <cell r="C456">
            <v>19983</v>
          </cell>
          <cell r="D456">
            <v>3354</v>
          </cell>
          <cell r="E456">
            <v>16629</v>
          </cell>
          <cell r="F456">
            <v>1.094689</v>
          </cell>
          <cell r="G456">
            <v>3671.586906</v>
          </cell>
          <cell r="H456">
            <v>55.601770000000002</v>
          </cell>
          <cell r="I456">
            <v>186488.33658</v>
          </cell>
          <cell r="J456">
            <v>4.9579610000000001</v>
          </cell>
        </row>
        <row r="457">
          <cell r="A457">
            <v>8676089</v>
          </cell>
          <cell r="B457">
            <v>456</v>
          </cell>
          <cell r="C457">
            <v>19982</v>
          </cell>
          <cell r="D457">
            <v>3237</v>
          </cell>
          <cell r="E457">
            <v>16745</v>
          </cell>
          <cell r="F457">
            <v>1.02579</v>
          </cell>
          <cell r="G457">
            <v>3320.4822300000001</v>
          </cell>
          <cell r="H457">
            <v>69.497389999999996</v>
          </cell>
          <cell r="I457">
            <v>224963.05142999999</v>
          </cell>
          <cell r="J457">
            <v>5.173</v>
          </cell>
        </row>
        <row r="458">
          <cell r="A458">
            <v>8695974</v>
          </cell>
          <cell r="B458">
            <v>457</v>
          </cell>
          <cell r="C458">
            <v>19885</v>
          </cell>
          <cell r="D458">
            <v>69</v>
          </cell>
          <cell r="E458">
            <v>19816</v>
          </cell>
          <cell r="F458">
            <v>1.443751</v>
          </cell>
          <cell r="G458">
            <v>99.618819000000002</v>
          </cell>
          <cell r="H458">
            <v>10.18131</v>
          </cell>
          <cell r="I458">
            <v>702.51039000000003</v>
          </cell>
          <cell r="J458">
            <v>287.1884</v>
          </cell>
        </row>
        <row r="459">
          <cell r="A459">
            <v>8715617</v>
          </cell>
          <cell r="B459">
            <v>458</v>
          </cell>
          <cell r="C459">
            <v>19643</v>
          </cell>
          <cell r="D459">
            <v>249</v>
          </cell>
          <cell r="E459">
            <v>19394</v>
          </cell>
          <cell r="F459">
            <v>1.7349889999999999</v>
          </cell>
          <cell r="G459">
            <v>432.01226099999997</v>
          </cell>
          <cell r="H459">
            <v>2.6980949999999999</v>
          </cell>
          <cell r="I459">
            <v>671.82565499999998</v>
          </cell>
          <cell r="J459">
            <v>77.887550000000005</v>
          </cell>
        </row>
        <row r="460">
          <cell r="A460">
            <v>8735501</v>
          </cell>
          <cell r="B460">
            <v>459</v>
          </cell>
          <cell r="C460">
            <v>19884</v>
          </cell>
          <cell r="D460">
            <v>0</v>
          </cell>
          <cell r="E460">
            <v>19884</v>
          </cell>
          <cell r="G460">
            <v>0</v>
          </cell>
          <cell r="I460">
            <v>0</v>
          </cell>
        </row>
        <row r="461">
          <cell r="A461">
            <v>8755441</v>
          </cell>
          <cell r="B461">
            <v>460</v>
          </cell>
          <cell r="C461">
            <v>19940</v>
          </cell>
          <cell r="D461">
            <v>7285</v>
          </cell>
          <cell r="E461">
            <v>12655</v>
          </cell>
          <cell r="F461">
            <v>1.7374970000000001</v>
          </cell>
          <cell r="G461">
            <v>12657.665645000001</v>
          </cell>
          <cell r="H461">
            <v>13.99206</v>
          </cell>
          <cell r="I461">
            <v>101932.1571</v>
          </cell>
          <cell r="J461">
            <v>1.737131</v>
          </cell>
        </row>
        <row r="462">
          <cell r="A462">
            <v>8774716</v>
          </cell>
          <cell r="B462">
            <v>461</v>
          </cell>
          <cell r="C462">
            <v>19275</v>
          </cell>
          <cell r="D462">
            <v>9205</v>
          </cell>
          <cell r="E462">
            <v>10070</v>
          </cell>
          <cell r="F462">
            <v>1.8227150000000001</v>
          </cell>
          <cell r="G462">
            <v>16778.091575000002</v>
          </cell>
          <cell r="H462">
            <v>8.5949899999999992</v>
          </cell>
          <cell r="I462">
            <v>79116.882949999999</v>
          </cell>
          <cell r="J462">
            <v>1.093971</v>
          </cell>
        </row>
        <row r="463">
          <cell r="A463">
            <v>8794702</v>
          </cell>
          <cell r="B463">
            <v>462</v>
          </cell>
          <cell r="C463">
            <v>19986</v>
          </cell>
          <cell r="D463">
            <v>9538</v>
          </cell>
          <cell r="E463">
            <v>10448</v>
          </cell>
          <cell r="F463">
            <v>2.0896469999999998</v>
          </cell>
          <cell r="G463">
            <v>19931.053086</v>
          </cell>
          <cell r="H463">
            <v>3.8634940000000002</v>
          </cell>
          <cell r="I463">
            <v>36850.005772000004</v>
          </cell>
          <cell r="J463">
            <v>1.0954079999999999</v>
          </cell>
        </row>
        <row r="464">
          <cell r="A464">
            <v>8813909</v>
          </cell>
          <cell r="B464">
            <v>463</v>
          </cell>
          <cell r="C464">
            <v>19207</v>
          </cell>
          <cell r="D464">
            <v>5039</v>
          </cell>
          <cell r="E464">
            <v>14168</v>
          </cell>
          <cell r="F464">
            <v>1.626044</v>
          </cell>
          <cell r="G464">
            <v>8193.6357160000007</v>
          </cell>
          <cell r="H464">
            <v>1.727754</v>
          </cell>
          <cell r="I464">
            <v>8706.1524059999992</v>
          </cell>
          <cell r="J464">
            <v>2.8116690000000002</v>
          </cell>
        </row>
        <row r="465">
          <cell r="A465">
            <v>8833875</v>
          </cell>
          <cell r="B465">
            <v>464</v>
          </cell>
          <cell r="C465">
            <v>19966</v>
          </cell>
          <cell r="D465">
            <v>3383</v>
          </cell>
          <cell r="E465">
            <v>16583</v>
          </cell>
          <cell r="F465">
            <v>1.6871510000000001</v>
          </cell>
          <cell r="G465">
            <v>5707.6318330000004</v>
          </cell>
          <cell r="H465">
            <v>2.641143</v>
          </cell>
          <cell r="I465">
            <v>8934.9867689999992</v>
          </cell>
          <cell r="J465">
            <v>4.9018620000000004</v>
          </cell>
        </row>
        <row r="466">
          <cell r="A466">
            <v>8853845</v>
          </cell>
          <cell r="B466">
            <v>465</v>
          </cell>
          <cell r="C466">
            <v>19970</v>
          </cell>
          <cell r="D466">
            <v>908</v>
          </cell>
          <cell r="E466">
            <v>19062</v>
          </cell>
          <cell r="F466">
            <v>1.607558</v>
          </cell>
          <cell r="G466">
            <v>1459.6626639999999</v>
          </cell>
          <cell r="H466">
            <v>3.979787</v>
          </cell>
          <cell r="I466">
            <v>3613.646596</v>
          </cell>
          <cell r="J466">
            <v>20.993390000000002</v>
          </cell>
        </row>
        <row r="467">
          <cell r="A467">
            <v>8873324</v>
          </cell>
          <cell r="B467">
            <v>466</v>
          </cell>
          <cell r="C467">
            <v>19479</v>
          </cell>
          <cell r="D467">
            <v>263</v>
          </cell>
          <cell r="E467">
            <v>19216</v>
          </cell>
          <cell r="F467">
            <v>1.9009640000000001</v>
          </cell>
          <cell r="G467">
            <v>499.95353200000005</v>
          </cell>
          <cell r="H467">
            <v>2.825145</v>
          </cell>
          <cell r="I467">
            <v>743.01313500000003</v>
          </cell>
          <cell r="J467">
            <v>73.064639999999997</v>
          </cell>
        </row>
        <row r="468">
          <cell r="A468">
            <v>8893099</v>
          </cell>
          <cell r="B468">
            <v>467</v>
          </cell>
          <cell r="C468">
            <v>19775</v>
          </cell>
          <cell r="D468">
            <v>102</v>
          </cell>
          <cell r="E468">
            <v>19673</v>
          </cell>
          <cell r="F468">
            <v>1.6293340000000001</v>
          </cell>
          <cell r="G468">
            <v>166.19206800000001</v>
          </cell>
          <cell r="H468">
            <v>2.5309900000000001</v>
          </cell>
          <cell r="I468">
            <v>258.16098</v>
          </cell>
          <cell r="J468">
            <v>192.8725</v>
          </cell>
        </row>
        <row r="469">
          <cell r="A469">
            <v>8913041</v>
          </cell>
          <cell r="B469">
            <v>468</v>
          </cell>
          <cell r="C469">
            <v>19942</v>
          </cell>
          <cell r="D469">
            <v>1272</v>
          </cell>
          <cell r="E469">
            <v>18670</v>
          </cell>
          <cell r="F469">
            <v>1.8753470000000001</v>
          </cell>
          <cell r="G469">
            <v>2385.4413840000002</v>
          </cell>
          <cell r="H469">
            <v>1.806872</v>
          </cell>
          <cell r="I469">
            <v>2298.3411839999999</v>
          </cell>
          <cell r="J469">
            <v>14.677670000000001</v>
          </cell>
        </row>
        <row r="470">
          <cell r="A470">
            <v>8933020</v>
          </cell>
          <cell r="B470">
            <v>469</v>
          </cell>
          <cell r="C470">
            <v>19979</v>
          </cell>
          <cell r="D470">
            <v>1142</v>
          </cell>
          <cell r="E470">
            <v>18837</v>
          </cell>
          <cell r="F470">
            <v>1.8347830000000001</v>
          </cell>
          <cell r="G470">
            <v>2095.3221859999999</v>
          </cell>
          <cell r="H470">
            <v>2.0284330000000002</v>
          </cell>
          <cell r="I470">
            <v>2316.4704860000002</v>
          </cell>
          <cell r="J470">
            <v>16.49475</v>
          </cell>
        </row>
        <row r="471">
          <cell r="A471">
            <v>8952124</v>
          </cell>
          <cell r="B471">
            <v>470</v>
          </cell>
          <cell r="C471">
            <v>19104</v>
          </cell>
          <cell r="D471">
            <v>498</v>
          </cell>
          <cell r="E471">
            <v>18606</v>
          </cell>
          <cell r="F471">
            <v>2.1641919999999999</v>
          </cell>
          <cell r="G471">
            <v>1077.7676159999999</v>
          </cell>
          <cell r="H471">
            <v>2.2853569999999999</v>
          </cell>
          <cell r="I471">
            <v>1138.107786</v>
          </cell>
          <cell r="J471">
            <v>37.361449999999998</v>
          </cell>
        </row>
        <row r="472">
          <cell r="A472">
            <v>8972106</v>
          </cell>
          <cell r="B472">
            <v>471</v>
          </cell>
          <cell r="C472">
            <v>19982</v>
          </cell>
          <cell r="D472">
            <v>3413</v>
          </cell>
          <cell r="E472">
            <v>16569</v>
          </cell>
          <cell r="F472">
            <v>2.1945209999999999</v>
          </cell>
          <cell r="G472">
            <v>7489.900173</v>
          </cell>
          <cell r="H472">
            <v>1.4457629999999999</v>
          </cell>
          <cell r="I472">
            <v>4934.3891189999995</v>
          </cell>
          <cell r="J472">
            <v>4.854673</v>
          </cell>
        </row>
        <row r="473">
          <cell r="A473">
            <v>8992058</v>
          </cell>
          <cell r="B473">
            <v>472</v>
          </cell>
          <cell r="C473">
            <v>19952</v>
          </cell>
          <cell r="D473">
            <v>3105</v>
          </cell>
          <cell r="E473">
            <v>16847</v>
          </cell>
          <cell r="F473">
            <v>1.800827</v>
          </cell>
          <cell r="G473">
            <v>5591.5678349999998</v>
          </cell>
          <cell r="H473">
            <v>1.7169540000000001</v>
          </cell>
          <cell r="I473">
            <v>5331.1421700000001</v>
          </cell>
          <cell r="J473">
            <v>5.4257650000000002</v>
          </cell>
        </row>
        <row r="474">
          <cell r="A474">
            <v>9012009</v>
          </cell>
          <cell r="B474">
            <v>473</v>
          </cell>
          <cell r="C474">
            <v>19951</v>
          </cell>
          <cell r="D474">
            <v>645</v>
          </cell>
          <cell r="E474">
            <v>19306</v>
          </cell>
          <cell r="F474">
            <v>1.7263139999999999</v>
          </cell>
          <cell r="G474">
            <v>1113.47253</v>
          </cell>
          <cell r="H474">
            <v>1.695749</v>
          </cell>
          <cell r="I474">
            <v>1093.7581049999999</v>
          </cell>
          <cell r="J474">
            <v>29.93178</v>
          </cell>
        </row>
        <row r="475">
          <cell r="A475">
            <v>9031936</v>
          </cell>
          <cell r="B475">
            <v>474</v>
          </cell>
          <cell r="C475">
            <v>19927</v>
          </cell>
          <cell r="D475">
            <v>3032</v>
          </cell>
          <cell r="E475">
            <v>16895</v>
          </cell>
          <cell r="F475">
            <v>1.507601</v>
          </cell>
          <cell r="G475">
            <v>4571.0462319999997</v>
          </cell>
          <cell r="H475">
            <v>1.510591</v>
          </cell>
          <cell r="I475">
            <v>4580.1119120000003</v>
          </cell>
          <cell r="J475">
            <v>5.5722290000000001</v>
          </cell>
        </row>
        <row r="476">
          <cell r="A476">
            <v>9047899</v>
          </cell>
          <cell r="B476">
            <v>475</v>
          </cell>
          <cell r="C476">
            <v>15963</v>
          </cell>
          <cell r="D476">
            <v>3782</v>
          </cell>
          <cell r="E476">
            <v>12181</v>
          </cell>
          <cell r="F476">
            <v>2.3251659999999998</v>
          </cell>
          <cell r="G476">
            <v>8793.7778120000003</v>
          </cell>
          <cell r="H476">
            <v>1.345324</v>
          </cell>
          <cell r="I476">
            <v>5088.0153680000003</v>
          </cell>
          <cell r="J476">
            <v>3.220783</v>
          </cell>
        </row>
      </sheetData>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APPEN_L_R1"/>
      <sheetName val="Reconciliation"/>
      <sheetName val="SUMMARY"/>
      <sheetName val="SUM_KEY"/>
      <sheetName val="BASIC_ENG"/>
      <sheetName val="DETAIL_ENG"/>
      <sheetName val="PROJ_MGMT"/>
      <sheetName val="PROCMNT"/>
      <sheetName val="AUTOMATE"/>
      <sheetName val="CONSTR"/>
      <sheetName val="GMD SUMM"/>
      <sheetName val="Salary Schedules"/>
      <sheetName val="PR Adds"/>
      <sheetName val="Candelaria"/>
      <sheetName val="Relocation_Allow"/>
      <sheetName val="MobDemob"/>
      <sheetName val="HHGoods"/>
      <sheetName val="Work Week"/>
      <sheetName val="Basis"/>
      <sheetName val="Parameters"/>
      <sheetName val="RFP CODES"/>
      <sheetName val="Observations"/>
      <sheetName val="Relocation"/>
      <sheetName val="Bus. Travel"/>
      <sheetName val="Travel_rates"/>
      <sheetName val="TRVL SF BSC"/>
      <sheetName val="TRVL SF DET"/>
      <sheetName val="TRVL TOR  BSC"/>
      <sheetName val="TRVL TOR DET"/>
      <sheetName val="TRVL LIM BSC"/>
      <sheetName val="TRVL LIM DET"/>
      <sheetName val="TRVL CON BSC"/>
      <sheetName val="LOC_NM_TRVL"/>
      <sheetName val="TRVL CON DET"/>
      <sheetName val="Table_1"/>
      <sheetName val="PPS"/>
      <sheetName val="JV_PPS"/>
      <sheetName val="DATOS"/>
      <sheetName val="10241EQLIST"/>
      <sheetName val="10241PIP1ON-SITE"/>
      <sheetName val="#¡REF"/>
      <sheetName val="MLISMMF"/>
      <sheetName val="Register"/>
      <sheetName val="ACOSTOS"/>
      <sheetName val="INSUMOS"/>
      <sheetName val="PRESUPUESTO"/>
      <sheetName val="ProposalCostr0"/>
      <sheetName val="Listado"/>
      <sheetName val="Key Metrics"/>
      <sheetName val="Project_Summary"/>
      <sheetName val="GMD_SUMM"/>
      <sheetName val="Salary_Schedules"/>
      <sheetName val="PR_Adds"/>
      <sheetName val="Work_Week"/>
      <sheetName val="RFP_CODES"/>
      <sheetName val="Bus__Travel"/>
      <sheetName val="TRVL_SF_BSC"/>
      <sheetName val="TRVL_SF_DET"/>
      <sheetName val="TRVL_TOR__BSC"/>
      <sheetName val="TRVL_TOR_DET"/>
      <sheetName val="TRVL_LIM_BSC"/>
      <sheetName val="TRVL_LIM_DET"/>
      <sheetName val="TRVL_CON_BSC"/>
      <sheetName val="TRVL_CON_DET"/>
      <sheetName val="MHR REPORTS"/>
      <sheetName val="STL"/>
      <sheetName val="M &amp; E"/>
      <sheetName val="PR-BF"/>
      <sheetName val="UP_DN"/>
      <sheetName val="PL"/>
      <sheetName val="IDL"/>
      <sheetName val="ID_AT_MT_CL"/>
      <sheetName val="Project_Summary1"/>
      <sheetName val="GMD_SUMM1"/>
      <sheetName val="Salary_Schedules1"/>
      <sheetName val="PR_Adds1"/>
      <sheetName val="Work_Week1"/>
      <sheetName val="RFP_CODES1"/>
      <sheetName val="Bus__Travel1"/>
      <sheetName val="TRVL_SF_BSC1"/>
      <sheetName val="TRVL_SF_DET1"/>
      <sheetName val="TRVL_TOR__BSC1"/>
      <sheetName val="TRVL_TOR_DET1"/>
      <sheetName val="TRVL_LIM_BSC1"/>
      <sheetName val="TRVL_LIM_DET1"/>
      <sheetName val="TRVL_CON_BSC1"/>
      <sheetName val="TRVL_CON_DET1"/>
      <sheetName val="puni"/>
      <sheetName val="Denver"/>
      <sheetName val="expats"/>
      <sheetName val="locals"/>
      <sheetName val="office4"/>
      <sheetName val="c-expats"/>
      <sheetName val="c-nationals"/>
      <sheetName val="Office7"/>
      <sheetName val="Misc"/>
      <sheetName val="Costos"/>
      <sheetName val="Generic Inputs"/>
      <sheetName val="RES"/>
      <sheetName val="STN"/>
      <sheetName val="Project_Summary2"/>
      <sheetName val="GMD_SUMM2"/>
      <sheetName val="Salary_Schedules2"/>
      <sheetName val="PR_Adds2"/>
      <sheetName val="Work_Week2"/>
      <sheetName val="RFP_CODES2"/>
      <sheetName val="Bus__Travel2"/>
      <sheetName val="TRVL_SF_BSC2"/>
      <sheetName val="TRVL_SF_DET2"/>
      <sheetName val="TRVL_TOR__BSC2"/>
      <sheetName val="TRVL_TOR_DET2"/>
      <sheetName val="TRVL_LIM_BSC2"/>
      <sheetName val="TRVL_LIM_DET2"/>
      <sheetName val="TRVL_CON_BSC2"/>
      <sheetName val="TRVL_CON_DET2"/>
      <sheetName val="M_&amp;_E"/>
      <sheetName val="Key_Metrics"/>
      <sheetName val="Generic_Inputs"/>
      <sheetName val="Hoja1"/>
      <sheetName val="510-C-201-202"/>
      <sheetName val="510-C-250-251"/>
      <sheetName val="steel"/>
      <sheetName val="Sheet1"/>
      <sheetName val="Valores_Fijos"/>
      <sheetName val="Gantt"/>
      <sheetName val="DIR__MONTE"/>
      <sheetName val="CPU"/>
      <sheetName val="IND__MONTEGRANDE"/>
      <sheetName val="PUNIT"/>
      <sheetName val="SICAF_C-1302"/>
      <sheetName val="Project_Summary3"/>
      <sheetName val="GMD_SUMM3"/>
      <sheetName val="Salary_Schedules3"/>
      <sheetName val="PR_Adds3"/>
      <sheetName val="Work_Week3"/>
      <sheetName val="RFP_CODES3"/>
      <sheetName val="Bus__Travel3"/>
      <sheetName val="TRVL_SF_BSC3"/>
      <sheetName val="TRVL_SF_DET3"/>
      <sheetName val="TRVL_TOR__BSC3"/>
      <sheetName val="TRVL_TOR_DET3"/>
      <sheetName val="TRVL_LIM_BSC3"/>
      <sheetName val="TRVL_LIM_DET3"/>
      <sheetName val="TRVL_CON_BSC3"/>
      <sheetName val="TRVL_CON_DET3"/>
      <sheetName val="SICAF_C-13022"/>
      <sheetName val="Project_Summary4"/>
      <sheetName val="GMD_SUMM4"/>
      <sheetName val="Salary_Schedules4"/>
      <sheetName val="PR_Adds4"/>
      <sheetName val="Work_Week4"/>
      <sheetName val="RFP_CODES4"/>
      <sheetName val="Bus__Travel4"/>
      <sheetName val="TRVL_SF_BSC4"/>
      <sheetName val="TRVL_SF_DET4"/>
      <sheetName val="TRVL_TOR__BSC4"/>
      <sheetName val="TRVL_TOR_DET4"/>
      <sheetName val="TRVL_LIM_BSC4"/>
      <sheetName val="TRVL_LIM_DET4"/>
      <sheetName val="TRVL_CON_BSC4"/>
      <sheetName val="TRVL_CON_DET4"/>
      <sheetName val="Project_Summary5"/>
      <sheetName val="GMD_SUMM5"/>
      <sheetName val="Salary_Schedules5"/>
      <sheetName val="PR_Adds5"/>
      <sheetName val="Work_Week5"/>
      <sheetName val="RFP_CODES5"/>
      <sheetName val="Bus__Travel5"/>
      <sheetName val="TRVL_SF_BSC5"/>
      <sheetName val="TRVL_SF_DET5"/>
      <sheetName val="TRVL_TOR__BSC5"/>
      <sheetName val="TRVL_TOR_DET5"/>
      <sheetName val="TRVL_LIM_BSC5"/>
      <sheetName val="TRVL_LIM_DET5"/>
      <sheetName val="TRVL_CON_BSC5"/>
      <sheetName val="TRVL_CON_DET5"/>
      <sheetName val="p_unit"/>
      <sheetName val="Project_Summary6"/>
      <sheetName val="GMD_SUMM6"/>
      <sheetName val="Salary_Schedules6"/>
      <sheetName val="PR_Adds6"/>
      <sheetName val="Work_Week6"/>
      <sheetName val="RFP_CODES6"/>
      <sheetName val="Bus__Travel6"/>
      <sheetName val="TRVL_SF_BSC6"/>
      <sheetName val="TRVL_SF_DET6"/>
      <sheetName val="TRVL_TOR__BSC6"/>
      <sheetName val="TRVL_TOR_DET6"/>
      <sheetName val="TRVL_LIM_BSC6"/>
      <sheetName val="TRVL_LIM_DET6"/>
      <sheetName val="TRVL_CON_BSC6"/>
      <sheetName val="TRVL_CON_DET6"/>
      <sheetName val="SICAF_C-13025"/>
      <sheetName val="Project_Summary7"/>
      <sheetName val="GMD_SUMM7"/>
      <sheetName val="Salary_Schedules7"/>
      <sheetName val="PR_Adds7"/>
      <sheetName val="Work_Week7"/>
      <sheetName val="RFP_CODES7"/>
      <sheetName val="Bus__Travel7"/>
      <sheetName val="TRVL_SF_BSC7"/>
      <sheetName val="TRVL_SF_DET7"/>
      <sheetName val="TRVL_TOR__BSC7"/>
      <sheetName val="TRVL_TOR_DET7"/>
      <sheetName val="TRVL_LIM_BSC7"/>
      <sheetName val="TRVL_LIM_DET7"/>
      <sheetName val="TRVL_CON_BSC7"/>
      <sheetName val="TRVL_CON_DET7"/>
      <sheetName val="Data"/>
      <sheetName val="INFO"/>
      <sheetName val="SUM-$"/>
      <sheetName val="SUM-UF"/>
      <sheetName val="SUMMARY-SOLD"/>
      <sheetName val="EQFL$-Tes$"/>
      <sheetName val="SUMMARY-COM-KM"/>
      <sheetName val="Project_Summary8"/>
      <sheetName val="GMD_SUMM8"/>
      <sheetName val="Salary_Schedules8"/>
      <sheetName val="PR_Adds8"/>
      <sheetName val="Work_Week8"/>
      <sheetName val="RFP_CODES8"/>
      <sheetName val="Bus__Travel8"/>
      <sheetName val="TRVL_SF_BSC8"/>
      <sheetName val="TRVL_SF_DET8"/>
      <sheetName val="TRVL_TOR__BSC8"/>
      <sheetName val="TRVL_TOR_DET8"/>
      <sheetName val="TRVL_LIM_BSC8"/>
      <sheetName val="TRVL_LIM_DET8"/>
      <sheetName val="TRVL_CON_BSC8"/>
      <sheetName val="TRVL_CON_DET8"/>
      <sheetName val="Base_de_Datos7"/>
      <sheetName val="Tablas_para_docto7"/>
      <sheetName val="Caratula"/>
      <sheetName val="Project_Summary9"/>
      <sheetName val="GMD_SUMM9"/>
      <sheetName val="Salary_Schedules9"/>
      <sheetName val="PR_Adds9"/>
      <sheetName val="Work_Week9"/>
      <sheetName val="RFP_CODES9"/>
      <sheetName val="Bus__Travel9"/>
      <sheetName val="TRVL_SF_BSC9"/>
      <sheetName val="TRVL_SF_DET9"/>
      <sheetName val="TRVL_TOR__BSC9"/>
      <sheetName val="TRVL_TOR_DET9"/>
      <sheetName val="TRVL_LIM_BSC9"/>
      <sheetName val="TRVL_LIM_DET9"/>
      <sheetName val="TRVL_CON_BSC9"/>
      <sheetName val="TRVL_CON_DET9"/>
      <sheetName val="Project_Summary10"/>
      <sheetName val="GMD_SUMM10"/>
      <sheetName val="Salary_Schedules10"/>
      <sheetName val="PR_Adds10"/>
      <sheetName val="Work_Week10"/>
      <sheetName val="RFP_CODES10"/>
      <sheetName val="Bus__Travel10"/>
      <sheetName val="TRVL_SF_BSC10"/>
      <sheetName val="TRVL_SF_DET10"/>
      <sheetName val="TRVL_TOR__BSC10"/>
      <sheetName val="TRVL_TOR_DET10"/>
      <sheetName val="TRVL_LIM_BSC10"/>
      <sheetName val="TRVL_LIM_DET10"/>
      <sheetName val="TRVL_CON_BSC10"/>
      <sheetName val="TRVL_CON_DET10"/>
      <sheetName val="Flujo_(2)1"/>
      <sheetName val="Project_Summary11"/>
      <sheetName val="GMD_SUMM11"/>
      <sheetName val="Salary_Schedules11"/>
      <sheetName val="PR_Adds11"/>
      <sheetName val="Work_Week11"/>
      <sheetName val="RFP_CODES11"/>
      <sheetName val="Bus__Travel11"/>
      <sheetName val="TRVL_SF_BSC11"/>
      <sheetName val="TRVL_SF_DET11"/>
      <sheetName val="TRVL_TOR__BSC11"/>
      <sheetName val="TRVL_TOR_DET11"/>
      <sheetName val="TRVL_LIM_BSC11"/>
      <sheetName val="TRVL_LIM_DET11"/>
      <sheetName val="TRVL_CON_BSC11"/>
      <sheetName val="TRVL_CON_DET11"/>
      <sheetName val="Project_Summary12"/>
      <sheetName val="GMD_SUMM12"/>
      <sheetName val="Salary_Schedules12"/>
      <sheetName val="PR_Adds12"/>
      <sheetName val="Work_Week12"/>
      <sheetName val="RFP_CODES12"/>
      <sheetName val="Bus__Travel12"/>
      <sheetName val="TRVL_SF_BSC12"/>
      <sheetName val="TRVL_SF_DET12"/>
      <sheetName val="TRVL_TOR__BSC12"/>
      <sheetName val="TRVL_TOR_DET12"/>
      <sheetName val="TRVL_LIM_BSC12"/>
      <sheetName val="TRVL_LIM_DET12"/>
      <sheetName val="TRVL_CON_BSC12"/>
      <sheetName val="TRVL_CON_DET12"/>
      <sheetName val="Project_Summary13"/>
      <sheetName val="GMD_SUMM13"/>
      <sheetName val="Salary_Schedules13"/>
      <sheetName val="PR_Adds13"/>
      <sheetName val="Work_Week13"/>
      <sheetName val="RFP_CODES13"/>
      <sheetName val="Bus__Travel13"/>
      <sheetName val="TRVL_SF_BSC13"/>
      <sheetName val="TRVL_SF_DET13"/>
      <sheetName val="TRVL_TOR__BSC13"/>
      <sheetName val="TRVL_TOR_DET13"/>
      <sheetName val="TRVL_LIM_BSC13"/>
      <sheetName val="TRVL_LIM_DET13"/>
      <sheetName val="TRVL_CON_BSC13"/>
      <sheetName val="TRVL_CON_DET13"/>
      <sheetName val="Project_Summary15"/>
      <sheetName val="GMD_SUMM15"/>
      <sheetName val="Salary_Schedules15"/>
      <sheetName val="PR_Adds15"/>
      <sheetName val="Work_Week15"/>
      <sheetName val="RFP_CODES15"/>
      <sheetName val="Bus__Travel15"/>
      <sheetName val="TRVL_SF_BSC15"/>
      <sheetName val="TRVL_SF_DET15"/>
      <sheetName val="TRVL_TOR__BSC15"/>
      <sheetName val="TRVL_TOR_DET15"/>
      <sheetName val="TRVL_LIM_BSC15"/>
      <sheetName val="TRVL_LIM_DET15"/>
      <sheetName val="TRVL_CON_BSC15"/>
      <sheetName val="TRVL_CON_DET15"/>
      <sheetName val="Project_Summary14"/>
      <sheetName val="GMD_SUMM14"/>
      <sheetName val="Salary_Schedules14"/>
      <sheetName val="PR_Adds14"/>
      <sheetName val="Work_Week14"/>
      <sheetName val="RFP_CODES14"/>
      <sheetName val="Bus__Travel14"/>
      <sheetName val="TRVL_SF_BSC14"/>
      <sheetName val="TRVL_SF_DET14"/>
      <sheetName val="TRVL_TOR__BSC14"/>
      <sheetName val="TRVL_TOR_DET14"/>
      <sheetName val="TRVL_LIM_BSC14"/>
      <sheetName val="TRVL_LIM_DET14"/>
      <sheetName val="TRVL_CON_BSC14"/>
      <sheetName val="TRVL_CON_DET14"/>
      <sheetName val="Project_Summary16"/>
      <sheetName val="GMD_SUMM16"/>
      <sheetName val="Salary_Schedules16"/>
      <sheetName val="PR_Adds16"/>
      <sheetName val="Work_Week16"/>
      <sheetName val="RFP_CODES16"/>
      <sheetName val="Bus__Travel16"/>
      <sheetName val="TRVL_SF_BSC16"/>
      <sheetName val="TRVL_SF_DET16"/>
      <sheetName val="TRVL_TOR__BSC16"/>
      <sheetName val="TRVL_TOR_DET16"/>
      <sheetName val="TRVL_LIM_BSC16"/>
      <sheetName val="TRVL_LIM_DET16"/>
      <sheetName val="TRVL_CON_BSC16"/>
      <sheetName val="TRVL_CON_DET16"/>
      <sheetName val="Project_Summary17"/>
      <sheetName val="GMD_SUMM17"/>
      <sheetName val="Salary_Schedules17"/>
      <sheetName val="PR_Adds17"/>
      <sheetName val="Work_Week17"/>
      <sheetName val="RFP_CODES17"/>
      <sheetName val="Bus__Travel17"/>
      <sheetName val="TRVL_SF_BSC17"/>
      <sheetName val="TRVL_SF_DET17"/>
      <sheetName val="TRVL_TOR__BSC17"/>
      <sheetName val="TRVL_TOR_DET17"/>
      <sheetName val="TRVL_LIM_BSC17"/>
      <sheetName val="TRVL_LIM_DET17"/>
      <sheetName val="TRVL_CON_BSC17"/>
      <sheetName val="TRVL_CON_DET17"/>
      <sheetName val="Base_de_Datos10"/>
      <sheetName val="Tablas_para_docto10"/>
      <sheetName val="Relaves_11"/>
      <sheetName val="Project_Summary18"/>
      <sheetName val="GMD_SUMM18"/>
      <sheetName val="Salary_Schedules18"/>
      <sheetName val="PR_Adds18"/>
      <sheetName val="Work_Week18"/>
      <sheetName val="RFP_CODES18"/>
      <sheetName val="Bus__Travel18"/>
      <sheetName val="TRVL_SF_BSC18"/>
      <sheetName val="TRVL_SF_DET18"/>
      <sheetName val="TRVL_TOR__BSC18"/>
      <sheetName val="TRVL_TOR_DET18"/>
      <sheetName val="TRVL_LIM_BSC18"/>
      <sheetName val="TRVL_LIM_DET18"/>
      <sheetName val="TRVL_CON_BSC18"/>
      <sheetName val="TRVL_CON_DET18"/>
      <sheetName val="Base_de_Datos18"/>
      <sheetName val="Tablas_para_docto18"/>
      <sheetName val="Project_Summary19"/>
      <sheetName val="GMD_SUMM19"/>
      <sheetName val="Salary_Schedules19"/>
      <sheetName val="PR_Adds19"/>
      <sheetName val="Work_Week19"/>
      <sheetName val="RFP_CODES19"/>
      <sheetName val="Bus__Travel19"/>
      <sheetName val="TRVL_SF_BSC19"/>
      <sheetName val="TRVL_SF_DET19"/>
      <sheetName val="TRVL_TOR__BSC19"/>
      <sheetName val="TRVL_TOR_DET19"/>
      <sheetName val="TRVL_LIM_BSC19"/>
      <sheetName val="TRVL_LIM_DET19"/>
      <sheetName val="TRVL_CON_BSC19"/>
      <sheetName val="TRVL_CON_DET19"/>
      <sheetName val="Project_Summary21"/>
      <sheetName val="GMD_SUMM21"/>
      <sheetName val="Salary_Schedules21"/>
      <sheetName val="PR_Adds21"/>
      <sheetName val="Work_Week21"/>
      <sheetName val="RFP_CODES21"/>
      <sheetName val="Bus__Travel21"/>
      <sheetName val="TRVL_SF_BSC21"/>
      <sheetName val="TRVL_SF_DET21"/>
      <sheetName val="TRVL_TOR__BSC21"/>
      <sheetName val="TRVL_TOR_DET21"/>
      <sheetName val="TRVL_LIM_BSC21"/>
      <sheetName val="TRVL_LIM_DET21"/>
      <sheetName val="TRVL_CON_BSC21"/>
      <sheetName val="TRVL_CON_DET21"/>
      <sheetName val="Project_Summary20"/>
      <sheetName val="GMD_SUMM20"/>
      <sheetName val="Salary_Schedules20"/>
      <sheetName val="PR_Adds20"/>
      <sheetName val="Work_Week20"/>
      <sheetName val="RFP_CODES20"/>
      <sheetName val="Bus__Travel20"/>
      <sheetName val="TRVL_SF_BSC20"/>
      <sheetName val="TRVL_SF_DET20"/>
      <sheetName val="TRVL_TOR__BSC20"/>
      <sheetName val="TRVL_TOR_DET20"/>
      <sheetName val="TRVL_LIM_BSC20"/>
      <sheetName val="TRVL_LIM_DET20"/>
      <sheetName val="TRVL_CON_BSC20"/>
      <sheetName val="TRVL_CON_DET20"/>
      <sheetName val="flujo"/>
      <sheetName val="CINDIREC"/>
      <sheetName val="Project_Summary23"/>
      <sheetName val="GMD_SUMM23"/>
      <sheetName val="Salary_Schedules23"/>
      <sheetName val="PR_Adds23"/>
      <sheetName val="Work_Week23"/>
      <sheetName val="RFP_CODES23"/>
      <sheetName val="Bus__Travel23"/>
      <sheetName val="TRVL_SF_BSC23"/>
      <sheetName val="TRVL_SF_DET23"/>
      <sheetName val="TRVL_TOR__BSC23"/>
      <sheetName val="TRVL_TOR_DET23"/>
      <sheetName val="TRVL_LIM_BSC23"/>
      <sheetName val="TRVL_LIM_DET23"/>
      <sheetName val="TRVL_CON_BSC23"/>
      <sheetName val="TRVL_CON_DET23"/>
      <sheetName val="M_&amp;_E1"/>
      <sheetName val="Project_Summary22"/>
      <sheetName val="GMD_SUMM22"/>
      <sheetName val="Salary_Schedules22"/>
      <sheetName val="PR_Adds22"/>
      <sheetName val="Work_Week22"/>
      <sheetName val="RFP_CODES22"/>
      <sheetName val="Bus__Travel22"/>
      <sheetName val="TRVL_SF_BSC22"/>
      <sheetName val="TRVL_SF_DET22"/>
      <sheetName val="TRVL_TOR__BSC22"/>
      <sheetName val="TRVL_TOR_DET22"/>
      <sheetName val="TRVL_LIM_BSC22"/>
      <sheetName val="TRVL_LIM_DET22"/>
      <sheetName val="TRVL_CON_BSC22"/>
      <sheetName val="TRVL_CON_DET22"/>
      <sheetName val="COSTS"/>
      <sheetName val="Fig 4-14"/>
      <sheetName val="Valores Unitarios"/>
      <sheetName val="Val. Unit. Electr. e Instr."/>
      <sheetName val="Project_Summary25"/>
      <sheetName val="GMD_SUMM25"/>
      <sheetName val="Salary_Schedules25"/>
      <sheetName val="PR_Adds25"/>
      <sheetName val="Work_Week25"/>
      <sheetName val="RFP_CODES25"/>
      <sheetName val="Bus__Travel25"/>
      <sheetName val="TRVL_SF_BSC25"/>
      <sheetName val="TRVL_SF_DET25"/>
      <sheetName val="TRVL_TOR__BSC25"/>
      <sheetName val="TRVL_TOR_DET25"/>
      <sheetName val="TRVL_LIM_BSC25"/>
      <sheetName val="TRVL_LIM_DET25"/>
      <sheetName val="TRVL_CON_BSC25"/>
      <sheetName val="TRVL_CON_DET25"/>
      <sheetName val="M_&amp;_E3"/>
      <sheetName val="Project_Summary24"/>
      <sheetName val="GMD_SUMM24"/>
      <sheetName val="Salary_Schedules24"/>
      <sheetName val="PR_Adds24"/>
      <sheetName val="Work_Week24"/>
      <sheetName val="RFP_CODES24"/>
      <sheetName val="Bus__Travel24"/>
      <sheetName val="TRVL_SF_BSC24"/>
      <sheetName val="TRVL_SF_DET24"/>
      <sheetName val="TRVL_TOR__BSC24"/>
      <sheetName val="TRVL_TOR_DET24"/>
      <sheetName val="TRVL_LIM_BSC24"/>
      <sheetName val="TRVL_LIM_DET24"/>
      <sheetName val="TRVL_CON_BSC24"/>
      <sheetName val="TRVL_CON_DET24"/>
      <sheetName val="M_&amp;_E2"/>
      <sheetName val="Project_Summary26"/>
      <sheetName val="GMD_SUMM26"/>
      <sheetName val="Salary_Schedules26"/>
      <sheetName val="PR_Adds26"/>
      <sheetName val="Work_Week26"/>
      <sheetName val="RFP_CODES26"/>
      <sheetName val="Bus__Travel26"/>
      <sheetName val="TRVL_SF_BSC26"/>
      <sheetName val="TRVL_SF_DET26"/>
      <sheetName val="TRVL_TOR__BSC26"/>
      <sheetName val="TRVL_TOR_DET26"/>
      <sheetName val="TRVL_LIM_BSC26"/>
      <sheetName val="TRVL_LIM_DET26"/>
      <sheetName val="TRVL_CON_BSC26"/>
      <sheetName val="TRVL_CON_DET26"/>
      <sheetName val="M_&amp;_E4"/>
      <sheetName val="Project_Summary27"/>
      <sheetName val="GMD_SUMM27"/>
      <sheetName val="Salary_Schedules27"/>
      <sheetName val="PR_Adds27"/>
      <sheetName val="Work_Week27"/>
      <sheetName val="RFP_CODES27"/>
      <sheetName val="Bus__Travel27"/>
      <sheetName val="TRVL_SF_BSC27"/>
      <sheetName val="TRVL_SF_DET27"/>
      <sheetName val="TRVL_TOR__BSC27"/>
      <sheetName val="TRVL_TOR_DET27"/>
      <sheetName val="TRVL_LIM_BSC27"/>
      <sheetName val="TRVL_LIM_DET27"/>
      <sheetName val="TRVL_CON_BSC27"/>
      <sheetName val="TRVL_CON_DET27"/>
      <sheetName val="M_&amp;_E5"/>
      <sheetName val="Project_Summary28"/>
      <sheetName val="GMD_SUMM28"/>
      <sheetName val="Salary_Schedules28"/>
      <sheetName val="PR_Adds28"/>
      <sheetName val="Work_Week28"/>
      <sheetName val="RFP_CODES28"/>
      <sheetName val="Bus__Travel28"/>
      <sheetName val="TRVL_SF_BSC28"/>
      <sheetName val="TRVL_SF_DET28"/>
      <sheetName val="TRVL_TOR__BSC28"/>
      <sheetName val="TRVL_TOR_DET28"/>
      <sheetName val="TRVL_LIM_BSC28"/>
      <sheetName val="TRVL_LIM_DET28"/>
      <sheetName val="TRVL_CON_BSC28"/>
      <sheetName val="TRVL_CON_DET28"/>
      <sheetName val="M_&amp;_E6"/>
      <sheetName val="Project_Summary29"/>
      <sheetName val="GMD_SUMM29"/>
      <sheetName val="Salary_Schedules29"/>
      <sheetName val="PR_Adds29"/>
      <sheetName val="Work_Week29"/>
      <sheetName val="RFP_CODES29"/>
      <sheetName val="Bus__Travel29"/>
      <sheetName val="TRVL_SF_BSC29"/>
      <sheetName val="TRVL_SF_DET29"/>
      <sheetName val="TRVL_TOR__BSC29"/>
      <sheetName val="TRVL_TOR_DET29"/>
      <sheetName val="TRVL_LIM_BSC29"/>
      <sheetName val="TRVL_LIM_DET29"/>
      <sheetName val="TRVL_CON_BSC29"/>
      <sheetName val="TRVL_CON_DET29"/>
      <sheetName val="M_&amp;_E7"/>
      <sheetName val="8ColsFeb07"/>
      <sheetName val="ACIG_jun2003"/>
      <sheetName val="Resumen Contonga"/>
      <sheetName val="Form 10"/>
      <sheetName val="Listado de tarifas"/>
      <sheetName val="Honorarios Contonga"/>
      <sheetName val="Resumen HH Contonga"/>
      <sheetName val="Gastos Contonga"/>
      <sheetName val="Lab"/>
      <sheetName val="Lab (2)"/>
      <sheetName val="P3"/>
      <sheetName val="CICLO DE EXCAVACION"/>
      <sheetName val="T.I. COSTOS FIJOS Y VARIABLES"/>
      <sheetName val="MHR_REPORTS"/>
      <sheetName val="Valores_Unitarios"/>
      <sheetName val="Val__Unit__Electr__e_Instr_"/>
      <sheetName val="CICLO_DE_EXCAVACION"/>
      <sheetName val="A"/>
      <sheetName val="Project_Summary30"/>
      <sheetName val="GMD_SUMM30"/>
      <sheetName val="Salary_Schedules30"/>
      <sheetName val="PR_Adds30"/>
      <sheetName val="Work_Week30"/>
      <sheetName val="RFP_CODES30"/>
      <sheetName val="Bus__Travel30"/>
      <sheetName val="TRVL_SF_BSC30"/>
      <sheetName val="TRVL_SF_DET30"/>
      <sheetName val="TRVL_TOR__BSC30"/>
      <sheetName val="TRVL_TOR_DET30"/>
      <sheetName val="TRVL_LIM_BSC30"/>
      <sheetName val="TRVL_LIM_DET30"/>
      <sheetName val="TRVL_CON_BSC30"/>
      <sheetName val="TRVL_CON_DET30"/>
      <sheetName val="M_&amp;_E8"/>
      <sheetName val="fld_exp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refreshError="1"/>
      <sheetData sheetId="359" refreshError="1"/>
      <sheetData sheetId="360" refreshError="1"/>
      <sheetData sheetId="361" refreshError="1"/>
      <sheetData sheetId="362" refreshError="1"/>
      <sheetData sheetId="363"/>
      <sheetData sheetId="364"/>
      <sheetData sheetId="365"/>
      <sheetData sheetId="366"/>
      <sheetData sheetId="367"/>
      <sheetData sheetId="368"/>
      <sheetData sheetId="369"/>
      <sheetData sheetId="370"/>
      <sheetData sheetId="371"/>
      <sheetData sheetId="372"/>
      <sheetData sheetId="373"/>
      <sheetData sheetId="374"/>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refreshError="1"/>
      <sheetData sheetId="471" refreshError="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sheetData sheetId="573"/>
      <sheetData sheetId="574"/>
      <sheetData sheetId="575"/>
      <sheetData sheetId="576"/>
      <sheetData sheetId="577"/>
      <sheetData sheetId="578"/>
      <sheetData sheetId="579"/>
      <sheetData sheetId="580" refreshError="1"/>
      <sheetData sheetId="581" refreshError="1"/>
      <sheetData sheetId="582" refreshError="1"/>
      <sheetData sheetId="583"/>
      <sheetData sheetId="584"/>
      <sheetData sheetId="585"/>
      <sheetData sheetId="586"/>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quidación"/>
      <sheetName val="Valorización"/>
      <sheetName val="Coef. Reaj. &quot;K&quot;"/>
      <sheetName val="Cálculo de Reintegro"/>
      <sheetName val="Cuadro Resumen Amor. Mat"/>
      <sheetName val="REAJ. Amort.Adel.Mat.01 "/>
      <sheetName val="REAJ. Amort.Adel.Mat.02"/>
      <sheetName val="Resumen de Valorizaciones"/>
      <sheetName val="Resumen Valorización"/>
      <sheetName val="Amort. Adel. en Efectivo"/>
      <sheetName val="Deducc. que no Corresp."/>
      <sheetName val="Avances"/>
      <sheetName val="Datos para Gráficos"/>
      <sheetName val="Amort. Adel. en Efectivo (2)"/>
      <sheetName val="Deducc. que no Corresp. (2)"/>
      <sheetName val="ADELANTOS"/>
      <sheetName val="AMORT"/>
      <sheetName val="REG AMORT 1"/>
      <sheetName val="REG AMORT 2"/>
      <sheetName val="REG AMORT 3"/>
      <sheetName val="Adel Mat 02"/>
      <sheetName val="Mat en Cancha Nº 03"/>
      <sheetName val="Mat en Cancha Nº 04"/>
      <sheetName val="Adel Mat 03"/>
      <sheetName val="Mat en Cancha Nº 05"/>
    </sheetNames>
    <sheetDataSet>
      <sheetData sheetId="0" refreshError="1">
        <row r="20">
          <cell r="J20">
            <v>0</v>
          </cell>
          <cell r="K20">
            <v>754973.07</v>
          </cell>
          <cell r="AM20">
            <v>0.7</v>
          </cell>
          <cell r="AN20">
            <v>0.2</v>
          </cell>
          <cell r="AO20">
            <v>0.87019999999999997</v>
          </cell>
        </row>
        <row r="21">
          <cell r="J21">
            <v>0.66</v>
          </cell>
          <cell r="K21">
            <v>31097.18</v>
          </cell>
          <cell r="AM21">
            <v>0.4</v>
          </cell>
          <cell r="AN21">
            <v>0</v>
          </cell>
          <cell r="AO21">
            <v>0.4</v>
          </cell>
        </row>
        <row r="24">
          <cell r="J24">
            <v>42638.46</v>
          </cell>
          <cell r="K24">
            <v>13.12</v>
          </cell>
          <cell r="AM24">
            <v>66202.149999999994</v>
          </cell>
          <cell r="AN24">
            <v>0</v>
          </cell>
          <cell r="AO24">
            <v>66202.149999999994</v>
          </cell>
        </row>
        <row r="25">
          <cell r="J25">
            <v>37525.11</v>
          </cell>
          <cell r="K25">
            <v>3</v>
          </cell>
          <cell r="AM25">
            <v>122490.79</v>
          </cell>
          <cell r="AN25">
            <v>0</v>
          </cell>
          <cell r="AO25">
            <v>122490.79</v>
          </cell>
        </row>
        <row r="26">
          <cell r="J26">
            <v>63620.98</v>
          </cell>
          <cell r="K26">
            <v>1.47</v>
          </cell>
          <cell r="AM26">
            <v>28079.85</v>
          </cell>
          <cell r="AN26">
            <v>0</v>
          </cell>
          <cell r="AO26">
            <v>28079.85</v>
          </cell>
        </row>
        <row r="27">
          <cell r="J27">
            <v>142431.06</v>
          </cell>
          <cell r="K27">
            <v>5.27</v>
          </cell>
          <cell r="AM27">
            <v>28079.85</v>
          </cell>
          <cell r="AN27">
            <v>0</v>
          </cell>
          <cell r="AO27">
            <v>28079.85</v>
          </cell>
        </row>
        <row r="28">
          <cell r="J28">
            <v>12269.31</v>
          </cell>
          <cell r="K28">
            <v>2.75</v>
          </cell>
          <cell r="AM28">
            <v>0</v>
          </cell>
          <cell r="AN28">
            <v>0</v>
          </cell>
          <cell r="AO28">
            <v>0</v>
          </cell>
        </row>
        <row r="29">
          <cell r="J29">
            <v>9534.07</v>
          </cell>
          <cell r="K29">
            <v>7.15</v>
          </cell>
        </row>
        <row r="31">
          <cell r="J31">
            <v>0</v>
          </cell>
          <cell r="K31">
            <v>0</v>
          </cell>
          <cell r="AM31">
            <v>111387.24</v>
          </cell>
          <cell r="AN31">
            <v>0</v>
          </cell>
          <cell r="AO31">
            <v>111387.24</v>
          </cell>
        </row>
        <row r="32">
          <cell r="J32">
            <v>0</v>
          </cell>
          <cell r="K32">
            <v>16.37</v>
          </cell>
          <cell r="AM32">
            <v>88132.06</v>
          </cell>
          <cell r="AN32">
            <v>0</v>
          </cell>
          <cell r="AO32">
            <v>89352.86</v>
          </cell>
        </row>
        <row r="33">
          <cell r="J33">
            <v>144.61000000000001</v>
          </cell>
          <cell r="K33">
            <v>32.53</v>
          </cell>
          <cell r="AM33">
            <v>420992.56</v>
          </cell>
          <cell r="AN33">
            <v>0</v>
          </cell>
          <cell r="AO33">
            <v>420992.56</v>
          </cell>
        </row>
        <row r="34">
          <cell r="J34">
            <v>303.47000000000003</v>
          </cell>
          <cell r="K34">
            <v>0.35</v>
          </cell>
          <cell r="AM34">
            <v>301054.63</v>
          </cell>
          <cell r="AN34">
            <v>0</v>
          </cell>
          <cell r="AO34">
            <v>301054.63</v>
          </cell>
        </row>
        <row r="35">
          <cell r="J35">
            <v>30.67</v>
          </cell>
          <cell r="K35">
            <v>0.28000000000000003</v>
          </cell>
          <cell r="AM35">
            <v>22669.22</v>
          </cell>
          <cell r="AN35">
            <v>0</v>
          </cell>
          <cell r="AO35">
            <v>22669.22</v>
          </cell>
        </row>
        <row r="36">
          <cell r="J36">
            <v>0</v>
          </cell>
          <cell r="K36">
            <v>77.11</v>
          </cell>
          <cell r="AM36">
            <v>121606.62</v>
          </cell>
          <cell r="AN36">
            <v>0</v>
          </cell>
          <cell r="AO36">
            <v>123006</v>
          </cell>
        </row>
        <row r="37">
          <cell r="J37">
            <v>0</v>
          </cell>
          <cell r="K37">
            <v>2.78</v>
          </cell>
          <cell r="AM37">
            <v>301054.63</v>
          </cell>
          <cell r="AN37">
            <v>0</v>
          </cell>
          <cell r="AO37">
            <v>301054.63</v>
          </cell>
        </row>
        <row r="38">
          <cell r="J38">
            <v>30.67</v>
          </cell>
          <cell r="K38">
            <v>3.53</v>
          </cell>
          <cell r="AM38">
            <v>0</v>
          </cell>
          <cell r="AN38">
            <v>0</v>
          </cell>
          <cell r="AO38">
            <v>0</v>
          </cell>
        </row>
        <row r="39">
          <cell r="J39">
            <v>0</v>
          </cell>
          <cell r="K39">
            <v>10.59</v>
          </cell>
          <cell r="AM39">
            <v>146247.51999999999</v>
          </cell>
          <cell r="AN39">
            <v>0</v>
          </cell>
          <cell r="AO39">
            <v>263873.91999999998</v>
          </cell>
        </row>
        <row r="40">
          <cell r="J40">
            <v>0</v>
          </cell>
          <cell r="K40">
            <v>2.42</v>
          </cell>
          <cell r="AM40">
            <v>1133449.3899999999</v>
          </cell>
          <cell r="AN40">
            <v>0</v>
          </cell>
          <cell r="AO40">
            <v>1136266.01</v>
          </cell>
        </row>
        <row r="41">
          <cell r="J41">
            <v>0</v>
          </cell>
          <cell r="K41">
            <v>2.5</v>
          </cell>
          <cell r="AM41">
            <v>28108.7</v>
          </cell>
          <cell r="AN41">
            <v>0</v>
          </cell>
          <cell r="AO41">
            <v>29771.78</v>
          </cell>
        </row>
        <row r="42">
          <cell r="J42">
            <v>0</v>
          </cell>
          <cell r="K42">
            <v>17.53</v>
          </cell>
          <cell r="AM42">
            <v>761885.87</v>
          </cell>
          <cell r="AN42">
            <v>0</v>
          </cell>
          <cell r="AO42">
            <v>761885.87</v>
          </cell>
        </row>
        <row r="43">
          <cell r="J43">
            <v>721071.73</v>
          </cell>
          <cell r="K43">
            <v>0.33</v>
          </cell>
          <cell r="AN43">
            <v>0</v>
          </cell>
        </row>
        <row r="45">
          <cell r="J45">
            <v>0</v>
          </cell>
          <cell r="K45">
            <v>0</v>
          </cell>
          <cell r="AM45">
            <v>22085.77</v>
          </cell>
          <cell r="AN45">
            <v>0</v>
          </cell>
          <cell r="AO45">
            <v>33775.69</v>
          </cell>
        </row>
        <row r="46">
          <cell r="J46">
            <v>1508.26</v>
          </cell>
          <cell r="K46">
            <v>9.06</v>
          </cell>
          <cell r="AM46">
            <v>5031.78</v>
          </cell>
          <cell r="AN46">
            <v>0</v>
          </cell>
          <cell r="AO46">
            <v>5031.78</v>
          </cell>
        </row>
        <row r="47">
          <cell r="J47">
            <v>10175</v>
          </cell>
          <cell r="K47">
            <v>14.88</v>
          </cell>
          <cell r="AM47">
            <v>157.30000000000001</v>
          </cell>
          <cell r="AN47">
            <v>0</v>
          </cell>
          <cell r="AO47">
            <v>157.30000000000001</v>
          </cell>
        </row>
        <row r="48">
          <cell r="J48">
            <v>165.19</v>
          </cell>
          <cell r="K48">
            <v>235.93</v>
          </cell>
          <cell r="AM48">
            <v>390.9</v>
          </cell>
          <cell r="AN48">
            <v>0</v>
          </cell>
          <cell r="AO48">
            <v>390.9</v>
          </cell>
        </row>
        <row r="49">
          <cell r="J49">
            <v>163.95</v>
          </cell>
          <cell r="K49">
            <v>372.48</v>
          </cell>
          <cell r="AM49">
            <v>8</v>
          </cell>
          <cell r="AN49">
            <v>0</v>
          </cell>
          <cell r="AO49">
            <v>8</v>
          </cell>
        </row>
        <row r="50">
          <cell r="J50">
            <v>1.61</v>
          </cell>
          <cell r="K50">
            <v>196.69</v>
          </cell>
          <cell r="AM50">
            <v>8.4</v>
          </cell>
          <cell r="AN50">
            <v>0</v>
          </cell>
          <cell r="AO50">
            <v>5.8000000000000007</v>
          </cell>
        </row>
        <row r="51">
          <cell r="J51">
            <v>0</v>
          </cell>
          <cell r="K51">
            <v>238.93</v>
          </cell>
          <cell r="AM51">
            <v>57.74</v>
          </cell>
          <cell r="AN51">
            <v>0</v>
          </cell>
          <cell r="AO51">
            <v>3.5700000000000003</v>
          </cell>
        </row>
        <row r="52">
          <cell r="J52">
            <v>139.54</v>
          </cell>
          <cell r="K52">
            <v>186.27</v>
          </cell>
          <cell r="AM52">
            <v>0</v>
          </cell>
          <cell r="AN52">
            <v>0</v>
          </cell>
          <cell r="AO52">
            <v>145.53</v>
          </cell>
        </row>
        <row r="53">
          <cell r="J53">
            <v>19.8</v>
          </cell>
          <cell r="K53">
            <v>270.56</v>
          </cell>
          <cell r="AM53">
            <v>828.66</v>
          </cell>
          <cell r="AN53">
            <v>0</v>
          </cell>
          <cell r="AO53">
            <v>828.66</v>
          </cell>
        </row>
        <row r="54">
          <cell r="J54">
            <v>1703.39</v>
          </cell>
          <cell r="K54">
            <v>46.93</v>
          </cell>
          <cell r="AM54">
            <v>796.76</v>
          </cell>
          <cell r="AN54">
            <v>0</v>
          </cell>
          <cell r="AO54">
            <v>707.68</v>
          </cell>
        </row>
        <row r="55">
          <cell r="J55">
            <v>13.14</v>
          </cell>
          <cell r="K55">
            <v>42.92</v>
          </cell>
          <cell r="AM55">
            <v>102.18</v>
          </cell>
          <cell r="AN55">
            <v>0</v>
          </cell>
          <cell r="AO55">
            <v>102.18</v>
          </cell>
        </row>
        <row r="56">
          <cell r="J56">
            <v>22171.67</v>
          </cell>
          <cell r="K56">
            <v>2.46</v>
          </cell>
          <cell r="AM56">
            <v>9207.18</v>
          </cell>
          <cell r="AN56">
            <v>0</v>
          </cell>
          <cell r="AO56">
            <v>9445.6200000000008</v>
          </cell>
        </row>
        <row r="57">
          <cell r="J57">
            <v>0</v>
          </cell>
          <cell r="K57">
            <v>106.37</v>
          </cell>
          <cell r="AM57">
            <v>934.03</v>
          </cell>
          <cell r="AN57">
            <v>0</v>
          </cell>
          <cell r="AO57">
            <v>1419</v>
          </cell>
        </row>
        <row r="58">
          <cell r="J58">
            <v>0</v>
          </cell>
          <cell r="K58">
            <v>57.09</v>
          </cell>
          <cell r="AM58">
            <v>131371.71</v>
          </cell>
          <cell r="AN58">
            <v>0</v>
          </cell>
          <cell r="AO58">
            <v>131570</v>
          </cell>
        </row>
        <row r="59">
          <cell r="J59">
            <v>0</v>
          </cell>
          <cell r="K59">
            <v>13.68</v>
          </cell>
          <cell r="AM59">
            <v>24024.49</v>
          </cell>
          <cell r="AN59">
            <v>0</v>
          </cell>
          <cell r="AO59">
            <v>25826.09</v>
          </cell>
        </row>
        <row r="60">
          <cell r="J60">
            <v>0</v>
          </cell>
          <cell r="K60">
            <v>79.91</v>
          </cell>
          <cell r="AM60">
            <v>6081.41</v>
          </cell>
          <cell r="AN60">
            <v>0</v>
          </cell>
          <cell r="AO60">
            <v>7525.58</v>
          </cell>
        </row>
        <row r="61">
          <cell r="J61">
            <v>0</v>
          </cell>
          <cell r="K61">
            <v>25.6</v>
          </cell>
          <cell r="AM61">
            <v>3680.65</v>
          </cell>
          <cell r="AN61">
            <v>0</v>
          </cell>
          <cell r="AO61">
            <v>23894.5</v>
          </cell>
        </row>
        <row r="62">
          <cell r="J62">
            <v>0</v>
          </cell>
          <cell r="K62">
            <v>129.87</v>
          </cell>
          <cell r="AM62">
            <v>1430.42</v>
          </cell>
          <cell r="AN62">
            <v>0</v>
          </cell>
          <cell r="AO62">
            <v>1277.5900000000001</v>
          </cell>
        </row>
        <row r="63">
          <cell r="J63">
            <v>0</v>
          </cell>
          <cell r="K63">
            <v>176.56</v>
          </cell>
          <cell r="AM63">
            <v>922.79</v>
          </cell>
          <cell r="AN63">
            <v>0</v>
          </cell>
          <cell r="AO63">
            <v>998.34</v>
          </cell>
        </row>
        <row r="64">
          <cell r="J64">
            <v>0</v>
          </cell>
          <cell r="K64">
            <v>41.33</v>
          </cell>
          <cell r="AM64">
            <v>0</v>
          </cell>
          <cell r="AN64">
            <v>0</v>
          </cell>
          <cell r="AO64">
            <v>12.65</v>
          </cell>
        </row>
        <row r="65">
          <cell r="J65">
            <v>0</v>
          </cell>
          <cell r="K65">
            <v>56.17</v>
          </cell>
          <cell r="AM65">
            <v>18</v>
          </cell>
          <cell r="AN65">
            <v>0</v>
          </cell>
          <cell r="AO65">
            <v>18</v>
          </cell>
        </row>
        <row r="66">
          <cell r="J66">
            <v>0</v>
          </cell>
          <cell r="K66">
            <v>18.88</v>
          </cell>
          <cell r="AM66">
            <v>0</v>
          </cell>
          <cell r="AN66">
            <v>0</v>
          </cell>
          <cell r="AO66">
            <v>268.5</v>
          </cell>
        </row>
        <row r="67">
          <cell r="J67">
            <v>12.7</v>
          </cell>
          <cell r="K67">
            <v>0</v>
          </cell>
          <cell r="AM67">
            <v>0</v>
          </cell>
          <cell r="AN67">
            <v>0</v>
          </cell>
          <cell r="AO67">
            <v>57</v>
          </cell>
        </row>
        <row r="68">
          <cell r="J68">
            <v>0</v>
          </cell>
          <cell r="K68">
            <v>0</v>
          </cell>
          <cell r="AM68">
            <v>0</v>
          </cell>
          <cell r="AN68">
            <v>0</v>
          </cell>
          <cell r="AO68">
            <v>0</v>
          </cell>
        </row>
        <row r="69">
          <cell r="J69">
            <v>0</v>
          </cell>
          <cell r="K69">
            <v>10.55</v>
          </cell>
          <cell r="AM69">
            <v>69.5</v>
          </cell>
          <cell r="AN69">
            <v>0</v>
          </cell>
          <cell r="AO69">
            <v>69.5</v>
          </cell>
        </row>
        <row r="70">
          <cell r="J70">
            <v>0</v>
          </cell>
          <cell r="K70">
            <v>88.61</v>
          </cell>
          <cell r="AN70">
            <v>0</v>
          </cell>
        </row>
        <row r="71">
          <cell r="J71">
            <v>0</v>
          </cell>
          <cell r="K71">
            <v>380.19</v>
          </cell>
          <cell r="AN71">
            <v>0</v>
          </cell>
        </row>
        <row r="72">
          <cell r="J72">
            <v>0</v>
          </cell>
          <cell r="K72">
            <v>351.64</v>
          </cell>
          <cell r="AM72">
            <v>0</v>
          </cell>
          <cell r="AN72">
            <v>0</v>
          </cell>
          <cell r="AO72">
            <v>9249.5</v>
          </cell>
        </row>
        <row r="73">
          <cell r="J73">
            <v>0</v>
          </cell>
          <cell r="K73">
            <v>380.19</v>
          </cell>
          <cell r="AM73">
            <v>41</v>
          </cell>
          <cell r="AN73">
            <v>0</v>
          </cell>
          <cell r="AO73">
            <v>41</v>
          </cell>
        </row>
        <row r="74">
          <cell r="J74">
            <v>0</v>
          </cell>
          <cell r="K74">
            <v>109.3</v>
          </cell>
          <cell r="AM74">
            <v>31.5</v>
          </cell>
          <cell r="AN74">
            <v>0</v>
          </cell>
          <cell r="AO74">
            <v>45</v>
          </cell>
        </row>
        <row r="75">
          <cell r="J75">
            <v>0</v>
          </cell>
          <cell r="K75">
            <v>17.989999999999998</v>
          </cell>
          <cell r="AM75">
            <v>32.9</v>
          </cell>
          <cell r="AN75">
            <v>0</v>
          </cell>
          <cell r="AO75">
            <v>40</v>
          </cell>
        </row>
        <row r="76">
          <cell r="J76">
            <v>0</v>
          </cell>
          <cell r="K76">
            <v>11.23</v>
          </cell>
          <cell r="AM76">
            <v>4.05</v>
          </cell>
          <cell r="AN76">
            <v>0</v>
          </cell>
          <cell r="AO76">
            <v>4.05</v>
          </cell>
        </row>
        <row r="77">
          <cell r="J77">
            <v>0</v>
          </cell>
          <cell r="K77">
            <v>91.51</v>
          </cell>
          <cell r="AM77">
            <v>766.8</v>
          </cell>
          <cell r="AN77">
            <v>0</v>
          </cell>
          <cell r="AO77">
            <v>1917</v>
          </cell>
        </row>
        <row r="78">
          <cell r="J78">
            <v>0</v>
          </cell>
          <cell r="K78">
            <v>0</v>
          </cell>
          <cell r="AM78">
            <v>0</v>
          </cell>
          <cell r="AN78">
            <v>0</v>
          </cell>
          <cell r="AO78">
            <v>184.8</v>
          </cell>
        </row>
        <row r="79">
          <cell r="J79">
            <v>0</v>
          </cell>
          <cell r="K79">
            <v>0</v>
          </cell>
          <cell r="AM79">
            <v>0</v>
          </cell>
          <cell r="AN79">
            <v>0</v>
          </cell>
          <cell r="AO79">
            <v>0</v>
          </cell>
        </row>
        <row r="80">
          <cell r="J80">
            <v>0</v>
          </cell>
          <cell r="K80">
            <v>4.46</v>
          </cell>
          <cell r="AM80">
            <v>319.60000000000002</v>
          </cell>
          <cell r="AN80">
            <v>0</v>
          </cell>
          <cell r="AO80">
            <v>319.60000000000002</v>
          </cell>
        </row>
        <row r="81">
          <cell r="J81">
            <v>0</v>
          </cell>
          <cell r="K81">
            <v>0.99</v>
          </cell>
          <cell r="AN81">
            <v>0</v>
          </cell>
        </row>
        <row r="82">
          <cell r="J82">
            <v>16891.97</v>
          </cell>
          <cell r="K82">
            <v>6.02</v>
          </cell>
          <cell r="AN82">
            <v>0</v>
          </cell>
        </row>
        <row r="83">
          <cell r="J83">
            <v>0</v>
          </cell>
          <cell r="K83">
            <v>1.1499999999999999</v>
          </cell>
          <cell r="AM83">
            <v>210306.35</v>
          </cell>
          <cell r="AN83">
            <v>0</v>
          </cell>
          <cell r="AO83">
            <v>217116.42</v>
          </cell>
        </row>
        <row r="84">
          <cell r="J84">
            <v>0</v>
          </cell>
          <cell r="K84">
            <v>4.91</v>
          </cell>
          <cell r="AM84">
            <v>2102055.4900000002</v>
          </cell>
          <cell r="AN84">
            <v>0</v>
          </cell>
          <cell r="AO84">
            <v>2135035.5</v>
          </cell>
        </row>
        <row r="85">
          <cell r="J85">
            <v>0</v>
          </cell>
          <cell r="K85">
            <v>1.0900000000000001</v>
          </cell>
          <cell r="AM85">
            <v>22670.06</v>
          </cell>
          <cell r="AN85">
            <v>0</v>
          </cell>
          <cell r="AO85">
            <v>22670.06</v>
          </cell>
        </row>
        <row r="86">
          <cell r="J86">
            <v>0</v>
          </cell>
          <cell r="K86">
            <v>4.46</v>
          </cell>
          <cell r="AM86">
            <v>298488.77</v>
          </cell>
          <cell r="AN86">
            <v>0</v>
          </cell>
          <cell r="AO86">
            <v>298488.77</v>
          </cell>
        </row>
        <row r="87">
          <cell r="J87">
            <v>0</v>
          </cell>
          <cell r="K87">
            <v>0.99</v>
          </cell>
          <cell r="AM87">
            <v>175942.88</v>
          </cell>
          <cell r="AN87">
            <v>0</v>
          </cell>
          <cell r="AO87">
            <v>175942.88</v>
          </cell>
        </row>
        <row r="88">
          <cell r="J88">
            <v>0</v>
          </cell>
          <cell r="K88">
            <v>0</v>
          </cell>
          <cell r="AM88">
            <v>2282192.41</v>
          </cell>
          <cell r="AN88">
            <v>0</v>
          </cell>
          <cell r="AO88">
            <v>2282192.41</v>
          </cell>
        </row>
        <row r="89">
          <cell r="J89">
            <v>0</v>
          </cell>
          <cell r="K89">
            <v>0</v>
          </cell>
          <cell r="AM89">
            <v>98431.89</v>
          </cell>
          <cell r="AN89">
            <v>0</v>
          </cell>
          <cell r="AO89">
            <v>98431.89</v>
          </cell>
        </row>
        <row r="90">
          <cell r="J90">
            <v>0</v>
          </cell>
          <cell r="K90">
            <v>656285.30000000005</v>
          </cell>
          <cell r="AM90">
            <v>265745.84999999998</v>
          </cell>
          <cell r="AN90">
            <v>0</v>
          </cell>
          <cell r="AO90">
            <v>276443.49000000005</v>
          </cell>
        </row>
        <row r="91">
          <cell r="J91">
            <v>0.03</v>
          </cell>
          <cell r="K91">
            <v>610.05999999999995</v>
          </cell>
          <cell r="AN91">
            <v>0</v>
          </cell>
        </row>
        <row r="92">
          <cell r="J92">
            <v>0</v>
          </cell>
        </row>
        <row r="93">
          <cell r="J93">
            <v>0</v>
          </cell>
          <cell r="K93">
            <v>0</v>
          </cell>
          <cell r="AM93">
            <v>0</v>
          </cell>
          <cell r="AN93">
            <v>0</v>
          </cell>
          <cell r="AO93">
            <v>104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CENTAJES"/>
      <sheetName val="PLANILLA"/>
      <sheetName val="DATOS"/>
      <sheetName val="BOLETA DE PAGO"/>
      <sheetName val="Calculo 5ta C."/>
      <sheetName val="BOLETA DE PAGO (2)"/>
    </sheetNames>
    <sheetDataSet>
      <sheetData sheetId="0">
        <row r="6">
          <cell r="A6">
            <v>5</v>
          </cell>
          <cell r="B6" t="str">
            <v>HORIZONTE</v>
          </cell>
          <cell r="C6">
            <v>8.8999999999999999E-3</v>
          </cell>
          <cell r="D6">
            <v>0</v>
          </cell>
          <cell r="E6">
            <v>2.2499999999999999E-2</v>
          </cell>
          <cell r="F6">
            <v>0.08</v>
          </cell>
        </row>
        <row r="7">
          <cell r="A7">
            <v>6</v>
          </cell>
          <cell r="B7" t="str">
            <v>UNION VIDA</v>
          </cell>
          <cell r="C7">
            <v>8.9999999999999993E-3</v>
          </cell>
          <cell r="E7">
            <v>2.2700000000000001E-2</v>
          </cell>
          <cell r="F7">
            <v>0.08</v>
          </cell>
        </row>
        <row r="8">
          <cell r="A8">
            <v>7</v>
          </cell>
          <cell r="B8" t="str">
            <v>INTEGRA</v>
          </cell>
          <cell r="C8">
            <v>8.8000000000000005E-3</v>
          </cell>
          <cell r="E8">
            <v>2.1000000000000001E-2</v>
          </cell>
          <cell r="F8">
            <v>0.08</v>
          </cell>
        </row>
        <row r="9">
          <cell r="A9">
            <v>10</v>
          </cell>
          <cell r="B9" t="str">
            <v>PROFUTURO</v>
          </cell>
          <cell r="C9">
            <v>1.01E-2</v>
          </cell>
          <cell r="D9">
            <v>0</v>
          </cell>
          <cell r="E9">
            <v>2.4500000000000001E-2</v>
          </cell>
          <cell r="F9">
            <v>0.08</v>
          </cell>
        </row>
      </sheetData>
      <sheetData sheetId="1"/>
      <sheetData sheetId="2"/>
      <sheetData sheetId="3"/>
      <sheetData sheetId="4"/>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PREP"/>
      <sheetName val="LISTA"/>
      <sheetName val="G7X7DSP"/>
      <sheetName val="G7X7MSP"/>
      <sheetName val="G7X7DCP"/>
      <sheetName val="G7X7MCP"/>
      <sheetName val="H5X5GD"/>
      <sheetName val="H5X5GM"/>
      <sheetName val="H5X5SM"/>
      <sheetName val="H5X5SS"/>
      <sheetName val="H5X5GS"/>
      <sheetName val="S4X6M"/>
      <sheetName val="S4X6S"/>
      <sheetName val="M3CARR"/>
      <sheetName val="M3WINC"/>
      <sheetName val="M3RECU"/>
      <sheetName val="M3CARANG"/>
      <sheetName val="PERFVOLA"/>
      <sheetName val="INCREM"/>
      <sheetName val="SOBCOJO"/>
      <sheetName val="SOBCOMP"/>
      <sheetName val="CRIBBING"/>
      <sheetName val="PUNTLINE"/>
      <sheetName val="PUNTSEG"/>
      <sheetName val="TOLCAM"/>
      <sheetName val="TOLVA"/>
      <sheetName val="CUACOM"/>
      <sheetName val="ACARREO"/>
      <sheetName val="DESPA"/>
      <sheetName val="PREINT"/>
      <sheetName val="PPIQUE"/>
      <sheetName val="ESTAC"/>
      <sheetName val="BOLSI"/>
      <sheetName val="CAMARA"/>
      <sheetName val="RESUMEN"/>
      <sheetName val="AB6FE7SD"/>
      <sheetName val="Módulo3"/>
      <sheetName val="BASE DE DATOS"/>
      <sheetName val="Hoja1"/>
      <sheetName val="Hoja2"/>
      <sheetName val="Hoja3"/>
      <sheetName val="Costo Financiero (2)"/>
      <sheetName val="Efic Scoop "/>
      <sheetName val="#¡REF"/>
      <sheetName val="Costo de pp Perforadora"/>
      <sheetName val="PRODUCCION"/>
    </sheetNames>
    <sheetDataSet>
      <sheetData sheetId="0" refreshError="1"/>
      <sheetData sheetId="1" refreshError="1">
        <row r="4">
          <cell r="D4">
            <v>17.899999999999999</v>
          </cell>
          <cell r="F4">
            <v>7.3482963230768519</v>
          </cell>
          <cell r="J4">
            <v>1.07</v>
          </cell>
        </row>
        <row r="5">
          <cell r="D5">
            <v>17.8</v>
          </cell>
          <cell r="F5">
            <v>7.3482963230769087</v>
          </cell>
          <cell r="J5">
            <v>1.05</v>
          </cell>
        </row>
        <row r="6">
          <cell r="D6">
            <v>16.8</v>
          </cell>
          <cell r="F6">
            <v>5.2669208371153786</v>
          </cell>
          <cell r="J6">
            <v>1.04</v>
          </cell>
        </row>
        <row r="7">
          <cell r="D7">
            <v>19.3</v>
          </cell>
          <cell r="F7">
            <v>4.8442043457692137</v>
          </cell>
          <cell r="J7">
            <v>1.08</v>
          </cell>
        </row>
        <row r="29">
          <cell r="A29" t="str">
            <v>CASCO MINERO</v>
          </cell>
          <cell r="B29">
            <v>444.34225873078134</v>
          </cell>
          <cell r="C29">
            <v>20</v>
          </cell>
          <cell r="D29">
            <v>0</v>
          </cell>
          <cell r="F29">
            <v>18.141810688968917</v>
          </cell>
          <cell r="J29">
            <v>180</v>
          </cell>
          <cell r="K29" t="str">
            <v>d</v>
          </cell>
          <cell r="M29">
            <v>5.95</v>
          </cell>
        </row>
        <row r="30">
          <cell r="A30" t="str">
            <v>BOTAS DE JEBE</v>
          </cell>
          <cell r="B30">
            <v>29509.001891584696</v>
          </cell>
          <cell r="C30">
            <v>45</v>
          </cell>
          <cell r="D30">
            <v>0</v>
          </cell>
          <cell r="F30">
            <v>1269.9267482278156</v>
          </cell>
          <cell r="J30">
            <v>75</v>
          </cell>
          <cell r="K30" t="str">
            <v>d</v>
          </cell>
          <cell r="M30">
            <v>13.5</v>
          </cell>
        </row>
        <row r="31">
          <cell r="A31" t="str">
            <v>GUANTES DE CUERO</v>
          </cell>
          <cell r="B31">
            <v>620.57896980284147</v>
          </cell>
          <cell r="C31">
            <v>15</v>
          </cell>
          <cell r="D31">
            <v>0</v>
          </cell>
          <cell r="F31">
            <v>13.7562412473103</v>
          </cell>
          <cell r="J31">
            <v>50</v>
          </cell>
          <cell r="K31" t="str">
            <v>d</v>
          </cell>
          <cell r="M31">
            <v>4.37</v>
          </cell>
        </row>
        <row r="32">
          <cell r="A32" t="str">
            <v>CORREAS P/. LAMPARAS</v>
          </cell>
          <cell r="B32">
            <v>22754.071612212942</v>
          </cell>
          <cell r="C32">
            <v>19</v>
          </cell>
          <cell r="D32">
            <v>0</v>
          </cell>
          <cell r="F32">
            <v>950.63088010197316</v>
          </cell>
          <cell r="J32">
            <v>150</v>
          </cell>
          <cell r="K32" t="str">
            <v>d</v>
          </cell>
          <cell r="M32">
            <v>5.56</v>
          </cell>
        </row>
        <row r="33">
          <cell r="A33" t="str">
            <v>LAMPARA DE CARBURO</v>
          </cell>
          <cell r="C33">
            <v>70</v>
          </cell>
          <cell r="D33">
            <v>0</v>
          </cell>
          <cell r="F33">
            <v>0</v>
          </cell>
          <cell r="J33">
            <v>150</v>
          </cell>
          <cell r="K33" t="str">
            <v>d</v>
          </cell>
          <cell r="M33">
            <v>20.5</v>
          </cell>
        </row>
        <row r="34">
          <cell r="A34" t="str">
            <v>CARBURO DE CALCIO</v>
          </cell>
          <cell r="C34">
            <v>3.1</v>
          </cell>
          <cell r="D34">
            <v>0</v>
          </cell>
          <cell r="F34">
            <v>0</v>
          </cell>
          <cell r="J34">
            <v>5</v>
          </cell>
          <cell r="K34" t="str">
            <v>d</v>
          </cell>
          <cell r="M34">
            <v>0.9</v>
          </cell>
        </row>
        <row r="35">
          <cell r="A35" t="str">
            <v>FRANELA</v>
          </cell>
          <cell r="C35">
            <v>5.5</v>
          </cell>
          <cell r="D35">
            <v>0</v>
          </cell>
          <cell r="F35">
            <v>0</v>
          </cell>
          <cell r="J35">
            <v>60</v>
          </cell>
          <cell r="K35" t="str">
            <v>d</v>
          </cell>
          <cell r="M35">
            <v>1.6</v>
          </cell>
        </row>
        <row r="36">
          <cell r="A36" t="str">
            <v>PANTALON Y SACO DE JEBE</v>
          </cell>
          <cell r="C36">
            <v>155</v>
          </cell>
          <cell r="D36">
            <v>0</v>
          </cell>
          <cell r="F36">
            <v>0</v>
          </cell>
          <cell r="J36">
            <v>75</v>
          </cell>
          <cell r="K36" t="str">
            <v>d</v>
          </cell>
          <cell r="M36">
            <v>45</v>
          </cell>
        </row>
        <row r="56">
          <cell r="A56" t="str">
            <v>LAMPAS</v>
          </cell>
          <cell r="C56">
            <v>26</v>
          </cell>
          <cell r="D56">
            <v>0</v>
          </cell>
          <cell r="F56">
            <v>0</v>
          </cell>
          <cell r="J56">
            <v>75</v>
          </cell>
          <cell r="K56" t="str">
            <v>d</v>
          </cell>
          <cell r="M56">
            <v>7.7</v>
          </cell>
        </row>
        <row r="57">
          <cell r="A57" t="str">
            <v>PICOS</v>
          </cell>
          <cell r="C57">
            <v>32</v>
          </cell>
          <cell r="D57">
            <v>0</v>
          </cell>
          <cell r="F57">
            <v>0</v>
          </cell>
          <cell r="J57">
            <v>100</v>
          </cell>
          <cell r="K57" t="str">
            <v>d</v>
          </cell>
          <cell r="M57">
            <v>9.5</v>
          </cell>
        </row>
        <row r="58">
          <cell r="A58" t="str">
            <v>LLAVE STILSON 24"</v>
          </cell>
          <cell r="C58">
            <v>169</v>
          </cell>
          <cell r="D58">
            <v>0</v>
          </cell>
          <cell r="F58">
            <v>0</v>
          </cell>
          <cell r="I58" t="str">
            <v>STANLEY</v>
          </cell>
          <cell r="J58">
            <v>150</v>
          </cell>
          <cell r="K58" t="str">
            <v>d</v>
          </cell>
          <cell r="M58">
            <v>49.1</v>
          </cell>
        </row>
        <row r="59">
          <cell r="A59" t="str">
            <v>PIEDRA ESMERIL</v>
          </cell>
          <cell r="C59">
            <v>63</v>
          </cell>
          <cell r="D59">
            <v>0</v>
          </cell>
          <cell r="F59">
            <v>0</v>
          </cell>
          <cell r="J59">
            <v>20</v>
          </cell>
          <cell r="K59" t="str">
            <v>d</v>
          </cell>
          <cell r="M59">
            <v>18.399999999999999</v>
          </cell>
        </row>
        <row r="60">
          <cell r="A60" t="str">
            <v>COMBA DE 6 LBS.</v>
          </cell>
          <cell r="C60">
            <v>37</v>
          </cell>
          <cell r="D60">
            <v>0</v>
          </cell>
          <cell r="F60">
            <v>0</v>
          </cell>
          <cell r="J60">
            <v>100</v>
          </cell>
          <cell r="K60" t="str">
            <v>d</v>
          </cell>
          <cell r="M60">
            <v>10.9</v>
          </cell>
        </row>
        <row r="61">
          <cell r="A61" t="str">
            <v>CORVINA DE 4'</v>
          </cell>
          <cell r="C61">
            <v>100</v>
          </cell>
          <cell r="D61">
            <v>0</v>
          </cell>
          <cell r="F61">
            <v>0</v>
          </cell>
          <cell r="J61">
            <v>100</v>
          </cell>
          <cell r="K61" t="str">
            <v>d</v>
          </cell>
          <cell r="M61">
            <v>30</v>
          </cell>
        </row>
        <row r="62">
          <cell r="A62" t="str">
            <v>SERRUCHO 24"</v>
          </cell>
          <cell r="C62">
            <v>51</v>
          </cell>
          <cell r="D62">
            <v>0</v>
          </cell>
          <cell r="F62">
            <v>0</v>
          </cell>
          <cell r="I62" t="str">
            <v>STANLEY</v>
          </cell>
          <cell r="J62">
            <v>100</v>
          </cell>
          <cell r="K62" t="str">
            <v>d</v>
          </cell>
          <cell r="M62">
            <v>15</v>
          </cell>
        </row>
        <row r="63">
          <cell r="A63" t="str">
            <v>FORMON 1.5 "</v>
          </cell>
          <cell r="C63">
            <v>80</v>
          </cell>
          <cell r="D63">
            <v>0</v>
          </cell>
          <cell r="F63">
            <v>0</v>
          </cell>
          <cell r="I63" t="str">
            <v>STANLEY</v>
          </cell>
          <cell r="J63">
            <v>150</v>
          </cell>
          <cell r="K63" t="str">
            <v>d</v>
          </cell>
          <cell r="M63">
            <v>23.5</v>
          </cell>
        </row>
        <row r="64">
          <cell r="A64" t="str">
            <v>COMBA DE 24 LBS.</v>
          </cell>
          <cell r="C64">
            <v>85</v>
          </cell>
          <cell r="D64">
            <v>0</v>
          </cell>
          <cell r="F64">
            <v>0</v>
          </cell>
          <cell r="J64">
            <v>150</v>
          </cell>
          <cell r="K64" t="str">
            <v>d</v>
          </cell>
          <cell r="M64">
            <v>25</v>
          </cell>
        </row>
        <row r="65">
          <cell r="A65" t="str">
            <v>ESCUADRA 36 "</v>
          </cell>
          <cell r="C65">
            <v>26</v>
          </cell>
          <cell r="D65">
            <v>0</v>
          </cell>
          <cell r="F65">
            <v>0</v>
          </cell>
          <cell r="J65">
            <v>150</v>
          </cell>
          <cell r="K65" t="str">
            <v>d</v>
          </cell>
          <cell r="M65">
            <v>8.1</v>
          </cell>
        </row>
        <row r="66">
          <cell r="A66" t="str">
            <v>GARLOPA</v>
          </cell>
          <cell r="C66">
            <v>350</v>
          </cell>
          <cell r="D66">
            <v>0</v>
          </cell>
          <cell r="F66">
            <v>0</v>
          </cell>
          <cell r="J66">
            <v>150</v>
          </cell>
          <cell r="K66" t="str">
            <v>d</v>
          </cell>
          <cell r="M66">
            <v>106.89</v>
          </cell>
        </row>
        <row r="67">
          <cell r="A67" t="str">
            <v>ESCOFINA 12"</v>
          </cell>
          <cell r="C67">
            <v>29</v>
          </cell>
          <cell r="D67">
            <v>0</v>
          </cell>
          <cell r="F67">
            <v>0</v>
          </cell>
          <cell r="J67">
            <v>150</v>
          </cell>
          <cell r="K67" t="str">
            <v>d</v>
          </cell>
          <cell r="M67">
            <v>8.65</v>
          </cell>
        </row>
        <row r="68">
          <cell r="A68" t="str">
            <v>ASENTADOR</v>
          </cell>
          <cell r="C68">
            <v>20.5</v>
          </cell>
          <cell r="D68">
            <v>0</v>
          </cell>
          <cell r="F68">
            <v>0</v>
          </cell>
          <cell r="I68" t="str">
            <v>(2" x  1" x  6")</v>
          </cell>
          <cell r="J68">
            <v>75</v>
          </cell>
          <cell r="K68" t="str">
            <v>d</v>
          </cell>
          <cell r="M68">
            <v>6.1</v>
          </cell>
        </row>
        <row r="69">
          <cell r="A69" t="str">
            <v>LIMA PLANA 16"</v>
          </cell>
          <cell r="C69">
            <v>25</v>
          </cell>
          <cell r="D69">
            <v>0</v>
          </cell>
          <cell r="F69">
            <v>0</v>
          </cell>
          <cell r="J69">
            <v>75</v>
          </cell>
          <cell r="K69" t="str">
            <v>d</v>
          </cell>
          <cell r="M69">
            <v>7.26</v>
          </cell>
        </row>
        <row r="70">
          <cell r="A70" t="str">
            <v>TRABADOR</v>
          </cell>
          <cell r="C70">
            <v>70</v>
          </cell>
          <cell r="D70">
            <v>0</v>
          </cell>
          <cell r="F70">
            <v>0</v>
          </cell>
          <cell r="I70" t="str">
            <v>P. SERRUCHO 0.45</v>
          </cell>
          <cell r="J70">
            <v>150</v>
          </cell>
          <cell r="K70" t="str">
            <v>d</v>
          </cell>
          <cell r="M70">
            <v>20.3</v>
          </cell>
        </row>
        <row r="71">
          <cell r="A71" t="str">
            <v>BIRBIQUI 10"</v>
          </cell>
          <cell r="C71">
            <v>250</v>
          </cell>
          <cell r="D71">
            <v>0</v>
          </cell>
          <cell r="F71">
            <v>0</v>
          </cell>
          <cell r="I71" t="str">
            <v>STANLEY</v>
          </cell>
          <cell r="J71">
            <v>150</v>
          </cell>
          <cell r="K71" t="str">
            <v>d</v>
          </cell>
          <cell r="M71">
            <v>75.599999999999994</v>
          </cell>
        </row>
        <row r="72">
          <cell r="A72" t="str">
            <v>PLOMADA</v>
          </cell>
          <cell r="C72">
            <v>20</v>
          </cell>
          <cell r="D72">
            <v>0</v>
          </cell>
          <cell r="F72">
            <v>0</v>
          </cell>
          <cell r="J72">
            <v>30</v>
          </cell>
          <cell r="K72" t="str">
            <v>d</v>
          </cell>
          <cell r="M72">
            <v>6</v>
          </cell>
        </row>
        <row r="73">
          <cell r="A73" t="str">
            <v>CORDEL</v>
          </cell>
          <cell r="C73">
            <v>22</v>
          </cell>
          <cell r="D73">
            <v>0</v>
          </cell>
          <cell r="F73">
            <v>0</v>
          </cell>
          <cell r="J73">
            <v>90</v>
          </cell>
          <cell r="K73" t="str">
            <v>d</v>
          </cell>
          <cell r="M73">
            <v>6.5</v>
          </cell>
        </row>
        <row r="74">
          <cell r="A74" t="str">
            <v>FLEXOMETRO 5 Mts.</v>
          </cell>
          <cell r="C74">
            <v>60</v>
          </cell>
          <cell r="D74">
            <v>0</v>
          </cell>
          <cell r="F74">
            <v>0</v>
          </cell>
          <cell r="J74">
            <v>60</v>
          </cell>
          <cell r="K74" t="str">
            <v>d</v>
          </cell>
          <cell r="M74">
            <v>17.600000000000001</v>
          </cell>
        </row>
        <row r="75">
          <cell r="A75" t="str">
            <v>LLAVE CREZEN  15"</v>
          </cell>
          <cell r="C75">
            <v>180</v>
          </cell>
          <cell r="D75">
            <v>0</v>
          </cell>
          <cell r="F75">
            <v>0</v>
          </cell>
          <cell r="J75">
            <v>150</v>
          </cell>
          <cell r="K75" t="str">
            <v>d</v>
          </cell>
          <cell r="M75">
            <v>56</v>
          </cell>
        </row>
        <row r="76">
          <cell r="A76" t="str">
            <v>NIVEL 12"</v>
          </cell>
          <cell r="C76">
            <v>139</v>
          </cell>
          <cell r="D76">
            <v>0</v>
          </cell>
          <cell r="F76">
            <v>0</v>
          </cell>
          <cell r="J76">
            <v>150</v>
          </cell>
          <cell r="K76" t="str">
            <v>d</v>
          </cell>
          <cell r="M76">
            <v>55</v>
          </cell>
        </row>
        <row r="77">
          <cell r="A77" t="str">
            <v>SACACLAVO 30"</v>
          </cell>
          <cell r="C77">
            <v>49</v>
          </cell>
          <cell r="D77">
            <v>0</v>
          </cell>
          <cell r="F77">
            <v>0</v>
          </cell>
          <cell r="I77" t="str">
            <v>STANLEY</v>
          </cell>
          <cell r="J77">
            <v>150</v>
          </cell>
          <cell r="K77" t="str">
            <v>d</v>
          </cell>
          <cell r="M77">
            <v>14.3</v>
          </cell>
        </row>
        <row r="81">
          <cell r="C81">
            <v>34.5</v>
          </cell>
        </row>
        <row r="82">
          <cell r="C82">
            <v>0.78469999999999995</v>
          </cell>
        </row>
        <row r="85">
          <cell r="C85" t="str">
            <v>A PARTIR DEL 1o DE MAYO DE 1999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2">
          <cell r="A2" t="str">
            <v>G7X7DSP</v>
          </cell>
          <cell r="B2">
            <v>467.35531642615393</v>
          </cell>
          <cell r="C2">
            <v>467.35531642615393</v>
          </cell>
          <cell r="D2">
            <v>0</v>
          </cell>
          <cell r="F2">
            <v>9.0230588030769354</v>
          </cell>
        </row>
        <row r="3">
          <cell r="A3" t="str">
            <v>G7X7MSP</v>
          </cell>
          <cell r="B3">
            <v>386.28627873384613</v>
          </cell>
          <cell r="C3">
            <v>386.28627873384613</v>
          </cell>
          <cell r="D3">
            <v>0</v>
          </cell>
          <cell r="F3">
            <v>9.0230588030769354</v>
          </cell>
        </row>
        <row r="4">
          <cell r="A4" t="str">
            <v>G7X7DCP</v>
          </cell>
          <cell r="B4">
            <v>434.89766132051278</v>
          </cell>
          <cell r="C4">
            <v>434.89766132051278</v>
          </cell>
          <cell r="D4">
            <v>0</v>
          </cell>
          <cell r="F4">
            <v>7.3482963230768519</v>
          </cell>
        </row>
        <row r="5">
          <cell r="A5" t="str">
            <v>G7X7MCP</v>
          </cell>
          <cell r="B5">
            <v>353.82862362820509</v>
          </cell>
          <cell r="C5">
            <v>353.82862362820509</v>
          </cell>
          <cell r="D5">
            <v>0</v>
          </cell>
          <cell r="F5">
            <v>7.3482963230769087</v>
          </cell>
        </row>
        <row r="6">
          <cell r="A6" t="str">
            <v>H5X5GD</v>
          </cell>
          <cell r="B6">
            <v>300.9733591486538</v>
          </cell>
          <cell r="C6">
            <v>300.9733591486538</v>
          </cell>
          <cell r="D6">
            <v>0</v>
          </cell>
          <cell r="F6">
            <v>5.2669208371153786</v>
          </cell>
        </row>
        <row r="7">
          <cell r="A7" t="str">
            <v>H5X5GM</v>
          </cell>
          <cell r="B7">
            <v>232.56917852012816</v>
          </cell>
          <cell r="C7">
            <v>232.56917852012816</v>
          </cell>
          <cell r="D7">
            <v>0</v>
          </cell>
          <cell r="F7">
            <v>4.8442043457692137</v>
          </cell>
        </row>
        <row r="8">
          <cell r="A8" t="str">
            <v>H5X5SM</v>
          </cell>
          <cell r="B8">
            <v>250.96354453448717</v>
          </cell>
          <cell r="C8">
            <v>250.96354453448717</v>
          </cell>
          <cell r="D8">
            <v>0</v>
          </cell>
          <cell r="F8">
            <v>5.6815855857692554</v>
          </cell>
        </row>
        <row r="9">
          <cell r="A9" t="str">
            <v>H5X5SS</v>
          </cell>
          <cell r="B9">
            <v>214.51534275211537</v>
          </cell>
          <cell r="C9">
            <v>214.51534275211537</v>
          </cell>
          <cell r="D9">
            <v>0</v>
          </cell>
          <cell r="F9">
            <v>5.2588690944230621</v>
          </cell>
        </row>
        <row r="10">
          <cell r="A10" t="str">
            <v>S4X6S</v>
          </cell>
          <cell r="B10">
            <v>187.58190380153849</v>
          </cell>
          <cell r="C10">
            <v>187.58190380153849</v>
          </cell>
          <cell r="D10">
            <v>0</v>
          </cell>
          <cell r="F10">
            <v>3.998771363076969</v>
          </cell>
        </row>
        <row r="11">
          <cell r="A11" t="str">
            <v>M3CARR</v>
          </cell>
          <cell r="B11">
            <v>59.027417951841478</v>
          </cell>
          <cell r="C11">
            <v>59.027417951841478</v>
          </cell>
          <cell r="D11">
            <v>0</v>
          </cell>
          <cell r="F11">
            <v>1.7869514676922975</v>
          </cell>
        </row>
        <row r="12">
          <cell r="A12" t="str">
            <v>M3WINC</v>
          </cell>
          <cell r="B12">
            <v>42.840520930854701</v>
          </cell>
          <cell r="C12">
            <v>42.840520930854701</v>
          </cell>
          <cell r="D12">
            <v>0</v>
          </cell>
          <cell r="F12">
            <v>0.80602543384615899</v>
          </cell>
        </row>
        <row r="13">
          <cell r="A13" t="str">
            <v>M3RECU</v>
          </cell>
          <cell r="B13">
            <v>85.295098879679472</v>
          </cell>
          <cell r="C13">
            <v>85.295098879679472</v>
          </cell>
          <cell r="D13">
            <v>0</v>
          </cell>
          <cell r="F13">
            <v>2.666403578076924</v>
          </cell>
        </row>
        <row r="14">
          <cell r="A14" t="str">
            <v>H5X5GS</v>
          </cell>
          <cell r="B14">
            <v>196.58716904544872</v>
          </cell>
          <cell r="C14">
            <v>196.58716904544872</v>
          </cell>
          <cell r="D14">
            <v>0</v>
          </cell>
          <cell r="F14">
            <v>4.4214878544230771</v>
          </cell>
        </row>
        <row r="15">
          <cell r="A15" t="str">
            <v>M3CARANG</v>
          </cell>
          <cell r="B15">
            <v>75.153030418368317</v>
          </cell>
          <cell r="C15">
            <v>75.153030418368317</v>
          </cell>
          <cell r="D15">
            <v>0</v>
          </cell>
          <cell r="F15">
            <v>1.94505841510491</v>
          </cell>
        </row>
        <row r="16">
          <cell r="A16" t="str">
            <v>PERFVOLA</v>
          </cell>
          <cell r="B16">
            <v>35.944388273076918</v>
          </cell>
          <cell r="C16">
            <v>35.944388273076918</v>
          </cell>
          <cell r="D16">
            <v>0</v>
          </cell>
          <cell r="F16">
            <v>0.47604420989010521</v>
          </cell>
        </row>
        <row r="17">
          <cell r="A17" t="str">
            <v>S4X6M</v>
          </cell>
          <cell r="B17">
            <v>215.19327110923072</v>
          </cell>
          <cell r="C17">
            <v>215.19327110923072</v>
          </cell>
          <cell r="D17">
            <v>0</v>
          </cell>
          <cell r="F17">
            <v>3.9987713630769122</v>
          </cell>
        </row>
        <row r="18">
          <cell r="A18" t="str">
            <v>SOBCOJO</v>
          </cell>
          <cell r="B18">
            <v>238.58436813611107</v>
          </cell>
          <cell r="C18">
            <v>238.58436813611107</v>
          </cell>
          <cell r="D18">
            <v>0</v>
          </cell>
          <cell r="F18">
            <v>11.965521149999944</v>
          </cell>
        </row>
        <row r="19">
          <cell r="A19" t="str">
            <v>SOBCOMP</v>
          </cell>
          <cell r="B19">
            <v>302.71830547777785</v>
          </cell>
          <cell r="C19">
            <v>302.71830547777785</v>
          </cell>
          <cell r="D19">
            <v>0</v>
          </cell>
          <cell r="F19">
            <v>15.218583075000083</v>
          </cell>
        </row>
        <row r="20">
          <cell r="A20" t="str">
            <v>CRIBBING</v>
          </cell>
          <cell r="B20">
            <v>116.42606221500002</v>
          </cell>
          <cell r="C20">
            <v>116.42606221500002</v>
          </cell>
          <cell r="D20">
            <v>0</v>
          </cell>
          <cell r="F20">
            <v>5.8555114650000206</v>
          </cell>
        </row>
        <row r="21">
          <cell r="A21" t="str">
            <v>PUNTLINE</v>
          </cell>
          <cell r="B21">
            <v>26.20107046333333</v>
          </cell>
          <cell r="C21">
            <v>26.20107046333333</v>
          </cell>
          <cell r="D21">
            <v>0</v>
          </cell>
          <cell r="F21">
            <v>1.3053295799999916</v>
          </cell>
        </row>
        <row r="22">
          <cell r="A22" t="str">
            <v>PUNTSEG</v>
          </cell>
          <cell r="B22">
            <v>16.375669039583332</v>
          </cell>
          <cell r="C22">
            <v>16.375669039583332</v>
          </cell>
          <cell r="D22">
            <v>0</v>
          </cell>
          <cell r="F22">
            <v>0.8158309874999965</v>
          </cell>
        </row>
        <row r="23">
          <cell r="A23" t="str">
            <v>TOLCAM</v>
          </cell>
          <cell r="B23">
            <v>345.45373965555558</v>
          </cell>
          <cell r="C23">
            <v>345.45373965555558</v>
          </cell>
          <cell r="D23">
            <v>0</v>
          </cell>
          <cell r="F23">
            <v>17.383870349999995</v>
          </cell>
        </row>
        <row r="24">
          <cell r="A24" t="str">
            <v>TOLVA</v>
          </cell>
          <cell r="B24">
            <v>302.77987762777786</v>
          </cell>
          <cell r="C24">
            <v>302.77987762777786</v>
          </cell>
          <cell r="D24">
            <v>0</v>
          </cell>
          <cell r="F24">
            <v>15.228845100000058</v>
          </cell>
        </row>
        <row r="25">
          <cell r="A25" t="str">
            <v>CUACOM</v>
          </cell>
          <cell r="B25">
            <v>131.59185231666669</v>
          </cell>
          <cell r="C25">
            <v>131.59185231666669</v>
          </cell>
          <cell r="D25">
            <v>0</v>
          </cell>
          <cell r="F25">
            <v>6.5266479000000146</v>
          </cell>
        </row>
        <row r="26">
          <cell r="A26" t="str">
            <v>ACARREO</v>
          </cell>
          <cell r="B26">
            <v>13.533644325925925</v>
          </cell>
          <cell r="C26">
            <v>13.533644325925925</v>
          </cell>
          <cell r="D26">
            <v>0</v>
          </cell>
          <cell r="F26">
            <v>0.71150039999999848</v>
          </cell>
        </row>
        <row r="27">
          <cell r="A27" t="str">
            <v>DESPA</v>
          </cell>
          <cell r="B27">
            <v>0.4848726864792503</v>
          </cell>
          <cell r="C27">
            <v>0.4848726864792503</v>
          </cell>
          <cell r="D27">
            <v>0</v>
          </cell>
          <cell r="F27">
            <v>2.5716881927710877E-2</v>
          </cell>
        </row>
        <row r="28">
          <cell r="A28" t="str">
            <v>PPIQUE</v>
          </cell>
          <cell r="B28">
            <v>5554.2782341347665</v>
          </cell>
          <cell r="C28">
            <v>5554.2782341347665</v>
          </cell>
          <cell r="D28">
            <v>0</v>
          </cell>
          <cell r="F28">
            <v>226.77263361211135</v>
          </cell>
        </row>
        <row r="29">
          <cell r="A29" t="str">
            <v>PPIQUE3</v>
          </cell>
          <cell r="B29">
            <v>444.34225873078134</v>
          </cell>
          <cell r="C29">
            <v>444.34225873078134</v>
          </cell>
          <cell r="D29">
            <v>0</v>
          </cell>
          <cell r="F29">
            <v>18.141810688968917</v>
          </cell>
        </row>
        <row r="30">
          <cell r="A30" t="str">
            <v>ESTAC</v>
          </cell>
          <cell r="B30">
            <v>29509.001891584696</v>
          </cell>
          <cell r="C30">
            <v>29509.001891584696</v>
          </cell>
          <cell r="D30">
            <v>0</v>
          </cell>
          <cell r="F30">
            <v>1269.9267482278156</v>
          </cell>
        </row>
        <row r="31">
          <cell r="A31" t="str">
            <v>BOLSI</v>
          </cell>
          <cell r="B31">
            <v>620.57896980284147</v>
          </cell>
          <cell r="C31">
            <v>620.57896980284147</v>
          </cell>
          <cell r="D31">
            <v>0</v>
          </cell>
          <cell r="F31">
            <v>13.7562412473103</v>
          </cell>
        </row>
        <row r="32">
          <cell r="A32" t="str">
            <v>CAMARA</v>
          </cell>
          <cell r="B32">
            <v>22754.071612212942</v>
          </cell>
          <cell r="C32">
            <v>22754.071612212942</v>
          </cell>
          <cell r="D32">
            <v>0</v>
          </cell>
          <cell r="F32">
            <v>950.63088010197316</v>
          </cell>
        </row>
        <row r="33">
          <cell r="A33" t="str">
            <v>LAMPARA DE CARBURO</v>
          </cell>
          <cell r="C33">
            <v>70</v>
          </cell>
          <cell r="D33">
            <v>0</v>
          </cell>
          <cell r="F33">
            <v>0</v>
          </cell>
        </row>
        <row r="34">
          <cell r="A34" t="str">
            <v>CARBURO DE CALCIO</v>
          </cell>
          <cell r="C34">
            <v>3.1</v>
          </cell>
          <cell r="D34">
            <v>0</v>
          </cell>
          <cell r="F34">
            <v>0</v>
          </cell>
        </row>
        <row r="35">
          <cell r="A35" t="str">
            <v>FRANELA</v>
          </cell>
          <cell r="C35">
            <v>5.5</v>
          </cell>
          <cell r="D35">
            <v>0</v>
          </cell>
          <cell r="F35">
            <v>0</v>
          </cell>
        </row>
        <row r="36">
          <cell r="A36" t="str">
            <v>PANTALON Y SACO DE JEBE</v>
          </cell>
          <cell r="C36">
            <v>155</v>
          </cell>
          <cell r="D36">
            <v>0</v>
          </cell>
          <cell r="F36">
            <v>0</v>
          </cell>
        </row>
        <row r="37">
          <cell r="D37">
            <v>0</v>
          </cell>
          <cell r="F37">
            <v>0</v>
          </cell>
        </row>
        <row r="38">
          <cell r="D38">
            <v>0</v>
          </cell>
          <cell r="F38">
            <v>0</v>
          </cell>
        </row>
        <row r="39">
          <cell r="D39">
            <v>0</v>
          </cell>
          <cell r="F39">
            <v>0</v>
          </cell>
        </row>
        <row r="40">
          <cell r="D40">
            <v>0</v>
          </cell>
          <cell r="F40">
            <v>0</v>
          </cell>
        </row>
        <row r="41">
          <cell r="D41">
            <v>0</v>
          </cell>
          <cell r="F41">
            <v>0</v>
          </cell>
        </row>
        <row r="42">
          <cell r="D42">
            <v>0</v>
          </cell>
          <cell r="F42">
            <v>0</v>
          </cell>
        </row>
        <row r="43">
          <cell r="D43">
            <v>0</v>
          </cell>
          <cell r="F43">
            <v>0</v>
          </cell>
        </row>
        <row r="44">
          <cell r="D44">
            <v>0</v>
          </cell>
          <cell r="F44">
            <v>0</v>
          </cell>
        </row>
        <row r="45">
          <cell r="D45">
            <v>0</v>
          </cell>
          <cell r="F45">
            <v>0</v>
          </cell>
        </row>
        <row r="46">
          <cell r="D46">
            <v>0</v>
          </cell>
          <cell r="F46">
            <v>0</v>
          </cell>
        </row>
        <row r="47">
          <cell r="D47">
            <v>0</v>
          </cell>
          <cell r="F47">
            <v>0</v>
          </cell>
        </row>
        <row r="48">
          <cell r="D48">
            <v>0</v>
          </cell>
          <cell r="F48">
            <v>0</v>
          </cell>
        </row>
        <row r="49">
          <cell r="D49">
            <v>0</v>
          </cell>
          <cell r="F49">
            <v>0</v>
          </cell>
        </row>
        <row r="50">
          <cell r="D50">
            <v>0</v>
          </cell>
          <cell r="F50">
            <v>0</v>
          </cell>
        </row>
        <row r="51">
          <cell r="D51">
            <v>0</v>
          </cell>
          <cell r="F51">
            <v>0</v>
          </cell>
        </row>
        <row r="52">
          <cell r="D52">
            <v>0</v>
          </cell>
          <cell r="F52">
            <v>0</v>
          </cell>
        </row>
        <row r="53">
          <cell r="D53">
            <v>0</v>
          </cell>
          <cell r="F53">
            <v>0</v>
          </cell>
        </row>
        <row r="54">
          <cell r="D54">
            <v>0</v>
          </cell>
          <cell r="F54">
            <v>0</v>
          </cell>
        </row>
        <row r="55">
          <cell r="D55">
            <v>0</v>
          </cell>
          <cell r="F55">
            <v>0</v>
          </cell>
        </row>
        <row r="56">
          <cell r="A56" t="str">
            <v>LAMPAS</v>
          </cell>
          <cell r="C56">
            <v>26</v>
          </cell>
          <cell r="D56">
            <v>0</v>
          </cell>
          <cell r="F56">
            <v>0</v>
          </cell>
        </row>
        <row r="57">
          <cell r="A57" t="str">
            <v>PICOS</v>
          </cell>
          <cell r="C57">
            <v>32</v>
          </cell>
          <cell r="D57">
            <v>0</v>
          </cell>
          <cell r="F57">
            <v>0</v>
          </cell>
        </row>
        <row r="58">
          <cell r="A58" t="str">
            <v>LLAVE STILSON 24"</v>
          </cell>
          <cell r="C58">
            <v>169</v>
          </cell>
          <cell r="D58">
            <v>0</v>
          </cell>
          <cell r="F58">
            <v>0</v>
          </cell>
        </row>
        <row r="59">
          <cell r="A59" t="str">
            <v>PIEDRA ESMERIL</v>
          </cell>
          <cell r="C59">
            <v>63</v>
          </cell>
          <cell r="D59">
            <v>0</v>
          </cell>
          <cell r="F59">
            <v>0</v>
          </cell>
        </row>
        <row r="60">
          <cell r="A60" t="str">
            <v>COMBA DE 6 LBS.</v>
          </cell>
          <cell r="C60">
            <v>37</v>
          </cell>
          <cell r="D60">
            <v>0</v>
          </cell>
          <cell r="F60">
            <v>0</v>
          </cell>
        </row>
        <row r="61">
          <cell r="A61" t="str">
            <v>CORVINA DE 4'</v>
          </cell>
          <cell r="C61">
            <v>100</v>
          </cell>
          <cell r="D61">
            <v>0</v>
          </cell>
          <cell r="F61">
            <v>0</v>
          </cell>
        </row>
        <row r="62">
          <cell r="A62" t="str">
            <v>SERRUCHO 24"</v>
          </cell>
          <cell r="C62">
            <v>51</v>
          </cell>
          <cell r="D62">
            <v>0</v>
          </cell>
          <cell r="F62">
            <v>0</v>
          </cell>
        </row>
        <row r="63">
          <cell r="A63" t="str">
            <v>FORMON 1.5 "</v>
          </cell>
          <cell r="C63">
            <v>80</v>
          </cell>
          <cell r="D63">
            <v>0</v>
          </cell>
          <cell r="F63">
            <v>0</v>
          </cell>
        </row>
        <row r="64">
          <cell r="A64" t="str">
            <v>COMBA DE 24 LBS.</v>
          </cell>
          <cell r="C64">
            <v>85</v>
          </cell>
          <cell r="D64">
            <v>0</v>
          </cell>
          <cell r="F64">
            <v>0</v>
          </cell>
        </row>
        <row r="65">
          <cell r="A65" t="str">
            <v>ESCUADRA 36 "</v>
          </cell>
          <cell r="C65">
            <v>26</v>
          </cell>
          <cell r="D65">
            <v>0</v>
          </cell>
          <cell r="F65">
            <v>0</v>
          </cell>
        </row>
        <row r="66">
          <cell r="A66" t="str">
            <v>GARLOPA</v>
          </cell>
          <cell r="C66">
            <v>350</v>
          </cell>
          <cell r="D66">
            <v>0</v>
          </cell>
          <cell r="F66">
            <v>0</v>
          </cell>
        </row>
        <row r="67">
          <cell r="A67" t="str">
            <v>ESCOFINA 12"</v>
          </cell>
          <cell r="C67">
            <v>29</v>
          </cell>
          <cell r="D67">
            <v>0</v>
          </cell>
          <cell r="F67">
            <v>0</v>
          </cell>
        </row>
        <row r="68">
          <cell r="A68" t="str">
            <v>ASENTADOR</v>
          </cell>
          <cell r="C68">
            <v>20.5</v>
          </cell>
          <cell r="D68">
            <v>0</v>
          </cell>
          <cell r="F68">
            <v>0</v>
          </cell>
        </row>
        <row r="69">
          <cell r="A69" t="str">
            <v>LIMA PLANA 16"</v>
          </cell>
          <cell r="C69">
            <v>25</v>
          </cell>
          <cell r="D69">
            <v>0</v>
          </cell>
          <cell r="F69">
            <v>0</v>
          </cell>
        </row>
        <row r="70">
          <cell r="A70" t="str">
            <v>TRABADOR</v>
          </cell>
          <cell r="C70">
            <v>70</v>
          </cell>
          <cell r="D70">
            <v>0</v>
          </cell>
          <cell r="F70">
            <v>0</v>
          </cell>
        </row>
        <row r="71">
          <cell r="A71" t="str">
            <v>BIRBIQUI 10"</v>
          </cell>
          <cell r="C71">
            <v>250</v>
          </cell>
          <cell r="D71">
            <v>0</v>
          </cell>
          <cell r="F71">
            <v>0</v>
          </cell>
        </row>
        <row r="72">
          <cell r="A72" t="str">
            <v>PLOMADA</v>
          </cell>
          <cell r="C72">
            <v>20</v>
          </cell>
          <cell r="D72">
            <v>0</v>
          </cell>
          <cell r="F72">
            <v>0</v>
          </cell>
        </row>
        <row r="73">
          <cell r="A73" t="str">
            <v>CORDEL</v>
          </cell>
          <cell r="C73">
            <v>22</v>
          </cell>
          <cell r="D73">
            <v>0</v>
          </cell>
          <cell r="F73">
            <v>0</v>
          </cell>
        </row>
        <row r="74">
          <cell r="A74" t="str">
            <v>FLEXOMETRO 5 Mts.</v>
          </cell>
          <cell r="C74">
            <v>60</v>
          </cell>
          <cell r="D74">
            <v>0</v>
          </cell>
          <cell r="F74">
            <v>0</v>
          </cell>
        </row>
        <row r="75">
          <cell r="A75" t="str">
            <v>LLAVE CREZEN  15"</v>
          </cell>
          <cell r="C75">
            <v>180</v>
          </cell>
          <cell r="D75">
            <v>0</v>
          </cell>
          <cell r="F75">
            <v>0</v>
          </cell>
        </row>
        <row r="76">
          <cell r="A76" t="str">
            <v>NIVEL 12"</v>
          </cell>
          <cell r="C76">
            <v>139</v>
          </cell>
          <cell r="D76">
            <v>0</v>
          </cell>
          <cell r="F76">
            <v>0</v>
          </cell>
        </row>
        <row r="77">
          <cell r="A77" t="str">
            <v>SACACLAVO 30"</v>
          </cell>
          <cell r="C77">
            <v>49</v>
          </cell>
          <cell r="D77">
            <v>0</v>
          </cell>
          <cell r="F77">
            <v>0</v>
          </cell>
        </row>
        <row r="78">
          <cell r="D78">
            <v>0</v>
          </cell>
          <cell r="F78">
            <v>0</v>
          </cell>
        </row>
        <row r="79">
          <cell r="D79">
            <v>0</v>
          </cell>
          <cell r="F79">
            <v>0</v>
          </cell>
        </row>
        <row r="80">
          <cell r="D80">
            <v>0</v>
          </cell>
          <cell r="F80">
            <v>0</v>
          </cell>
        </row>
        <row r="81">
          <cell r="C81">
            <v>34.5</v>
          </cell>
          <cell r="D81">
            <v>0</v>
          </cell>
          <cell r="F81">
            <v>0</v>
          </cell>
        </row>
        <row r="82">
          <cell r="C82">
            <v>0.78469999999999995</v>
          </cell>
          <cell r="D82">
            <v>0</v>
          </cell>
          <cell r="F82">
            <v>0</v>
          </cell>
        </row>
        <row r="83">
          <cell r="D83">
            <v>0</v>
          </cell>
          <cell r="F83">
            <v>0</v>
          </cell>
        </row>
        <row r="84">
          <cell r="D84">
            <v>0</v>
          </cell>
          <cell r="F84">
            <v>0</v>
          </cell>
        </row>
        <row r="85">
          <cell r="C85" t="str">
            <v>A PARTIR DEL 1o DE MAYO DE 1999</v>
          </cell>
          <cell r="D85">
            <v>0</v>
          </cell>
          <cell r="F85">
            <v>0</v>
          </cell>
        </row>
        <row r="86">
          <cell r="D86">
            <v>0</v>
          </cell>
          <cell r="F86">
            <v>0</v>
          </cell>
        </row>
        <row r="87">
          <cell r="D87">
            <v>0</v>
          </cell>
          <cell r="F87">
            <v>0</v>
          </cell>
        </row>
        <row r="88">
          <cell r="D88">
            <v>0</v>
          </cell>
          <cell r="F88">
            <v>0</v>
          </cell>
        </row>
        <row r="89">
          <cell r="D89">
            <v>0</v>
          </cell>
          <cell r="F89">
            <v>0</v>
          </cell>
        </row>
        <row r="90">
          <cell r="D90">
            <v>0</v>
          </cell>
          <cell r="F90">
            <v>0</v>
          </cell>
        </row>
        <row r="91">
          <cell r="D91">
            <v>0</v>
          </cell>
          <cell r="F91">
            <v>0</v>
          </cell>
        </row>
        <row r="92">
          <cell r="D92">
            <v>0</v>
          </cell>
          <cell r="F92">
            <v>0</v>
          </cell>
        </row>
        <row r="93">
          <cell r="D93">
            <v>0</v>
          </cell>
          <cell r="F93">
            <v>0</v>
          </cell>
        </row>
        <row r="94">
          <cell r="D94">
            <v>0</v>
          </cell>
          <cell r="F94">
            <v>0</v>
          </cell>
        </row>
        <row r="95">
          <cell r="D95">
            <v>0</v>
          </cell>
          <cell r="F95">
            <v>0</v>
          </cell>
        </row>
        <row r="96">
          <cell r="D96">
            <v>0</v>
          </cell>
          <cell r="F96">
            <v>0</v>
          </cell>
        </row>
        <row r="97">
          <cell r="D97">
            <v>0</v>
          </cell>
          <cell r="F97">
            <v>0</v>
          </cell>
        </row>
        <row r="98">
          <cell r="D98">
            <v>0</v>
          </cell>
          <cell r="F98">
            <v>0</v>
          </cell>
        </row>
        <row r="99">
          <cell r="D99">
            <v>0</v>
          </cell>
          <cell r="F99">
            <v>0</v>
          </cell>
        </row>
        <row r="100">
          <cell r="D100">
            <v>0</v>
          </cell>
          <cell r="F100">
            <v>0</v>
          </cell>
        </row>
      </sheetData>
      <sheetData sheetId="35" refreshError="1"/>
      <sheetData sheetId="36" refreshError="1"/>
      <sheetData sheetId="37" refreshError="1"/>
      <sheetData sheetId="38" refreshError="1"/>
      <sheetData sheetId="39" refreshError="1"/>
      <sheetData sheetId="40" refreshError="1"/>
      <sheetData sheetId="41"/>
      <sheetData sheetId="42" refreshError="1"/>
      <sheetData sheetId="43" refreshError="1"/>
      <sheetData sheetId="44" refreshError="1"/>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quidación"/>
      <sheetName val="Valorización"/>
      <sheetName val="Coef. Reaj. &quot;K&quot;"/>
      <sheetName val="Cálculo de Reintegro"/>
      <sheetName val="Amort. Adel. en Efectivo"/>
      <sheetName val="Amort. Adel. en Efectivo (2)"/>
      <sheetName val="Deducc. que no Corresp."/>
      <sheetName val="Deducc. que no Corresp. (2)"/>
      <sheetName val="Amort.Adel.Mat.01"/>
      <sheetName val="Amort.Adel.Mat.02"/>
      <sheetName val="Amort.Adel.Mat.03 "/>
      <sheetName val="Amort.Adel.Mat.04  "/>
      <sheetName val="Mat. en Cancha Nº 01"/>
      <sheetName val="Mat.en Cancha02"/>
      <sheetName val="Mat.en Cancha03"/>
      <sheetName val="Mat. en Cancha Nº 04 "/>
      <sheetName val="Mat. en Cancha Nº 05"/>
      <sheetName val="Mat. en Cancha Nº 06 "/>
      <sheetName val="Mat. en Cancha Nº 07 "/>
      <sheetName val="Mat. en Cancha Nº 08 "/>
      <sheetName val="Resumen de Valorizaciones"/>
      <sheetName val="DATOS1"/>
      <sheetName val="Gráfico1"/>
      <sheetName val="DATOS2"/>
      <sheetName val="Gráfico1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BaseBV"/>
      <sheetName val="Hoja2"/>
      <sheetName val="Workspace"/>
      <sheetName val="Hose"/>
      <sheetName val="Accesorios"/>
      <sheetName val="Hoja4"/>
      <sheetName val="tank2"/>
      <sheetName val="Pump Calcs"/>
      <sheetName val="Fluid"/>
      <sheetName val="Pump"/>
      <sheetName val="tank1"/>
      <sheetName val="DATA"/>
      <sheetName val="Calculations"/>
      <sheetName val="EspTubo1"/>
      <sheetName val="Hoja1"/>
      <sheetName val="EspTubo"/>
      <sheetName val="conv"/>
      <sheetName val="fittings"/>
      <sheetName val="DuctileIron"/>
      <sheetName val="Concrete"/>
      <sheetName val="CS"/>
      <sheetName val="SSteelPipe"/>
      <sheetName val="pipeHDPE"/>
      <sheetName val="PipePVC"/>
      <sheetName val="PipePVCPeru"/>
      <sheetName val="FRPPipe"/>
      <sheetName val="CooperPipe"/>
      <sheetName val="CooperTubing"/>
      <sheetName val="Duct"/>
      <sheetName val="Rouhness"/>
      <sheetName val="Material"/>
      <sheetName val="작성기준"/>
      <sheetName val="1.0"/>
      <sheetName val="Costos"/>
      <sheetName val="GENERAL"/>
      <sheetName val="SAP2000"/>
      <sheetName val="1. Reporte de cantidades"/>
      <sheetName val="Datos"/>
      <sheetName val="#¡REF"/>
      <sheetName val="FORMA-LS3"/>
      <sheetName val="FORMA-LS1-LS2"/>
      <sheetName val="FORMA- RE1"/>
      <sheetName val="FORMA-RL1"/>
      <sheetName val="FORMA-SE2"/>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ORMA-ST1"/>
      <sheetName val="Pump_Calcs1"/>
      <sheetName val="FORMA-_RE11"/>
      <sheetName val="Pump_Calcs"/>
      <sheetName val="FORMA-_RE1"/>
      <sheetName val="10241EQLIST"/>
      <sheetName val="10241PIP1ON-SITE"/>
      <sheetName val="PROJ_MGMT"/>
      <sheetName val="Salary Schedules"/>
      <sheetName val="_x0000__x0000__x0000__x0000__x0000__x0000__x0000__x0000__x0000__x0000__x0000__x0000__x0000__x0000__x0000__x0000__x0000__x0000__x0000__x001c__âþ_x0007__x0000__x0000__x0000__x0000_"/>
      <sheetName val=""/>
      <sheetName val="HAMAR"/>
      <sheetName val="POLILINEA"/>
      <sheetName val="???????????????????_x001c__âþ_x0007_????"/>
      <sheetName val="_x005f_x0000__x005f_x0000__x005f_x0000__x005f_x0000__x0"/>
      <sheetName val="???????????????????_x005f_x001c__âþ_"/>
      <sheetName val="Tabla_310.3"/>
      <sheetName val="TABLA_310.16"/>
      <sheetName val="Tabla_9 (2)"/>
      <sheetName val="Table_5"/>
      <sheetName val="mano de obra"/>
      <sheetName val="____________________x001c__âþ_x0007_____"/>
      <sheetName val="____________________x005f_x001c__âþ_"/>
      <sheetName val="prices"/>
      <sheetName val="Inst_Index"/>
      <sheetName val="_x0000__x0000__x0000__x0000__x0"/>
      <sheetName val="350-FISL-9122"/>
      <sheetName val="4) Valor Ganado"/>
      <sheetName val="Pump_Calcs4"/>
      <sheetName val="1_02"/>
      <sheetName val="1__Reporte_de_cantidades2"/>
      <sheetName val="_âþ"/>
      <sheetName val="Salary_Schedules2"/>
      <sheetName val="FORMA-_RE14"/>
      <sheetName val="???????????????????_âþ????"/>
      <sheetName val="Tabla_310_31"/>
      <sheetName val="TABLA_310_161"/>
      <sheetName val="Tabla_9_(2)1"/>
      <sheetName val="Pump_Calcs2"/>
      <sheetName val="1_0"/>
      <sheetName val="1__Reporte_de_cantidades"/>
      <sheetName val="Salary_Schedules"/>
      <sheetName val="FORMA-_RE12"/>
      <sheetName val="Pump_Calcs3"/>
      <sheetName val="1_01"/>
      <sheetName val="1__Reporte_de_cantidades1"/>
      <sheetName val="Salary_Schedules1"/>
      <sheetName val="FORMA-_RE13"/>
      <sheetName val="Tabla_310_3"/>
      <sheetName val="TABLA_310_16"/>
      <sheetName val="Tabla_9_(2)"/>
      <sheetName val="Pump_Calcs5"/>
      <sheetName val="1_03"/>
      <sheetName val="1__Reporte_de_cantidades3"/>
      <sheetName val="Salary_Schedules3"/>
      <sheetName val="FORMA-_RE15"/>
      <sheetName val="Tabla_310_32"/>
      <sheetName val="TABLA_310_162"/>
      <sheetName val="Tabla_9_(2)2"/>
      <sheetName val="_x005f_x005f_x005f_x0000__x005f_x005f_x005f_x0000__x005"/>
      <sheetName val="???????????????????_x005f_x005f_x001"/>
      <sheetName val="PER,COM.PRO.ADI1"/>
      <sheetName val="Parametros"/>
      <sheetName val="Forecast"/>
    </sheetNames>
    <sheetDataSet>
      <sheetData sheetId="0" refreshError="1"/>
      <sheetData sheetId="1" refreshError="1"/>
      <sheetData sheetId="2" refreshError="1"/>
      <sheetData sheetId="3" refreshError="1">
        <row r="1">
          <cell r="A1" t="str">
            <v>LP SAE100R5</v>
          </cell>
          <cell r="B1">
            <v>3</v>
          </cell>
        </row>
        <row r="2">
          <cell r="A2" t="str">
            <v>MP SAE100R2</v>
          </cell>
          <cell r="B2">
            <v>5</v>
          </cell>
        </row>
        <row r="3">
          <cell r="A3" t="str">
            <v>HP SAE100R9</v>
          </cell>
          <cell r="B3">
            <v>7</v>
          </cell>
        </row>
        <row r="5">
          <cell r="A5" t="str">
            <v>HP SAE100R9</v>
          </cell>
          <cell r="B5">
            <v>7</v>
          </cell>
        </row>
        <row r="6">
          <cell r="B6" t="str">
            <v>Density</v>
          </cell>
        </row>
        <row r="7">
          <cell r="B7" t="str">
            <v>Head</v>
          </cell>
        </row>
        <row r="8">
          <cell r="B8" t="str">
            <v>Flow</v>
          </cell>
        </row>
        <row r="9">
          <cell r="B9" t="str">
            <v>Efficiency</v>
          </cell>
        </row>
        <row r="21">
          <cell r="A21">
            <v>0.1875</v>
          </cell>
        </row>
        <row r="22">
          <cell r="A22">
            <v>0.25</v>
          </cell>
        </row>
        <row r="23">
          <cell r="A23">
            <v>0.3125</v>
          </cell>
        </row>
        <row r="24">
          <cell r="A24">
            <v>0.375</v>
          </cell>
        </row>
        <row r="25">
          <cell r="A25">
            <v>0.40625</v>
          </cell>
        </row>
        <row r="26">
          <cell r="A26">
            <v>0.5</v>
          </cell>
        </row>
        <row r="27">
          <cell r="A27">
            <v>0.625</v>
          </cell>
        </row>
        <row r="28">
          <cell r="A28">
            <v>0.75</v>
          </cell>
        </row>
        <row r="29">
          <cell r="A29">
            <v>0.875</v>
          </cell>
        </row>
        <row r="30">
          <cell r="A30">
            <v>1</v>
          </cell>
        </row>
        <row r="31">
          <cell r="A31">
            <v>1.125</v>
          </cell>
        </row>
        <row r="32">
          <cell r="A32">
            <v>1.25</v>
          </cell>
        </row>
        <row r="33">
          <cell r="A33">
            <v>1.375</v>
          </cell>
        </row>
        <row r="34">
          <cell r="A34">
            <v>1.5</v>
          </cell>
        </row>
        <row r="35">
          <cell r="A35">
            <v>1.8125</v>
          </cell>
        </row>
        <row r="36">
          <cell r="A36">
            <v>2</v>
          </cell>
        </row>
        <row r="37">
          <cell r="A37">
            <v>2.375</v>
          </cell>
        </row>
        <row r="38">
          <cell r="A38">
            <v>2.5</v>
          </cell>
        </row>
        <row r="39">
          <cell r="A39">
            <v>3</v>
          </cell>
        </row>
        <row r="40">
          <cell r="A40">
            <v>3.5</v>
          </cell>
        </row>
        <row r="41">
          <cell r="A41">
            <v>4</v>
          </cell>
        </row>
        <row r="42">
          <cell r="A42">
            <v>4.5</v>
          </cell>
        </row>
        <row r="43">
          <cell r="A43">
            <v>5</v>
          </cell>
        </row>
        <row r="44">
          <cell r="A44">
            <v>6</v>
          </cell>
        </row>
        <row r="45">
          <cell r="A45">
            <v>7</v>
          </cell>
        </row>
        <row r="46">
          <cell r="A46">
            <v>8</v>
          </cell>
        </row>
        <row r="47">
          <cell r="A47">
            <v>9</v>
          </cell>
        </row>
        <row r="48">
          <cell r="A48">
            <v>10</v>
          </cell>
        </row>
        <row r="49">
          <cell r="A49">
            <v>11</v>
          </cell>
        </row>
        <row r="50">
          <cell r="A50">
            <v>12</v>
          </cell>
        </row>
        <row r="51">
          <cell r="A51">
            <v>14</v>
          </cell>
        </row>
        <row r="52">
          <cell r="A52">
            <v>16</v>
          </cell>
        </row>
        <row r="53">
          <cell r="A53">
            <v>18</v>
          </cell>
        </row>
        <row r="54">
          <cell r="A54">
            <v>20</v>
          </cell>
        </row>
        <row r="55">
          <cell r="A55">
            <v>24</v>
          </cell>
        </row>
        <row r="56">
          <cell r="A56">
            <v>30</v>
          </cell>
        </row>
        <row r="57">
          <cell r="A57">
            <v>32</v>
          </cell>
        </row>
        <row r="58">
          <cell r="A58">
            <v>34</v>
          </cell>
        </row>
        <row r="59">
          <cell r="A59">
            <v>36</v>
          </cell>
        </row>
        <row r="60">
          <cell r="A60">
            <v>42</v>
          </cell>
        </row>
        <row r="61">
          <cell r="A61">
            <v>45</v>
          </cell>
        </row>
        <row r="62">
          <cell r="A62">
            <v>48</v>
          </cell>
        </row>
        <row r="63">
          <cell r="A63">
            <v>51</v>
          </cell>
        </row>
        <row r="64">
          <cell r="A64">
            <v>54</v>
          </cell>
        </row>
        <row r="65">
          <cell r="A65">
            <v>57</v>
          </cell>
        </row>
        <row r="66">
          <cell r="A66">
            <v>60</v>
          </cell>
        </row>
        <row r="67">
          <cell r="A67">
            <v>63</v>
          </cell>
        </row>
        <row r="68">
          <cell r="A68">
            <v>66</v>
          </cell>
        </row>
        <row r="69">
          <cell r="A69">
            <v>69</v>
          </cell>
        </row>
        <row r="70">
          <cell r="A70">
            <v>72</v>
          </cell>
        </row>
        <row r="71">
          <cell r="A71">
            <v>75</v>
          </cell>
        </row>
        <row r="72">
          <cell r="A72">
            <v>78</v>
          </cell>
        </row>
        <row r="73">
          <cell r="A73">
            <v>81</v>
          </cell>
        </row>
        <row r="74">
          <cell r="A74">
            <v>84</v>
          </cell>
        </row>
        <row r="75">
          <cell r="A75">
            <v>87</v>
          </cell>
        </row>
        <row r="76">
          <cell r="A76">
            <v>90</v>
          </cell>
        </row>
        <row r="77">
          <cell r="A77">
            <v>96</v>
          </cell>
        </row>
        <row r="78">
          <cell r="A78">
            <v>102</v>
          </cell>
        </row>
        <row r="79">
          <cell r="A79">
            <v>108</v>
          </cell>
        </row>
        <row r="80">
          <cell r="A80">
            <v>114</v>
          </cell>
        </row>
        <row r="81">
          <cell r="A81">
            <v>120</v>
          </cell>
        </row>
        <row r="82">
          <cell r="A82">
            <v>126</v>
          </cell>
        </row>
        <row r="83">
          <cell r="A83">
            <v>132</v>
          </cell>
        </row>
        <row r="84">
          <cell r="A84">
            <v>138</v>
          </cell>
        </row>
        <row r="85">
          <cell r="A85">
            <v>144</v>
          </cell>
        </row>
      </sheetData>
      <sheetData sheetId="4" refreshError="1">
        <row r="4">
          <cell r="B4" t="str">
            <v>Standard Threaded(C)</v>
          </cell>
          <cell r="C4">
            <v>24</v>
          </cell>
          <cell r="D4">
            <v>0</v>
          </cell>
          <cell r="E4">
            <v>0</v>
          </cell>
          <cell r="F4">
            <v>0</v>
          </cell>
          <cell r="G4">
            <v>30</v>
          </cell>
          <cell r="H4" t="str">
            <v>A-29</v>
          </cell>
        </row>
        <row r="5">
          <cell r="B5" t="str">
            <v>Standard Threaded 45 deg.(C)</v>
          </cell>
          <cell r="C5">
            <v>24</v>
          </cell>
          <cell r="D5">
            <v>0</v>
          </cell>
          <cell r="E5">
            <v>0</v>
          </cell>
          <cell r="F5">
            <v>0</v>
          </cell>
          <cell r="G5">
            <v>30</v>
          </cell>
          <cell r="H5" t="str">
            <v>A-30</v>
          </cell>
        </row>
        <row r="6">
          <cell r="B6" t="str">
            <v>Mitre(C)</v>
          </cell>
          <cell r="C6">
            <v>24</v>
          </cell>
          <cell r="D6">
            <v>0</v>
          </cell>
          <cell r="E6">
            <v>0</v>
          </cell>
          <cell r="F6">
            <v>0</v>
          </cell>
          <cell r="G6">
            <v>50</v>
          </cell>
          <cell r="H6" t="str">
            <v>A-29</v>
          </cell>
        </row>
        <row r="7">
          <cell r="B7" t="str">
            <v>Mitre 15 deg.(C)</v>
          </cell>
          <cell r="C7">
            <v>24</v>
          </cell>
          <cell r="D7">
            <v>0</v>
          </cell>
          <cell r="E7">
            <v>0</v>
          </cell>
          <cell r="F7">
            <v>0</v>
          </cell>
          <cell r="G7">
            <v>50</v>
          </cell>
          <cell r="H7" t="str">
            <v>A-29</v>
          </cell>
        </row>
        <row r="8">
          <cell r="B8" t="str">
            <v>Mitre 30 deg.(C)</v>
          </cell>
          <cell r="C8">
            <v>24</v>
          </cell>
          <cell r="D8">
            <v>0</v>
          </cell>
          <cell r="E8">
            <v>0</v>
          </cell>
          <cell r="F8">
            <v>0</v>
          </cell>
          <cell r="G8">
            <v>50</v>
          </cell>
          <cell r="H8" t="str">
            <v>A-29</v>
          </cell>
        </row>
        <row r="9">
          <cell r="B9" t="str">
            <v>Mitre 45 deg.(C)</v>
          </cell>
          <cell r="C9">
            <v>24</v>
          </cell>
          <cell r="D9">
            <v>0</v>
          </cell>
          <cell r="E9">
            <v>0</v>
          </cell>
          <cell r="F9">
            <v>0</v>
          </cell>
          <cell r="G9">
            <v>50</v>
          </cell>
          <cell r="H9" t="str">
            <v>A-29</v>
          </cell>
        </row>
        <row r="10">
          <cell r="B10" t="str">
            <v>Mitre 60 deg.(C)</v>
          </cell>
          <cell r="C10">
            <v>24</v>
          </cell>
          <cell r="D10">
            <v>0</v>
          </cell>
          <cell r="E10">
            <v>0</v>
          </cell>
          <cell r="F10">
            <v>0</v>
          </cell>
          <cell r="G10">
            <v>50</v>
          </cell>
          <cell r="H10" t="str">
            <v>A-29</v>
          </cell>
        </row>
        <row r="11">
          <cell r="B11" t="str">
            <v>Mitre 75 deg.(C)</v>
          </cell>
          <cell r="C11">
            <v>24</v>
          </cell>
          <cell r="D11">
            <v>0</v>
          </cell>
          <cell r="E11">
            <v>0</v>
          </cell>
          <cell r="F11">
            <v>0</v>
          </cell>
          <cell r="G11">
            <v>50</v>
          </cell>
          <cell r="H11" t="str">
            <v>A-29</v>
          </cell>
        </row>
        <row r="12">
          <cell r="B12" t="str">
            <v>Smooth Flanged r/D=1(C)</v>
          </cell>
          <cell r="C12">
            <v>24</v>
          </cell>
          <cell r="D12">
            <v>0</v>
          </cell>
          <cell r="E12">
            <v>0</v>
          </cell>
          <cell r="F12">
            <v>0</v>
          </cell>
          <cell r="G12">
            <v>20</v>
          </cell>
          <cell r="H12" t="str">
            <v>A-29</v>
          </cell>
        </row>
        <row r="13">
          <cell r="B13" t="str">
            <v>Smooth Flanged r/D=1 - 15 deg.(C)</v>
          </cell>
          <cell r="C13">
            <v>24</v>
          </cell>
          <cell r="D13">
            <v>0</v>
          </cell>
          <cell r="E13">
            <v>0</v>
          </cell>
          <cell r="F13">
            <v>0</v>
          </cell>
          <cell r="G13">
            <v>20</v>
          </cell>
          <cell r="H13" t="str">
            <v>A-29</v>
          </cell>
        </row>
        <row r="14">
          <cell r="B14" t="str">
            <v>Smooth Flanged r/D=1 - 30 deg.(C)</v>
          </cell>
          <cell r="C14">
            <v>24</v>
          </cell>
          <cell r="D14">
            <v>0</v>
          </cell>
          <cell r="E14">
            <v>0</v>
          </cell>
          <cell r="F14">
            <v>0</v>
          </cell>
          <cell r="G14">
            <v>20</v>
          </cell>
          <cell r="H14" t="str">
            <v>A-29</v>
          </cell>
        </row>
        <row r="15">
          <cell r="B15" t="str">
            <v>Smooth Flanged r/D=1 - 45 deg.(C)</v>
          </cell>
          <cell r="C15">
            <v>24</v>
          </cell>
          <cell r="D15">
            <v>0</v>
          </cell>
          <cell r="E15">
            <v>0</v>
          </cell>
          <cell r="F15">
            <v>0</v>
          </cell>
          <cell r="G15">
            <v>20</v>
          </cell>
          <cell r="H15" t="str">
            <v>A-29</v>
          </cell>
        </row>
        <row r="16">
          <cell r="B16" t="str">
            <v>Smooth Flanged r/D=1 - 60 deg.(C)</v>
          </cell>
          <cell r="C16">
            <v>24</v>
          </cell>
          <cell r="D16">
            <v>0</v>
          </cell>
          <cell r="E16">
            <v>0</v>
          </cell>
          <cell r="F16">
            <v>0</v>
          </cell>
          <cell r="G16">
            <v>20</v>
          </cell>
          <cell r="H16" t="str">
            <v>A-29</v>
          </cell>
        </row>
        <row r="17">
          <cell r="B17" t="str">
            <v>Smooth Flanged r/D=1 - 75 deg.(C)</v>
          </cell>
          <cell r="C17">
            <v>24</v>
          </cell>
          <cell r="D17">
            <v>0</v>
          </cell>
          <cell r="E17">
            <v>0</v>
          </cell>
          <cell r="F17">
            <v>0</v>
          </cell>
          <cell r="G17">
            <v>20</v>
          </cell>
          <cell r="H17" t="str">
            <v>A-29</v>
          </cell>
        </row>
        <row r="18">
          <cell r="B18" t="str">
            <v>Smooth Flanged r/D=1 - 105 deg.(C)</v>
          </cell>
          <cell r="C18">
            <v>24</v>
          </cell>
          <cell r="D18">
            <v>0</v>
          </cell>
          <cell r="E18">
            <v>0</v>
          </cell>
          <cell r="F18">
            <v>0</v>
          </cell>
          <cell r="G18">
            <v>20</v>
          </cell>
          <cell r="H18" t="str">
            <v>A-29</v>
          </cell>
        </row>
        <row r="19">
          <cell r="B19" t="str">
            <v>Smooth Flanged r/D=1 - 120 deg.(C)</v>
          </cell>
          <cell r="C19">
            <v>24</v>
          </cell>
          <cell r="D19">
            <v>0</v>
          </cell>
          <cell r="E19">
            <v>0</v>
          </cell>
          <cell r="F19">
            <v>0</v>
          </cell>
          <cell r="G19">
            <v>20</v>
          </cell>
          <cell r="H19" t="str">
            <v>A-29</v>
          </cell>
        </row>
        <row r="20">
          <cell r="B20" t="str">
            <v>Smooth Flanged r/D=1 - 135 deg.(C)</v>
          </cell>
          <cell r="C20">
            <v>24</v>
          </cell>
          <cell r="D20">
            <v>0</v>
          </cell>
          <cell r="E20">
            <v>0</v>
          </cell>
          <cell r="F20">
            <v>0</v>
          </cell>
          <cell r="G20">
            <v>20</v>
          </cell>
          <cell r="H20" t="str">
            <v>A-29</v>
          </cell>
        </row>
        <row r="21">
          <cell r="B21" t="str">
            <v>Smooth Flanged r/D=1 - 150 deg.(C)</v>
          </cell>
          <cell r="C21">
            <v>24</v>
          </cell>
          <cell r="D21">
            <v>0</v>
          </cell>
          <cell r="E21">
            <v>0</v>
          </cell>
          <cell r="F21">
            <v>0</v>
          </cell>
          <cell r="G21">
            <v>20</v>
          </cell>
          <cell r="H21" t="str">
            <v>A-29</v>
          </cell>
        </row>
        <row r="22">
          <cell r="B22" t="str">
            <v>Smooth Flanged r/D=1 - 165 deg.(C)</v>
          </cell>
          <cell r="C22">
            <v>24</v>
          </cell>
          <cell r="D22">
            <v>0</v>
          </cell>
          <cell r="E22">
            <v>0</v>
          </cell>
          <cell r="F22">
            <v>0</v>
          </cell>
          <cell r="G22">
            <v>20</v>
          </cell>
          <cell r="H22" t="str">
            <v>A-29</v>
          </cell>
        </row>
        <row r="23">
          <cell r="B23" t="str">
            <v>Smooth Flanged r/D=1.5(C)</v>
          </cell>
          <cell r="C23">
            <v>24</v>
          </cell>
          <cell r="D23">
            <v>0</v>
          </cell>
          <cell r="E23">
            <v>0</v>
          </cell>
          <cell r="F23">
            <v>0</v>
          </cell>
          <cell r="G23">
            <v>14</v>
          </cell>
          <cell r="H23" t="str">
            <v>A-29</v>
          </cell>
        </row>
        <row r="24">
          <cell r="B24" t="str">
            <v>Smooth Flanged r/D=1.5 - 15 deg.(C)</v>
          </cell>
          <cell r="C24">
            <v>24</v>
          </cell>
          <cell r="D24">
            <v>0</v>
          </cell>
          <cell r="E24">
            <v>0</v>
          </cell>
          <cell r="F24">
            <v>0</v>
          </cell>
          <cell r="G24">
            <v>14</v>
          </cell>
          <cell r="H24" t="str">
            <v>A-29</v>
          </cell>
        </row>
        <row r="25">
          <cell r="B25" t="str">
            <v>Smooth Flanged r/D=1.5 - 30 deg.(C)</v>
          </cell>
          <cell r="C25">
            <v>24</v>
          </cell>
          <cell r="D25">
            <v>0</v>
          </cell>
          <cell r="E25">
            <v>0</v>
          </cell>
          <cell r="F25">
            <v>0</v>
          </cell>
          <cell r="G25">
            <v>14</v>
          </cell>
          <cell r="H25" t="str">
            <v>A-29</v>
          </cell>
        </row>
        <row r="26">
          <cell r="B26" t="str">
            <v>Smooth Flanged r/D=1.5 - 45 deg.(C)</v>
          </cell>
          <cell r="C26">
            <v>24</v>
          </cell>
          <cell r="D26">
            <v>0</v>
          </cell>
          <cell r="E26">
            <v>0</v>
          </cell>
          <cell r="F26">
            <v>0</v>
          </cell>
          <cell r="G26">
            <v>14</v>
          </cell>
          <cell r="H26" t="str">
            <v>A-29</v>
          </cell>
        </row>
        <row r="27">
          <cell r="B27" t="str">
            <v>Smooth Flanged r/D=1.5 - 60 deg.(C)</v>
          </cell>
          <cell r="C27">
            <v>24</v>
          </cell>
          <cell r="D27">
            <v>0</v>
          </cell>
          <cell r="E27">
            <v>0</v>
          </cell>
          <cell r="F27">
            <v>0</v>
          </cell>
          <cell r="G27">
            <v>14</v>
          </cell>
          <cell r="H27" t="str">
            <v>A-29</v>
          </cell>
        </row>
        <row r="28">
          <cell r="B28" t="str">
            <v>Smooth Flanged r/D=1.5 - 75 deg.(C)</v>
          </cell>
          <cell r="C28">
            <v>24</v>
          </cell>
          <cell r="D28">
            <v>0</v>
          </cell>
          <cell r="E28">
            <v>0</v>
          </cell>
          <cell r="F28">
            <v>0</v>
          </cell>
          <cell r="G28">
            <v>14</v>
          </cell>
          <cell r="H28" t="str">
            <v>A-29</v>
          </cell>
        </row>
        <row r="29">
          <cell r="B29" t="str">
            <v>Smooth Flanged r/D=1.5 - 105 deg.(C)</v>
          </cell>
          <cell r="C29">
            <v>24</v>
          </cell>
          <cell r="D29">
            <v>0</v>
          </cell>
          <cell r="E29">
            <v>0</v>
          </cell>
          <cell r="F29">
            <v>0</v>
          </cell>
          <cell r="G29">
            <v>14</v>
          </cell>
          <cell r="H29" t="str">
            <v>A-29</v>
          </cell>
        </row>
        <row r="30">
          <cell r="B30" t="str">
            <v>Smooth Flanged r/D=1.5 - 120 deg.(C)</v>
          </cell>
          <cell r="C30">
            <v>24</v>
          </cell>
          <cell r="D30">
            <v>0</v>
          </cell>
          <cell r="E30">
            <v>0</v>
          </cell>
          <cell r="F30">
            <v>0</v>
          </cell>
          <cell r="G30">
            <v>14</v>
          </cell>
          <cell r="H30" t="str">
            <v>A-29</v>
          </cell>
        </row>
        <row r="31">
          <cell r="B31" t="str">
            <v>Smooth Flanged r/D=1.5 - 135 deg.(C)</v>
          </cell>
          <cell r="C31">
            <v>24</v>
          </cell>
          <cell r="D31">
            <v>0</v>
          </cell>
          <cell r="E31">
            <v>0</v>
          </cell>
          <cell r="F31">
            <v>0</v>
          </cell>
          <cell r="G31">
            <v>14</v>
          </cell>
          <cell r="H31" t="str">
            <v>A-29</v>
          </cell>
        </row>
        <row r="32">
          <cell r="B32" t="str">
            <v>Smooth Flanged r/D=1.5 - 150 deg.(C)</v>
          </cell>
          <cell r="C32">
            <v>24</v>
          </cell>
          <cell r="D32">
            <v>0</v>
          </cell>
          <cell r="E32">
            <v>0</v>
          </cell>
          <cell r="F32">
            <v>0</v>
          </cell>
          <cell r="G32">
            <v>14</v>
          </cell>
          <cell r="H32" t="str">
            <v>A-29</v>
          </cell>
        </row>
        <row r="33">
          <cell r="B33" t="str">
            <v>Smooth Flanged r/D=1.5 - 165 deg.(C)</v>
          </cell>
          <cell r="C33">
            <v>24</v>
          </cell>
          <cell r="D33">
            <v>0</v>
          </cell>
          <cell r="E33">
            <v>0</v>
          </cell>
          <cell r="F33">
            <v>0</v>
          </cell>
          <cell r="G33">
            <v>14</v>
          </cell>
          <cell r="H33" t="str">
            <v>A-29</v>
          </cell>
        </row>
        <row r="34">
          <cell r="B34" t="str">
            <v>Smooth Flanged r/D=2(C)</v>
          </cell>
          <cell r="C34">
            <v>24</v>
          </cell>
          <cell r="D34">
            <v>0</v>
          </cell>
          <cell r="E34">
            <v>0</v>
          </cell>
          <cell r="F34">
            <v>0</v>
          </cell>
          <cell r="G34">
            <v>12</v>
          </cell>
          <cell r="H34" t="str">
            <v>A-29</v>
          </cell>
        </row>
        <row r="35">
          <cell r="B35" t="str">
            <v>Smooth Flanged r/D=2 - 15 deg.(C)</v>
          </cell>
          <cell r="C35">
            <v>24</v>
          </cell>
          <cell r="D35">
            <v>0</v>
          </cell>
          <cell r="E35">
            <v>0</v>
          </cell>
          <cell r="F35">
            <v>0</v>
          </cell>
          <cell r="G35">
            <v>12</v>
          </cell>
          <cell r="H35" t="str">
            <v>A-29</v>
          </cell>
        </row>
        <row r="36">
          <cell r="B36" t="str">
            <v>Smooth Flanged r/D=2 - 30 deg.(C)</v>
          </cell>
          <cell r="C36">
            <v>24</v>
          </cell>
          <cell r="D36">
            <v>0</v>
          </cell>
          <cell r="E36">
            <v>0</v>
          </cell>
          <cell r="F36">
            <v>0</v>
          </cell>
          <cell r="G36">
            <v>12</v>
          </cell>
          <cell r="H36" t="str">
            <v>A-29</v>
          </cell>
        </row>
        <row r="37">
          <cell r="B37" t="str">
            <v>Smooth Flanged r/D=2 - 45 deg.(C)</v>
          </cell>
          <cell r="C37">
            <v>24</v>
          </cell>
          <cell r="D37">
            <v>0</v>
          </cell>
          <cell r="E37">
            <v>0</v>
          </cell>
          <cell r="F37">
            <v>0</v>
          </cell>
          <cell r="G37">
            <v>12</v>
          </cell>
          <cell r="H37" t="str">
            <v>A-29</v>
          </cell>
        </row>
        <row r="38">
          <cell r="B38" t="str">
            <v>Smooth Flanged r/D=2 - 60 deg.(C)</v>
          </cell>
          <cell r="C38">
            <v>24</v>
          </cell>
          <cell r="D38">
            <v>0</v>
          </cell>
          <cell r="E38">
            <v>0</v>
          </cell>
          <cell r="F38">
            <v>0</v>
          </cell>
          <cell r="G38">
            <v>12</v>
          </cell>
          <cell r="H38" t="str">
            <v>A-29</v>
          </cell>
        </row>
        <row r="39">
          <cell r="B39" t="str">
            <v>Smooth Flanged r/D=2 - 75 deg.(C)</v>
          </cell>
          <cell r="C39">
            <v>24</v>
          </cell>
          <cell r="D39">
            <v>0</v>
          </cell>
          <cell r="E39">
            <v>0</v>
          </cell>
          <cell r="F39">
            <v>0</v>
          </cell>
          <cell r="G39">
            <v>12</v>
          </cell>
          <cell r="H39" t="str">
            <v>A-29</v>
          </cell>
        </row>
        <row r="40">
          <cell r="B40" t="str">
            <v>Smooth Flanged r/D=2 - 105 deg.(C)</v>
          </cell>
          <cell r="C40">
            <v>24</v>
          </cell>
          <cell r="D40">
            <v>0</v>
          </cell>
          <cell r="E40">
            <v>0</v>
          </cell>
          <cell r="F40">
            <v>0</v>
          </cell>
          <cell r="G40">
            <v>12</v>
          </cell>
          <cell r="H40" t="str">
            <v>A-29</v>
          </cell>
        </row>
        <row r="41">
          <cell r="B41" t="str">
            <v>Smooth Flanged r/D=2 - 120 deg.(C)</v>
          </cell>
          <cell r="C41">
            <v>24</v>
          </cell>
          <cell r="D41">
            <v>0</v>
          </cell>
          <cell r="E41">
            <v>0</v>
          </cell>
          <cell r="F41">
            <v>0</v>
          </cell>
          <cell r="G41">
            <v>12</v>
          </cell>
          <cell r="H41" t="str">
            <v>A-29</v>
          </cell>
        </row>
        <row r="42">
          <cell r="B42" t="str">
            <v>Smooth Flanged r/D=2 - 135 deg.(C)</v>
          </cell>
          <cell r="C42">
            <v>24</v>
          </cell>
          <cell r="D42">
            <v>0</v>
          </cell>
          <cell r="E42">
            <v>0</v>
          </cell>
          <cell r="F42">
            <v>0</v>
          </cell>
          <cell r="G42">
            <v>12</v>
          </cell>
          <cell r="H42" t="str">
            <v>A-29</v>
          </cell>
        </row>
        <row r="43">
          <cell r="B43" t="str">
            <v>Smooth Flanged r/D=2 - 150 deg.(C)</v>
          </cell>
          <cell r="C43">
            <v>24</v>
          </cell>
          <cell r="D43">
            <v>0</v>
          </cell>
          <cell r="E43">
            <v>0</v>
          </cell>
          <cell r="F43">
            <v>0</v>
          </cell>
          <cell r="G43">
            <v>12</v>
          </cell>
          <cell r="H43" t="str">
            <v>A-29</v>
          </cell>
        </row>
        <row r="44">
          <cell r="B44" t="str">
            <v>Smooth Flanged r/D=2 - 165 deg.(C)</v>
          </cell>
          <cell r="C44">
            <v>24</v>
          </cell>
          <cell r="D44">
            <v>0</v>
          </cell>
          <cell r="E44">
            <v>0</v>
          </cell>
          <cell r="F44">
            <v>0</v>
          </cell>
          <cell r="G44">
            <v>12</v>
          </cell>
          <cell r="H44" t="str">
            <v>A-29</v>
          </cell>
        </row>
        <row r="45">
          <cell r="B45" t="str">
            <v>Smooth Flanged r/D=3(C)</v>
          </cell>
          <cell r="C45">
            <v>24</v>
          </cell>
          <cell r="D45">
            <v>0</v>
          </cell>
          <cell r="E45">
            <v>0</v>
          </cell>
          <cell r="F45">
            <v>0</v>
          </cell>
          <cell r="G45">
            <v>12</v>
          </cell>
          <cell r="H45" t="str">
            <v>A-29</v>
          </cell>
        </row>
        <row r="46">
          <cell r="B46" t="str">
            <v>Smooth Flanged r/D=3 - 15 deg.(C)</v>
          </cell>
          <cell r="C46">
            <v>24</v>
          </cell>
          <cell r="D46">
            <v>0</v>
          </cell>
          <cell r="E46">
            <v>0</v>
          </cell>
          <cell r="F46">
            <v>0</v>
          </cell>
          <cell r="G46">
            <v>12</v>
          </cell>
          <cell r="H46" t="str">
            <v>A-29</v>
          </cell>
        </row>
        <row r="47">
          <cell r="B47" t="str">
            <v>Smooth Flanged r/D=3 - 30 deg.(C)</v>
          </cell>
          <cell r="C47">
            <v>24</v>
          </cell>
          <cell r="D47">
            <v>0</v>
          </cell>
          <cell r="E47">
            <v>0</v>
          </cell>
          <cell r="F47">
            <v>0</v>
          </cell>
          <cell r="G47">
            <v>12</v>
          </cell>
          <cell r="H47" t="str">
            <v>A-29</v>
          </cell>
        </row>
        <row r="48">
          <cell r="B48" t="str">
            <v>Smooth Flanged r/D=3 - 45 deg.(C)</v>
          </cell>
          <cell r="C48">
            <v>24</v>
          </cell>
          <cell r="D48">
            <v>0</v>
          </cell>
          <cell r="E48">
            <v>0</v>
          </cell>
          <cell r="F48">
            <v>0</v>
          </cell>
          <cell r="G48">
            <v>12</v>
          </cell>
          <cell r="H48" t="str">
            <v>A-29</v>
          </cell>
        </row>
        <row r="49">
          <cell r="B49" t="str">
            <v>Smooth Flanged r/D=3 - 60 deg.(C)</v>
          </cell>
          <cell r="C49">
            <v>24</v>
          </cell>
          <cell r="D49">
            <v>0</v>
          </cell>
          <cell r="E49">
            <v>0</v>
          </cell>
          <cell r="F49">
            <v>0</v>
          </cell>
          <cell r="G49">
            <v>12</v>
          </cell>
          <cell r="H49" t="str">
            <v>A-29</v>
          </cell>
        </row>
        <row r="50">
          <cell r="B50" t="str">
            <v>Smooth Flanged r/D=3 - 75 deg.(C)</v>
          </cell>
          <cell r="C50">
            <v>24</v>
          </cell>
          <cell r="D50">
            <v>0</v>
          </cell>
          <cell r="E50">
            <v>0</v>
          </cell>
          <cell r="F50">
            <v>0</v>
          </cell>
          <cell r="G50">
            <v>12</v>
          </cell>
          <cell r="H50" t="str">
            <v>A-29</v>
          </cell>
        </row>
        <row r="51">
          <cell r="B51" t="str">
            <v>Smooth Flanged r/D=3 - 105 deg.(C)</v>
          </cell>
          <cell r="C51">
            <v>24</v>
          </cell>
          <cell r="D51">
            <v>0</v>
          </cell>
          <cell r="E51">
            <v>0</v>
          </cell>
          <cell r="F51">
            <v>0</v>
          </cell>
          <cell r="G51">
            <v>12</v>
          </cell>
          <cell r="H51" t="str">
            <v>A-29</v>
          </cell>
        </row>
        <row r="52">
          <cell r="B52" t="str">
            <v>Smooth Flanged r/D=3 - 120 deg.(C)</v>
          </cell>
          <cell r="C52">
            <v>24</v>
          </cell>
          <cell r="D52">
            <v>0</v>
          </cell>
          <cell r="E52">
            <v>0</v>
          </cell>
          <cell r="F52">
            <v>0</v>
          </cell>
          <cell r="G52">
            <v>12</v>
          </cell>
          <cell r="H52" t="str">
            <v>A-29</v>
          </cell>
        </row>
        <row r="53">
          <cell r="B53" t="str">
            <v>Smooth Flanged r/D=3 - 135 deg.(C)</v>
          </cell>
          <cell r="C53">
            <v>24</v>
          </cell>
          <cell r="D53">
            <v>0</v>
          </cell>
          <cell r="E53">
            <v>0</v>
          </cell>
          <cell r="F53">
            <v>0</v>
          </cell>
          <cell r="G53">
            <v>12</v>
          </cell>
          <cell r="H53" t="str">
            <v>A-29</v>
          </cell>
        </row>
        <row r="54">
          <cell r="B54" t="str">
            <v>Smooth Flanged r/D=3 - 150 deg.(C)</v>
          </cell>
          <cell r="C54">
            <v>24</v>
          </cell>
          <cell r="D54">
            <v>0</v>
          </cell>
          <cell r="E54">
            <v>0</v>
          </cell>
          <cell r="F54">
            <v>0</v>
          </cell>
          <cell r="G54">
            <v>12</v>
          </cell>
          <cell r="H54" t="str">
            <v>A-29</v>
          </cell>
        </row>
        <row r="55">
          <cell r="B55" t="str">
            <v>Smooth Flanged r/D=3 - 165 deg.(C)</v>
          </cell>
          <cell r="C55">
            <v>24</v>
          </cell>
          <cell r="D55">
            <v>0</v>
          </cell>
          <cell r="E55">
            <v>0</v>
          </cell>
          <cell r="F55">
            <v>0</v>
          </cell>
          <cell r="G55">
            <v>12</v>
          </cell>
          <cell r="H55" t="str">
            <v>A-29</v>
          </cell>
        </row>
        <row r="56">
          <cell r="B56" t="str">
            <v>Smooth Flanged r/D=4(C)</v>
          </cell>
          <cell r="C56">
            <v>24</v>
          </cell>
          <cell r="D56">
            <v>0</v>
          </cell>
          <cell r="E56">
            <v>0</v>
          </cell>
          <cell r="F56">
            <v>0</v>
          </cell>
          <cell r="G56">
            <v>14</v>
          </cell>
          <cell r="H56" t="str">
            <v>A-29</v>
          </cell>
        </row>
        <row r="57">
          <cell r="B57" t="str">
            <v>Smooth Flanged r/D=4 - 15 deg.(C)</v>
          </cell>
          <cell r="C57">
            <v>24</v>
          </cell>
          <cell r="D57">
            <v>0</v>
          </cell>
          <cell r="E57">
            <v>0</v>
          </cell>
          <cell r="F57">
            <v>0</v>
          </cell>
          <cell r="G57">
            <v>14</v>
          </cell>
          <cell r="H57" t="str">
            <v>A-29</v>
          </cell>
        </row>
        <row r="58">
          <cell r="B58" t="str">
            <v>Smooth Flanged r/D=4 - 30 deg.(C)</v>
          </cell>
          <cell r="C58">
            <v>24</v>
          </cell>
          <cell r="D58">
            <v>0</v>
          </cell>
          <cell r="E58">
            <v>0</v>
          </cell>
          <cell r="F58">
            <v>0</v>
          </cell>
          <cell r="G58">
            <v>14</v>
          </cell>
          <cell r="H58" t="str">
            <v>A-29</v>
          </cell>
        </row>
        <row r="59">
          <cell r="B59" t="str">
            <v>Smooth Flanged r/D=4 - 45 deg.(C)</v>
          </cell>
          <cell r="C59">
            <v>24</v>
          </cell>
          <cell r="D59">
            <v>0</v>
          </cell>
          <cell r="E59">
            <v>0</v>
          </cell>
          <cell r="F59">
            <v>0</v>
          </cell>
          <cell r="G59">
            <v>14</v>
          </cell>
          <cell r="H59" t="str">
            <v>A-29</v>
          </cell>
        </row>
        <row r="60">
          <cell r="B60" t="str">
            <v>Smooth Flanged r/D=4 - 60 deg.(C)</v>
          </cell>
          <cell r="C60">
            <v>24</v>
          </cell>
          <cell r="D60">
            <v>0</v>
          </cell>
          <cell r="E60">
            <v>0</v>
          </cell>
          <cell r="F60">
            <v>0</v>
          </cell>
          <cell r="G60">
            <v>14</v>
          </cell>
          <cell r="H60" t="str">
            <v>A-29</v>
          </cell>
        </row>
        <row r="61">
          <cell r="B61" t="str">
            <v>Smooth Flanged r/D=4 - 75 deg.(C)</v>
          </cell>
          <cell r="C61">
            <v>24</v>
          </cell>
          <cell r="D61">
            <v>0</v>
          </cell>
          <cell r="E61">
            <v>0</v>
          </cell>
          <cell r="F61">
            <v>0</v>
          </cell>
          <cell r="G61">
            <v>14</v>
          </cell>
          <cell r="H61" t="str">
            <v>A-29</v>
          </cell>
        </row>
        <row r="62">
          <cell r="B62" t="str">
            <v>Smooth Flanged r/D=4 - 105 deg.(C)</v>
          </cell>
          <cell r="C62">
            <v>24</v>
          </cell>
          <cell r="D62">
            <v>0</v>
          </cell>
          <cell r="E62">
            <v>0</v>
          </cell>
          <cell r="F62">
            <v>0</v>
          </cell>
          <cell r="G62">
            <v>14</v>
          </cell>
          <cell r="H62" t="str">
            <v>A-29</v>
          </cell>
        </row>
        <row r="63">
          <cell r="B63" t="str">
            <v>Smooth Flanged r/D=4 - 120 deg.(C)</v>
          </cell>
          <cell r="C63">
            <v>24</v>
          </cell>
          <cell r="D63">
            <v>0</v>
          </cell>
          <cell r="E63">
            <v>0</v>
          </cell>
          <cell r="F63">
            <v>0</v>
          </cell>
          <cell r="G63">
            <v>14</v>
          </cell>
          <cell r="H63" t="str">
            <v>A-29</v>
          </cell>
        </row>
        <row r="64">
          <cell r="B64" t="str">
            <v>Smooth Flanged r/D=4 - 135 deg.(C)</v>
          </cell>
          <cell r="C64">
            <v>24</v>
          </cell>
          <cell r="D64">
            <v>0</v>
          </cell>
          <cell r="E64">
            <v>0</v>
          </cell>
          <cell r="F64">
            <v>0</v>
          </cell>
          <cell r="G64">
            <v>14</v>
          </cell>
          <cell r="H64" t="str">
            <v>A-29</v>
          </cell>
        </row>
        <row r="65">
          <cell r="B65" t="str">
            <v>Smooth Flanged r/D=4 - 150 deg.(C)</v>
          </cell>
          <cell r="C65">
            <v>24</v>
          </cell>
          <cell r="D65">
            <v>0</v>
          </cell>
          <cell r="E65">
            <v>0</v>
          </cell>
          <cell r="F65">
            <v>0</v>
          </cell>
          <cell r="G65">
            <v>14</v>
          </cell>
          <cell r="H65" t="str">
            <v>A-29</v>
          </cell>
        </row>
        <row r="66">
          <cell r="B66" t="str">
            <v>Smooth Flanged r/D=4 - 165 deg.(C)</v>
          </cell>
          <cell r="C66">
            <v>24</v>
          </cell>
          <cell r="D66">
            <v>0</v>
          </cell>
          <cell r="E66">
            <v>0</v>
          </cell>
          <cell r="F66">
            <v>0</v>
          </cell>
          <cell r="G66">
            <v>14</v>
          </cell>
          <cell r="H66" t="str">
            <v>A-29</v>
          </cell>
        </row>
        <row r="67">
          <cell r="B67" t="str">
            <v>Smooth Flanged r/D=6(C)</v>
          </cell>
          <cell r="C67">
            <v>24</v>
          </cell>
          <cell r="D67">
            <v>0</v>
          </cell>
          <cell r="E67">
            <v>0</v>
          </cell>
          <cell r="F67">
            <v>0</v>
          </cell>
          <cell r="G67">
            <v>17</v>
          </cell>
          <cell r="H67" t="str">
            <v>A-29</v>
          </cell>
        </row>
        <row r="68">
          <cell r="B68" t="str">
            <v>Smooth Flanged r/D=6 - 15 deg.(C)</v>
          </cell>
          <cell r="C68">
            <v>24</v>
          </cell>
          <cell r="D68">
            <v>0</v>
          </cell>
          <cell r="E68">
            <v>0</v>
          </cell>
          <cell r="F68">
            <v>0</v>
          </cell>
          <cell r="G68">
            <v>17</v>
          </cell>
          <cell r="H68" t="str">
            <v>A-29</v>
          </cell>
        </row>
        <row r="69">
          <cell r="B69" t="str">
            <v>Smooth Flanged r/D=6 - 30 deg.(C)</v>
          </cell>
          <cell r="C69">
            <v>24</v>
          </cell>
          <cell r="D69">
            <v>0</v>
          </cell>
          <cell r="E69">
            <v>0</v>
          </cell>
          <cell r="F69">
            <v>0</v>
          </cell>
          <cell r="G69">
            <v>17</v>
          </cell>
          <cell r="H69" t="str">
            <v>A-29</v>
          </cell>
        </row>
        <row r="70">
          <cell r="B70" t="str">
            <v>Smooth Flanged r/D=6 - 45 deg.(C)</v>
          </cell>
          <cell r="C70">
            <v>24</v>
          </cell>
          <cell r="D70">
            <v>0</v>
          </cell>
          <cell r="E70">
            <v>0</v>
          </cell>
          <cell r="F70">
            <v>0</v>
          </cell>
          <cell r="G70">
            <v>17</v>
          </cell>
          <cell r="H70" t="str">
            <v>A-29</v>
          </cell>
        </row>
        <row r="71">
          <cell r="B71" t="str">
            <v>Smooth Flanged r/D=6 - 60 deg.(C)</v>
          </cell>
          <cell r="C71">
            <v>24</v>
          </cell>
          <cell r="D71">
            <v>0</v>
          </cell>
          <cell r="E71">
            <v>0</v>
          </cell>
          <cell r="F71">
            <v>0</v>
          </cell>
          <cell r="G71">
            <v>17</v>
          </cell>
          <cell r="H71" t="str">
            <v>A-29</v>
          </cell>
        </row>
        <row r="72">
          <cell r="B72" t="str">
            <v>Smooth Flanged r/D=6 - 75 deg.(C)</v>
          </cell>
          <cell r="C72">
            <v>24</v>
          </cell>
          <cell r="D72">
            <v>0</v>
          </cell>
          <cell r="E72">
            <v>0</v>
          </cell>
          <cell r="F72">
            <v>0</v>
          </cell>
          <cell r="G72">
            <v>17</v>
          </cell>
          <cell r="H72" t="str">
            <v>A-29</v>
          </cell>
        </row>
        <row r="73">
          <cell r="B73" t="str">
            <v>Smooth Flanged r/D=6 - 105 deg.(C)</v>
          </cell>
          <cell r="C73">
            <v>24</v>
          </cell>
          <cell r="D73">
            <v>0</v>
          </cell>
          <cell r="E73">
            <v>0</v>
          </cell>
          <cell r="F73">
            <v>0</v>
          </cell>
          <cell r="G73">
            <v>17</v>
          </cell>
          <cell r="H73" t="str">
            <v>A-29</v>
          </cell>
        </row>
        <row r="74">
          <cell r="B74" t="str">
            <v>Smooth Flanged r/D=6 - 120 deg.(C)</v>
          </cell>
          <cell r="C74">
            <v>24</v>
          </cell>
          <cell r="D74">
            <v>0</v>
          </cell>
          <cell r="E74">
            <v>0</v>
          </cell>
          <cell r="F74">
            <v>0</v>
          </cell>
          <cell r="G74">
            <v>17</v>
          </cell>
          <cell r="H74" t="str">
            <v>A-29</v>
          </cell>
        </row>
        <row r="75">
          <cell r="B75" t="str">
            <v>Smooth Flanged r/D=6 - 135 deg.(C)</v>
          </cell>
          <cell r="C75">
            <v>24</v>
          </cell>
          <cell r="D75">
            <v>0</v>
          </cell>
          <cell r="E75">
            <v>0</v>
          </cell>
          <cell r="F75">
            <v>0</v>
          </cell>
          <cell r="G75">
            <v>17</v>
          </cell>
          <cell r="H75" t="str">
            <v>A-29</v>
          </cell>
        </row>
        <row r="76">
          <cell r="B76" t="str">
            <v>Smooth Flanged r/D=6 - 150 deg.(C)</v>
          </cell>
          <cell r="C76">
            <v>24</v>
          </cell>
          <cell r="D76">
            <v>0</v>
          </cell>
          <cell r="E76">
            <v>0</v>
          </cell>
          <cell r="F76">
            <v>0</v>
          </cell>
          <cell r="G76">
            <v>17</v>
          </cell>
          <cell r="H76" t="str">
            <v>A-29</v>
          </cell>
        </row>
        <row r="77">
          <cell r="B77" t="str">
            <v>Smooth Flanged r/D=6 - 165 deg.(C)</v>
          </cell>
          <cell r="C77">
            <v>24</v>
          </cell>
          <cell r="D77">
            <v>0</v>
          </cell>
          <cell r="E77">
            <v>0</v>
          </cell>
          <cell r="F77">
            <v>0</v>
          </cell>
          <cell r="G77">
            <v>17</v>
          </cell>
          <cell r="H77" t="str">
            <v>A-29</v>
          </cell>
        </row>
        <row r="78">
          <cell r="B78" t="str">
            <v>Smooth Flanged r/D=8(C)</v>
          </cell>
          <cell r="C78">
            <v>24</v>
          </cell>
          <cell r="D78">
            <v>0</v>
          </cell>
          <cell r="E78">
            <v>0</v>
          </cell>
          <cell r="F78">
            <v>0</v>
          </cell>
          <cell r="G78">
            <v>24</v>
          </cell>
          <cell r="H78" t="str">
            <v>A-29</v>
          </cell>
        </row>
        <row r="79">
          <cell r="B79" t="str">
            <v>Smooth Flanged r/D=8 - 15 deg.(C)</v>
          </cell>
          <cell r="C79">
            <v>24</v>
          </cell>
          <cell r="D79">
            <v>0</v>
          </cell>
          <cell r="E79">
            <v>0</v>
          </cell>
          <cell r="F79">
            <v>0</v>
          </cell>
          <cell r="G79">
            <v>24</v>
          </cell>
          <cell r="H79" t="str">
            <v>A-29</v>
          </cell>
        </row>
        <row r="80">
          <cell r="B80" t="str">
            <v>Smooth Flanged r/D=8 - 30 deg.(C)</v>
          </cell>
          <cell r="C80">
            <v>24</v>
          </cell>
          <cell r="D80">
            <v>0</v>
          </cell>
          <cell r="E80">
            <v>0</v>
          </cell>
          <cell r="F80">
            <v>0</v>
          </cell>
          <cell r="G80">
            <v>24</v>
          </cell>
          <cell r="H80" t="str">
            <v>A-29</v>
          </cell>
        </row>
        <row r="81">
          <cell r="B81" t="str">
            <v>Smooth Flanged r/D=8 - 45 deg.(C)</v>
          </cell>
          <cell r="C81">
            <v>24</v>
          </cell>
          <cell r="D81">
            <v>0</v>
          </cell>
          <cell r="E81">
            <v>0</v>
          </cell>
          <cell r="F81">
            <v>0</v>
          </cell>
          <cell r="G81">
            <v>24</v>
          </cell>
          <cell r="H81" t="str">
            <v>A-29</v>
          </cell>
        </row>
        <row r="82">
          <cell r="B82" t="str">
            <v>Smooth Flanged r/D=8 - 60 deg.(C)</v>
          </cell>
          <cell r="C82">
            <v>24</v>
          </cell>
          <cell r="D82">
            <v>0</v>
          </cell>
          <cell r="E82">
            <v>0</v>
          </cell>
          <cell r="F82">
            <v>0</v>
          </cell>
          <cell r="G82">
            <v>24</v>
          </cell>
          <cell r="H82" t="str">
            <v>A-29</v>
          </cell>
        </row>
        <row r="83">
          <cell r="B83" t="str">
            <v>Smooth Flanged r/D=8 - 75 deg.(C)</v>
          </cell>
          <cell r="C83">
            <v>24</v>
          </cell>
          <cell r="D83">
            <v>0</v>
          </cell>
          <cell r="E83">
            <v>0</v>
          </cell>
          <cell r="F83">
            <v>0</v>
          </cell>
          <cell r="G83">
            <v>24</v>
          </cell>
          <cell r="H83" t="str">
            <v>A-29</v>
          </cell>
        </row>
        <row r="84">
          <cell r="B84" t="str">
            <v>Smooth Flanged r/D=8 - 105 deg.(C)</v>
          </cell>
          <cell r="C84">
            <v>24</v>
          </cell>
          <cell r="D84">
            <v>0</v>
          </cell>
          <cell r="E84">
            <v>0</v>
          </cell>
          <cell r="F84">
            <v>0</v>
          </cell>
          <cell r="G84">
            <v>24</v>
          </cell>
          <cell r="H84" t="str">
            <v>A-29</v>
          </cell>
        </row>
        <row r="85">
          <cell r="B85" t="str">
            <v>Smooth Flanged r/D=8 - 120 deg.(C)</v>
          </cell>
          <cell r="C85">
            <v>24</v>
          </cell>
          <cell r="D85">
            <v>0</v>
          </cell>
          <cell r="E85">
            <v>0</v>
          </cell>
          <cell r="F85">
            <v>0</v>
          </cell>
          <cell r="G85">
            <v>24</v>
          </cell>
          <cell r="H85" t="str">
            <v>A-29</v>
          </cell>
        </row>
        <row r="86">
          <cell r="B86" t="str">
            <v>Smooth Flanged r/D=8 - 135 deg.(C)</v>
          </cell>
          <cell r="C86">
            <v>24</v>
          </cell>
          <cell r="D86">
            <v>0</v>
          </cell>
          <cell r="E86">
            <v>0</v>
          </cell>
          <cell r="F86">
            <v>0</v>
          </cell>
          <cell r="G86">
            <v>24</v>
          </cell>
          <cell r="H86" t="str">
            <v>A-29</v>
          </cell>
        </row>
        <row r="87">
          <cell r="B87" t="str">
            <v>Smooth Flanged r/D=8 - 150 deg.(C)</v>
          </cell>
          <cell r="C87">
            <v>24</v>
          </cell>
          <cell r="D87">
            <v>0</v>
          </cell>
          <cell r="E87">
            <v>0</v>
          </cell>
          <cell r="F87">
            <v>0</v>
          </cell>
          <cell r="G87">
            <v>24</v>
          </cell>
          <cell r="H87" t="str">
            <v>A-29</v>
          </cell>
        </row>
        <row r="88">
          <cell r="B88" t="str">
            <v>Smooth Flanged r/D=8 - 165 deg.(C)</v>
          </cell>
          <cell r="C88">
            <v>24</v>
          </cell>
          <cell r="D88">
            <v>0</v>
          </cell>
          <cell r="E88">
            <v>0</v>
          </cell>
          <cell r="F88">
            <v>0</v>
          </cell>
          <cell r="G88">
            <v>24</v>
          </cell>
          <cell r="H88" t="str">
            <v>A-29</v>
          </cell>
        </row>
        <row r="89">
          <cell r="B89" t="str">
            <v>Smooth Flanged r/D=10(C)</v>
          </cell>
          <cell r="C89">
            <v>24</v>
          </cell>
          <cell r="D89">
            <v>0</v>
          </cell>
          <cell r="E89">
            <v>0</v>
          </cell>
          <cell r="F89">
            <v>0</v>
          </cell>
          <cell r="G89">
            <v>30</v>
          </cell>
          <cell r="H89" t="str">
            <v>A-29</v>
          </cell>
        </row>
        <row r="90">
          <cell r="B90" t="str">
            <v>Smooth Flanged r/D=10 - 15 deg.(C)</v>
          </cell>
          <cell r="C90">
            <v>24</v>
          </cell>
          <cell r="D90">
            <v>0</v>
          </cell>
          <cell r="E90">
            <v>0</v>
          </cell>
          <cell r="F90">
            <v>0</v>
          </cell>
          <cell r="G90">
            <v>30</v>
          </cell>
          <cell r="H90" t="str">
            <v>A-29</v>
          </cell>
        </row>
        <row r="91">
          <cell r="B91" t="str">
            <v>Smooth Flanged r/D=10 - 30 deg.(C)</v>
          </cell>
          <cell r="C91">
            <v>24</v>
          </cell>
          <cell r="D91">
            <v>0</v>
          </cell>
          <cell r="E91">
            <v>0</v>
          </cell>
          <cell r="F91">
            <v>0</v>
          </cell>
          <cell r="G91">
            <v>30</v>
          </cell>
          <cell r="H91" t="str">
            <v>A-29</v>
          </cell>
        </row>
        <row r="92">
          <cell r="B92" t="str">
            <v>Smooth Flanged r/D=10 - 45 deg.(C)</v>
          </cell>
          <cell r="C92">
            <v>24</v>
          </cell>
          <cell r="D92">
            <v>0</v>
          </cell>
          <cell r="E92">
            <v>0</v>
          </cell>
          <cell r="F92">
            <v>0</v>
          </cell>
          <cell r="G92">
            <v>30</v>
          </cell>
          <cell r="H92" t="str">
            <v>A-29</v>
          </cell>
        </row>
        <row r="93">
          <cell r="B93" t="str">
            <v>Smooth Flanged r/D=10 - 60 deg.(C)</v>
          </cell>
          <cell r="C93">
            <v>24</v>
          </cell>
          <cell r="D93">
            <v>0</v>
          </cell>
          <cell r="E93">
            <v>0</v>
          </cell>
          <cell r="F93">
            <v>0</v>
          </cell>
          <cell r="G93">
            <v>30</v>
          </cell>
          <cell r="H93" t="str">
            <v>A-29</v>
          </cell>
        </row>
        <row r="94">
          <cell r="B94" t="str">
            <v>Smooth Flanged r/D=10 - 75 deg.(C)</v>
          </cell>
          <cell r="C94">
            <v>24</v>
          </cell>
          <cell r="D94">
            <v>0</v>
          </cell>
          <cell r="E94">
            <v>0</v>
          </cell>
          <cell r="F94">
            <v>0</v>
          </cell>
          <cell r="G94">
            <v>30</v>
          </cell>
          <cell r="H94" t="str">
            <v>A-29</v>
          </cell>
        </row>
        <row r="95">
          <cell r="B95" t="str">
            <v>Smooth Flanged r/D=10 - 105 deg.(C)</v>
          </cell>
          <cell r="C95">
            <v>24</v>
          </cell>
          <cell r="D95">
            <v>0</v>
          </cell>
          <cell r="E95">
            <v>0</v>
          </cell>
          <cell r="F95">
            <v>0</v>
          </cell>
          <cell r="G95">
            <v>30</v>
          </cell>
          <cell r="H95" t="str">
            <v>A-29</v>
          </cell>
        </row>
        <row r="96">
          <cell r="B96" t="str">
            <v>Smooth Flanged r/D=10 - 120 deg.(C)</v>
          </cell>
          <cell r="C96">
            <v>24</v>
          </cell>
          <cell r="D96">
            <v>0</v>
          </cell>
          <cell r="E96">
            <v>0</v>
          </cell>
          <cell r="F96">
            <v>0</v>
          </cell>
          <cell r="G96">
            <v>30</v>
          </cell>
          <cell r="H96" t="str">
            <v>A-29</v>
          </cell>
        </row>
        <row r="97">
          <cell r="B97" t="str">
            <v>Smooth Flanged r/D=10 - 135 deg.(C)</v>
          </cell>
          <cell r="C97">
            <v>24</v>
          </cell>
          <cell r="D97">
            <v>0</v>
          </cell>
          <cell r="E97">
            <v>0</v>
          </cell>
          <cell r="F97">
            <v>0</v>
          </cell>
          <cell r="G97">
            <v>30</v>
          </cell>
          <cell r="H97" t="str">
            <v>A-29</v>
          </cell>
        </row>
        <row r="98">
          <cell r="B98" t="str">
            <v>Smooth Flanged r/D=10 - 150 deg.(C)</v>
          </cell>
          <cell r="C98">
            <v>24</v>
          </cell>
          <cell r="D98">
            <v>0</v>
          </cell>
          <cell r="E98">
            <v>0</v>
          </cell>
          <cell r="F98">
            <v>0</v>
          </cell>
          <cell r="G98">
            <v>30</v>
          </cell>
          <cell r="H98" t="str">
            <v>A-29</v>
          </cell>
        </row>
        <row r="99">
          <cell r="B99" t="str">
            <v>Smooth Flanged r/D=10 - 165 deg.(C)</v>
          </cell>
          <cell r="C99">
            <v>24</v>
          </cell>
          <cell r="D99">
            <v>0</v>
          </cell>
          <cell r="E99">
            <v>0</v>
          </cell>
          <cell r="F99">
            <v>0</v>
          </cell>
          <cell r="G99">
            <v>30</v>
          </cell>
          <cell r="H99" t="str">
            <v>A-29</v>
          </cell>
        </row>
        <row r="100">
          <cell r="B100" t="str">
            <v>Smooth Flanged r/D=12(C)</v>
          </cell>
          <cell r="C100">
            <v>24</v>
          </cell>
          <cell r="D100">
            <v>0</v>
          </cell>
          <cell r="E100">
            <v>0</v>
          </cell>
          <cell r="F100">
            <v>0</v>
          </cell>
          <cell r="G100">
            <v>34</v>
          </cell>
          <cell r="H100" t="str">
            <v>A-29</v>
          </cell>
        </row>
        <row r="101">
          <cell r="B101" t="str">
            <v>Smooth Flanged r/D=12 - 15 deg.(C)</v>
          </cell>
          <cell r="C101">
            <v>24</v>
          </cell>
          <cell r="D101">
            <v>0</v>
          </cell>
          <cell r="E101">
            <v>0</v>
          </cell>
          <cell r="F101">
            <v>0</v>
          </cell>
          <cell r="G101">
            <v>34</v>
          </cell>
          <cell r="H101" t="str">
            <v>A-29</v>
          </cell>
        </row>
        <row r="102">
          <cell r="B102" t="str">
            <v>Smooth Flanged r/D=12 - 30 deg.(C)</v>
          </cell>
          <cell r="C102">
            <v>24</v>
          </cell>
          <cell r="D102">
            <v>0</v>
          </cell>
          <cell r="E102">
            <v>0</v>
          </cell>
          <cell r="F102">
            <v>0</v>
          </cell>
          <cell r="G102">
            <v>34</v>
          </cell>
          <cell r="H102" t="str">
            <v>A-29</v>
          </cell>
        </row>
        <row r="103">
          <cell r="B103" t="str">
            <v>Smooth Flanged r/D=12 - 45 deg.(C)</v>
          </cell>
          <cell r="C103">
            <v>24</v>
          </cell>
          <cell r="D103">
            <v>0</v>
          </cell>
          <cell r="E103">
            <v>0</v>
          </cell>
          <cell r="F103">
            <v>0</v>
          </cell>
          <cell r="G103">
            <v>34</v>
          </cell>
          <cell r="H103" t="str">
            <v>A-29</v>
          </cell>
        </row>
        <row r="104">
          <cell r="B104" t="str">
            <v>Smooth Flanged r/D=12 - 60 deg.(C)</v>
          </cell>
          <cell r="C104">
            <v>24</v>
          </cell>
          <cell r="D104">
            <v>0</v>
          </cell>
          <cell r="E104">
            <v>0</v>
          </cell>
          <cell r="F104">
            <v>0</v>
          </cell>
          <cell r="G104">
            <v>34</v>
          </cell>
          <cell r="H104" t="str">
            <v>A-29</v>
          </cell>
        </row>
        <row r="105">
          <cell r="B105" t="str">
            <v>Smooth Flanged r/D=12 - 75 deg.(C)</v>
          </cell>
          <cell r="C105">
            <v>24</v>
          </cell>
          <cell r="D105">
            <v>0</v>
          </cell>
          <cell r="E105">
            <v>0</v>
          </cell>
          <cell r="F105">
            <v>0</v>
          </cell>
          <cell r="G105">
            <v>34</v>
          </cell>
          <cell r="H105" t="str">
            <v>A-29</v>
          </cell>
        </row>
        <row r="106">
          <cell r="B106" t="str">
            <v>Smooth Flanged r/D=12 - 105 deg.(C)</v>
          </cell>
          <cell r="C106">
            <v>24</v>
          </cell>
          <cell r="D106">
            <v>0</v>
          </cell>
          <cell r="E106">
            <v>0</v>
          </cell>
          <cell r="F106">
            <v>0</v>
          </cell>
          <cell r="G106">
            <v>34</v>
          </cell>
          <cell r="H106" t="str">
            <v>A-29</v>
          </cell>
        </row>
        <row r="107">
          <cell r="B107" t="str">
            <v>Smooth Flanged r/D=12 - 120 deg.(C)</v>
          </cell>
          <cell r="C107">
            <v>24</v>
          </cell>
          <cell r="D107">
            <v>0</v>
          </cell>
          <cell r="E107">
            <v>0</v>
          </cell>
          <cell r="F107">
            <v>0</v>
          </cell>
          <cell r="G107">
            <v>34</v>
          </cell>
          <cell r="H107" t="str">
            <v>A-29</v>
          </cell>
        </row>
        <row r="108">
          <cell r="B108" t="str">
            <v>Smooth Flanged r/D=12 - 135 deg.(C)</v>
          </cell>
          <cell r="C108">
            <v>24</v>
          </cell>
          <cell r="D108">
            <v>0</v>
          </cell>
          <cell r="E108">
            <v>0</v>
          </cell>
          <cell r="F108">
            <v>0</v>
          </cell>
          <cell r="G108">
            <v>34</v>
          </cell>
          <cell r="H108" t="str">
            <v>A-29</v>
          </cell>
        </row>
        <row r="109">
          <cell r="B109" t="str">
            <v>Smooth Flanged r/D=12 - 150 deg.(C)</v>
          </cell>
          <cell r="C109">
            <v>24</v>
          </cell>
          <cell r="D109">
            <v>0</v>
          </cell>
          <cell r="E109">
            <v>0</v>
          </cell>
          <cell r="F109">
            <v>0</v>
          </cell>
          <cell r="G109">
            <v>34</v>
          </cell>
          <cell r="H109" t="str">
            <v>A-29</v>
          </cell>
        </row>
        <row r="110">
          <cell r="B110" t="str">
            <v>Smooth Flanged r/D=12 - 165 deg.(C)</v>
          </cell>
          <cell r="C110">
            <v>24</v>
          </cell>
          <cell r="D110">
            <v>0</v>
          </cell>
          <cell r="E110">
            <v>0</v>
          </cell>
          <cell r="F110">
            <v>0</v>
          </cell>
          <cell r="G110">
            <v>34</v>
          </cell>
          <cell r="H110" t="str">
            <v>A-29</v>
          </cell>
        </row>
        <row r="111">
          <cell r="B111" t="str">
            <v>Smooth Flanged r/D=14(C)</v>
          </cell>
          <cell r="C111">
            <v>24</v>
          </cell>
          <cell r="D111">
            <v>0</v>
          </cell>
          <cell r="E111">
            <v>0</v>
          </cell>
          <cell r="F111">
            <v>0</v>
          </cell>
          <cell r="G111">
            <v>38</v>
          </cell>
          <cell r="H111" t="str">
            <v>A-29</v>
          </cell>
        </row>
        <row r="112">
          <cell r="B112" t="str">
            <v>Smooth Flanged r/D=14 - 15 deg.(C)</v>
          </cell>
          <cell r="C112">
            <v>24</v>
          </cell>
          <cell r="D112">
            <v>0</v>
          </cell>
          <cell r="E112">
            <v>0</v>
          </cell>
          <cell r="F112">
            <v>0</v>
          </cell>
          <cell r="G112">
            <v>38</v>
          </cell>
          <cell r="H112" t="str">
            <v>A-29</v>
          </cell>
        </row>
        <row r="113">
          <cell r="B113" t="str">
            <v>Smooth Flanged r/D=14 - 30 deg.(C)</v>
          </cell>
          <cell r="C113">
            <v>24</v>
          </cell>
          <cell r="D113">
            <v>0</v>
          </cell>
          <cell r="E113">
            <v>0</v>
          </cell>
          <cell r="F113">
            <v>0</v>
          </cell>
          <cell r="G113">
            <v>38</v>
          </cell>
          <cell r="H113" t="str">
            <v>A-29</v>
          </cell>
        </row>
        <row r="114">
          <cell r="B114" t="str">
            <v>Smooth Flanged r/D=14 - 45 deg.(C)</v>
          </cell>
          <cell r="C114">
            <v>24</v>
          </cell>
          <cell r="D114">
            <v>0</v>
          </cell>
          <cell r="E114">
            <v>0</v>
          </cell>
          <cell r="F114">
            <v>0</v>
          </cell>
          <cell r="G114">
            <v>38</v>
          </cell>
          <cell r="H114" t="str">
            <v>A-29</v>
          </cell>
        </row>
        <row r="115">
          <cell r="B115" t="str">
            <v>Smooth Flanged r/D=14 - 60 deg.(C)</v>
          </cell>
          <cell r="C115">
            <v>24</v>
          </cell>
          <cell r="D115">
            <v>0</v>
          </cell>
          <cell r="E115">
            <v>0</v>
          </cell>
          <cell r="F115">
            <v>0</v>
          </cell>
          <cell r="G115">
            <v>38</v>
          </cell>
          <cell r="H115" t="str">
            <v>A-29</v>
          </cell>
        </row>
        <row r="116">
          <cell r="B116" t="str">
            <v>Smooth Flanged r/D=14 - 75 deg.(C)</v>
          </cell>
          <cell r="C116">
            <v>24</v>
          </cell>
          <cell r="D116">
            <v>0</v>
          </cell>
          <cell r="E116">
            <v>0</v>
          </cell>
          <cell r="F116">
            <v>0</v>
          </cell>
          <cell r="G116">
            <v>38</v>
          </cell>
          <cell r="H116" t="str">
            <v>A-29</v>
          </cell>
        </row>
        <row r="117">
          <cell r="B117" t="str">
            <v>Smooth Flanged r/D=14 - 105 deg.(C)</v>
          </cell>
          <cell r="C117">
            <v>24</v>
          </cell>
          <cell r="D117">
            <v>0</v>
          </cell>
          <cell r="E117">
            <v>0</v>
          </cell>
          <cell r="F117">
            <v>0</v>
          </cell>
          <cell r="G117">
            <v>38</v>
          </cell>
          <cell r="H117" t="str">
            <v>A-29</v>
          </cell>
        </row>
        <row r="118">
          <cell r="B118" t="str">
            <v>Smooth Flanged r/D=14 - 120 deg.(C)</v>
          </cell>
          <cell r="C118">
            <v>24</v>
          </cell>
          <cell r="D118">
            <v>0</v>
          </cell>
          <cell r="E118">
            <v>0</v>
          </cell>
          <cell r="F118">
            <v>0</v>
          </cell>
          <cell r="G118">
            <v>38</v>
          </cell>
          <cell r="H118" t="str">
            <v>A-29</v>
          </cell>
        </row>
        <row r="119">
          <cell r="B119" t="str">
            <v>Smooth Flanged r/D=14 - 135 deg.(C)</v>
          </cell>
          <cell r="C119">
            <v>24</v>
          </cell>
          <cell r="D119">
            <v>0</v>
          </cell>
          <cell r="E119">
            <v>0</v>
          </cell>
          <cell r="F119">
            <v>0</v>
          </cell>
          <cell r="G119">
            <v>38</v>
          </cell>
          <cell r="H119" t="str">
            <v>A-29</v>
          </cell>
        </row>
        <row r="120">
          <cell r="B120" t="str">
            <v>Smooth Flanged r/D=14 - 150 deg.(C)</v>
          </cell>
          <cell r="C120">
            <v>24</v>
          </cell>
          <cell r="D120">
            <v>0</v>
          </cell>
          <cell r="E120">
            <v>0</v>
          </cell>
          <cell r="F120">
            <v>0</v>
          </cell>
          <cell r="G120">
            <v>38</v>
          </cell>
          <cell r="H120" t="str">
            <v>A-29</v>
          </cell>
        </row>
        <row r="121">
          <cell r="B121" t="str">
            <v>Smooth Flanged r/D=14 - 165 deg.(C)</v>
          </cell>
          <cell r="C121">
            <v>24</v>
          </cell>
          <cell r="D121">
            <v>0</v>
          </cell>
          <cell r="E121">
            <v>0</v>
          </cell>
          <cell r="F121">
            <v>0</v>
          </cell>
          <cell r="G121">
            <v>38</v>
          </cell>
          <cell r="H121" t="str">
            <v>A-29</v>
          </cell>
        </row>
        <row r="122">
          <cell r="B122" t="str">
            <v>Smooth Flanged r/D=16(C)</v>
          </cell>
          <cell r="C122">
            <v>24</v>
          </cell>
          <cell r="D122">
            <v>0</v>
          </cell>
          <cell r="E122">
            <v>0</v>
          </cell>
          <cell r="F122">
            <v>0</v>
          </cell>
          <cell r="G122">
            <v>42</v>
          </cell>
          <cell r="H122" t="str">
            <v>A-29</v>
          </cell>
        </row>
        <row r="123">
          <cell r="B123" t="str">
            <v>Smooth Flanged r/D=16 - 15 deg.(C)</v>
          </cell>
          <cell r="C123">
            <v>24</v>
          </cell>
          <cell r="D123">
            <v>0</v>
          </cell>
          <cell r="E123">
            <v>0</v>
          </cell>
          <cell r="F123">
            <v>0</v>
          </cell>
          <cell r="G123">
            <v>42</v>
          </cell>
          <cell r="H123" t="str">
            <v>A-29</v>
          </cell>
        </row>
        <row r="124">
          <cell r="B124" t="str">
            <v>Smooth Flanged r/D=16 - 30 deg.(C)</v>
          </cell>
          <cell r="C124">
            <v>24</v>
          </cell>
          <cell r="D124">
            <v>0</v>
          </cell>
          <cell r="E124">
            <v>0</v>
          </cell>
          <cell r="F124">
            <v>0</v>
          </cell>
          <cell r="G124">
            <v>42</v>
          </cell>
          <cell r="H124" t="str">
            <v>A-29</v>
          </cell>
        </row>
        <row r="125">
          <cell r="B125" t="str">
            <v>Smooth Flanged r/D=16 - 45 deg.(C)</v>
          </cell>
          <cell r="C125">
            <v>24</v>
          </cell>
          <cell r="D125">
            <v>0</v>
          </cell>
          <cell r="E125">
            <v>0</v>
          </cell>
          <cell r="F125">
            <v>0</v>
          </cell>
          <cell r="G125">
            <v>42</v>
          </cell>
          <cell r="H125" t="str">
            <v>A-29</v>
          </cell>
        </row>
        <row r="126">
          <cell r="B126" t="str">
            <v>Smooth Flanged r/D=16 - 60 deg.(C)</v>
          </cell>
          <cell r="C126">
            <v>24</v>
          </cell>
          <cell r="D126">
            <v>0</v>
          </cell>
          <cell r="E126">
            <v>0</v>
          </cell>
          <cell r="F126">
            <v>0</v>
          </cell>
          <cell r="G126">
            <v>42</v>
          </cell>
          <cell r="H126" t="str">
            <v>A-29</v>
          </cell>
        </row>
        <row r="127">
          <cell r="B127" t="str">
            <v>Smooth Flanged r/D=16 - 75 deg.(C)</v>
          </cell>
          <cell r="C127">
            <v>24</v>
          </cell>
          <cell r="D127">
            <v>0</v>
          </cell>
          <cell r="E127">
            <v>0</v>
          </cell>
          <cell r="F127">
            <v>0</v>
          </cell>
          <cell r="G127">
            <v>42</v>
          </cell>
          <cell r="H127" t="str">
            <v>A-29</v>
          </cell>
        </row>
        <row r="128">
          <cell r="B128" t="str">
            <v>Smooth Flanged r/D=16 - 105 deg.(C)</v>
          </cell>
          <cell r="C128">
            <v>24</v>
          </cell>
          <cell r="D128">
            <v>0</v>
          </cell>
          <cell r="E128">
            <v>0</v>
          </cell>
          <cell r="F128">
            <v>0</v>
          </cell>
          <cell r="G128">
            <v>42</v>
          </cell>
          <cell r="H128" t="str">
            <v>A-29</v>
          </cell>
        </row>
        <row r="129">
          <cell r="B129" t="str">
            <v>Smooth Flanged r/D=16 - 120 deg.(C)</v>
          </cell>
          <cell r="C129">
            <v>24</v>
          </cell>
          <cell r="D129">
            <v>0</v>
          </cell>
          <cell r="E129">
            <v>0</v>
          </cell>
          <cell r="F129">
            <v>0</v>
          </cell>
          <cell r="G129">
            <v>42</v>
          </cell>
          <cell r="H129" t="str">
            <v>A-29</v>
          </cell>
        </row>
        <row r="130">
          <cell r="B130" t="str">
            <v>Smooth Flanged r/D=16 - 135 deg.(C)</v>
          </cell>
          <cell r="C130">
            <v>24</v>
          </cell>
          <cell r="D130">
            <v>0</v>
          </cell>
          <cell r="E130">
            <v>0</v>
          </cell>
          <cell r="F130">
            <v>0</v>
          </cell>
          <cell r="G130">
            <v>42</v>
          </cell>
          <cell r="H130" t="str">
            <v>A-29</v>
          </cell>
        </row>
        <row r="131">
          <cell r="B131" t="str">
            <v>Smooth Flanged r/D=16 - 150 deg.(C)</v>
          </cell>
          <cell r="C131">
            <v>24</v>
          </cell>
          <cell r="D131">
            <v>0</v>
          </cell>
          <cell r="E131">
            <v>0</v>
          </cell>
          <cell r="F131">
            <v>0</v>
          </cell>
          <cell r="G131">
            <v>42</v>
          </cell>
          <cell r="H131" t="str">
            <v>A-29</v>
          </cell>
        </row>
        <row r="132">
          <cell r="B132" t="str">
            <v>Smooth Flanged r/D=16 - 165 deg.(C)</v>
          </cell>
          <cell r="C132">
            <v>24</v>
          </cell>
          <cell r="D132">
            <v>0</v>
          </cell>
          <cell r="E132">
            <v>0</v>
          </cell>
          <cell r="F132">
            <v>0</v>
          </cell>
          <cell r="G132">
            <v>42</v>
          </cell>
          <cell r="H132" t="str">
            <v>A-29</v>
          </cell>
        </row>
        <row r="133">
          <cell r="B133" t="str">
            <v>Smooth Flanged r/D=20(C)</v>
          </cell>
          <cell r="C133">
            <v>24</v>
          </cell>
          <cell r="D133">
            <v>0</v>
          </cell>
          <cell r="E133">
            <v>0</v>
          </cell>
          <cell r="F133">
            <v>0</v>
          </cell>
          <cell r="G133">
            <v>50</v>
          </cell>
          <cell r="H133" t="str">
            <v>A-29</v>
          </cell>
        </row>
        <row r="134">
          <cell r="B134" t="str">
            <v>Smooth Flanged r/D=20 - 15 deg.(C)</v>
          </cell>
          <cell r="C134">
            <v>24</v>
          </cell>
          <cell r="D134">
            <v>0</v>
          </cell>
          <cell r="E134">
            <v>0</v>
          </cell>
          <cell r="F134">
            <v>0</v>
          </cell>
          <cell r="G134">
            <v>50</v>
          </cell>
          <cell r="H134" t="str">
            <v>A-29</v>
          </cell>
        </row>
        <row r="135">
          <cell r="B135" t="str">
            <v>Smooth Flanged r/D=20 - 30 deg.(C)</v>
          </cell>
          <cell r="C135">
            <v>24</v>
          </cell>
          <cell r="D135">
            <v>0</v>
          </cell>
          <cell r="E135">
            <v>0</v>
          </cell>
          <cell r="F135">
            <v>0</v>
          </cell>
          <cell r="G135">
            <v>50</v>
          </cell>
          <cell r="H135" t="str">
            <v>A-29</v>
          </cell>
        </row>
        <row r="136">
          <cell r="B136" t="str">
            <v>Smooth Flanged r/D=20 - 45 deg.(C)</v>
          </cell>
          <cell r="C136">
            <v>24</v>
          </cell>
          <cell r="D136">
            <v>0</v>
          </cell>
          <cell r="E136">
            <v>0</v>
          </cell>
          <cell r="F136">
            <v>0</v>
          </cell>
          <cell r="G136">
            <v>50</v>
          </cell>
          <cell r="H136" t="str">
            <v>A-29</v>
          </cell>
        </row>
        <row r="137">
          <cell r="B137" t="str">
            <v>Smooth Flanged r/D=20 - 60 deg.(C)</v>
          </cell>
          <cell r="C137">
            <v>24</v>
          </cell>
          <cell r="D137">
            <v>0</v>
          </cell>
          <cell r="E137">
            <v>0</v>
          </cell>
          <cell r="F137">
            <v>0</v>
          </cell>
          <cell r="G137">
            <v>50</v>
          </cell>
          <cell r="H137" t="str">
            <v>A-29</v>
          </cell>
        </row>
        <row r="138">
          <cell r="B138" t="str">
            <v>Smooth Flanged r/D=20 - 75 deg.(C)</v>
          </cell>
          <cell r="C138">
            <v>24</v>
          </cell>
          <cell r="D138">
            <v>0</v>
          </cell>
          <cell r="E138">
            <v>0</v>
          </cell>
          <cell r="F138">
            <v>0</v>
          </cell>
          <cell r="G138">
            <v>50</v>
          </cell>
          <cell r="H138" t="str">
            <v>A-29</v>
          </cell>
        </row>
        <row r="139">
          <cell r="B139" t="str">
            <v>Smooth Flanged r/D=20 - 105 deg.(C)</v>
          </cell>
          <cell r="C139">
            <v>24</v>
          </cell>
          <cell r="D139">
            <v>0</v>
          </cell>
          <cell r="E139">
            <v>0</v>
          </cell>
          <cell r="F139">
            <v>0</v>
          </cell>
          <cell r="G139">
            <v>50</v>
          </cell>
          <cell r="H139" t="str">
            <v>A-29</v>
          </cell>
        </row>
        <row r="140">
          <cell r="B140" t="str">
            <v>Smooth Flanged r/D=20 - 120 deg.(C)</v>
          </cell>
          <cell r="C140">
            <v>24</v>
          </cell>
          <cell r="D140">
            <v>0</v>
          </cell>
          <cell r="E140">
            <v>0</v>
          </cell>
          <cell r="F140">
            <v>0</v>
          </cell>
          <cell r="G140">
            <v>50</v>
          </cell>
          <cell r="H140" t="str">
            <v>A-29</v>
          </cell>
        </row>
        <row r="141">
          <cell r="B141" t="str">
            <v>Smooth Flanged r/D=20 - 135 deg.(C)</v>
          </cell>
          <cell r="C141">
            <v>24</v>
          </cell>
          <cell r="D141">
            <v>0</v>
          </cell>
          <cell r="E141">
            <v>0</v>
          </cell>
          <cell r="F141">
            <v>0</v>
          </cell>
          <cell r="G141">
            <v>50</v>
          </cell>
          <cell r="H141" t="str">
            <v>A-29</v>
          </cell>
        </row>
        <row r="142">
          <cell r="B142" t="str">
            <v>Smooth Flanged r/D=20 - 150 deg.(C)</v>
          </cell>
          <cell r="C142">
            <v>24</v>
          </cell>
          <cell r="D142">
            <v>0</v>
          </cell>
          <cell r="E142">
            <v>0</v>
          </cell>
          <cell r="F142">
            <v>0</v>
          </cell>
          <cell r="G142">
            <v>50</v>
          </cell>
          <cell r="H142" t="str">
            <v>A-29</v>
          </cell>
        </row>
        <row r="143">
          <cell r="B143" t="str">
            <v>Smooth Flanged r/D=20 - 165 deg.(C)</v>
          </cell>
          <cell r="C143">
            <v>24</v>
          </cell>
          <cell r="D143">
            <v>0</v>
          </cell>
          <cell r="E143">
            <v>0</v>
          </cell>
          <cell r="F143">
            <v>0</v>
          </cell>
          <cell r="G143">
            <v>50</v>
          </cell>
          <cell r="H143" t="str">
            <v>A-29</v>
          </cell>
        </row>
        <row r="144">
          <cell r="B144" t="str">
            <v>Angle - Type 1(C)</v>
          </cell>
          <cell r="C144">
            <v>24</v>
          </cell>
          <cell r="D144">
            <v>0</v>
          </cell>
          <cell r="E144">
            <v>0</v>
          </cell>
          <cell r="F144">
            <v>0</v>
          </cell>
          <cell r="G144">
            <v>50</v>
          </cell>
          <cell r="H144" t="str">
            <v>A-27</v>
          </cell>
        </row>
        <row r="145">
          <cell r="B145" t="str">
            <v>Angle - Type 2(C)</v>
          </cell>
          <cell r="C145">
            <v>24</v>
          </cell>
          <cell r="D145">
            <v>0</v>
          </cell>
          <cell r="E145">
            <v>0</v>
          </cell>
          <cell r="F145">
            <v>0</v>
          </cell>
          <cell r="G145">
            <v>50</v>
          </cell>
          <cell r="H145" t="str">
            <v>A-27</v>
          </cell>
        </row>
        <row r="146">
          <cell r="B146" t="str">
            <v>Angle - Direct flow(I)</v>
          </cell>
          <cell r="C146">
            <v>-25</v>
          </cell>
          <cell r="D146">
            <v>-1</v>
          </cell>
          <cell r="E146">
            <v>100</v>
          </cell>
          <cell r="F146">
            <v>0</v>
          </cell>
          <cell r="G146">
            <v>1.04</v>
          </cell>
          <cell r="H146">
            <v>552</v>
          </cell>
        </row>
        <row r="147">
          <cell r="B147" t="str">
            <v>Angle - Direct flow(I)</v>
          </cell>
          <cell r="C147">
            <v>-38</v>
          </cell>
          <cell r="D147">
            <v>-1</v>
          </cell>
          <cell r="E147">
            <v>100</v>
          </cell>
          <cell r="F147">
            <v>0</v>
          </cell>
          <cell r="G147">
            <v>0.85</v>
          </cell>
          <cell r="H147">
            <v>552</v>
          </cell>
        </row>
        <row r="148">
          <cell r="B148" t="str">
            <v>Angle - Direct flow(I)</v>
          </cell>
          <cell r="C148">
            <v>-50</v>
          </cell>
          <cell r="D148">
            <v>-1</v>
          </cell>
          <cell r="E148">
            <v>100</v>
          </cell>
          <cell r="F148">
            <v>0</v>
          </cell>
          <cell r="G148">
            <v>0.73</v>
          </cell>
          <cell r="H148">
            <v>552</v>
          </cell>
        </row>
        <row r="149">
          <cell r="B149" t="str">
            <v>Angle - Direct flow(I)</v>
          </cell>
          <cell r="C149">
            <v>-65</v>
          </cell>
          <cell r="D149">
            <v>-1</v>
          </cell>
          <cell r="E149">
            <v>100</v>
          </cell>
          <cell r="F149">
            <v>0</v>
          </cell>
          <cell r="G149">
            <v>0.65</v>
          </cell>
          <cell r="H149">
            <v>552</v>
          </cell>
        </row>
        <row r="150">
          <cell r="B150" t="str">
            <v>Angle - Direct flow(I)</v>
          </cell>
          <cell r="C150">
            <v>-75</v>
          </cell>
          <cell r="D150">
            <v>-1</v>
          </cell>
          <cell r="E150">
            <v>100</v>
          </cell>
          <cell r="F150">
            <v>0</v>
          </cell>
          <cell r="G150">
            <v>0.6</v>
          </cell>
          <cell r="H150">
            <v>552</v>
          </cell>
        </row>
        <row r="151">
          <cell r="B151" t="str">
            <v>Angle - Direct flow(I)</v>
          </cell>
          <cell r="C151">
            <v>-100</v>
          </cell>
          <cell r="D151">
            <v>-1</v>
          </cell>
          <cell r="E151">
            <v>100</v>
          </cell>
          <cell r="F151">
            <v>0</v>
          </cell>
          <cell r="G151">
            <v>0.5</v>
          </cell>
          <cell r="H151">
            <v>552</v>
          </cell>
        </row>
        <row r="152">
          <cell r="B152" t="str">
            <v>Angle - Direct flow(I)</v>
          </cell>
          <cell r="C152">
            <v>-125</v>
          </cell>
          <cell r="D152">
            <v>-1</v>
          </cell>
          <cell r="E152">
            <v>100</v>
          </cell>
          <cell r="F152">
            <v>0</v>
          </cell>
          <cell r="G152">
            <v>0.46</v>
          </cell>
          <cell r="H152">
            <v>552</v>
          </cell>
        </row>
        <row r="153">
          <cell r="B153" t="str">
            <v>Angle - Direct flow(I)</v>
          </cell>
          <cell r="C153">
            <v>-150</v>
          </cell>
          <cell r="D153">
            <v>-1</v>
          </cell>
          <cell r="E153">
            <v>100</v>
          </cell>
          <cell r="F153">
            <v>0</v>
          </cell>
          <cell r="G153">
            <v>0.42</v>
          </cell>
          <cell r="H153">
            <v>552</v>
          </cell>
        </row>
        <row r="154">
          <cell r="B154" t="str">
            <v>Angle - Direct flow(I)</v>
          </cell>
          <cell r="C154">
            <v>-200</v>
          </cell>
          <cell r="D154">
            <v>-1</v>
          </cell>
          <cell r="E154">
            <v>100</v>
          </cell>
          <cell r="F154">
            <v>0</v>
          </cell>
          <cell r="G154">
            <v>0.36</v>
          </cell>
          <cell r="H154">
            <v>552</v>
          </cell>
        </row>
        <row r="155">
          <cell r="B155" t="str">
            <v>Angle - Direct flow(I)</v>
          </cell>
          <cell r="C155">
            <v>-250</v>
          </cell>
          <cell r="D155">
            <v>-1</v>
          </cell>
          <cell r="E155">
            <v>100</v>
          </cell>
          <cell r="F155">
            <v>0</v>
          </cell>
          <cell r="G155">
            <v>0.32</v>
          </cell>
          <cell r="H155">
            <v>552</v>
          </cell>
        </row>
        <row r="156">
          <cell r="B156" t="str">
            <v>Angle(M)</v>
          </cell>
          <cell r="C156">
            <v>0</v>
          </cell>
          <cell r="D156">
            <v>-1</v>
          </cell>
          <cell r="E156">
            <v>0</v>
          </cell>
          <cell r="F156">
            <v>100</v>
          </cell>
          <cell r="G156">
            <v>2</v>
          </cell>
          <cell r="H156">
            <v>381</v>
          </cell>
        </row>
        <row r="157">
          <cell r="B157" t="str">
            <v>Angle(M)</v>
          </cell>
          <cell r="C157">
            <v>0</v>
          </cell>
          <cell r="D157">
            <v>-1</v>
          </cell>
          <cell r="E157">
            <v>0</v>
          </cell>
          <cell r="F157">
            <v>90</v>
          </cell>
          <cell r="G157">
            <v>2.2000000000000002</v>
          </cell>
          <cell r="H157">
            <v>381</v>
          </cell>
        </row>
        <row r="158">
          <cell r="B158" t="str">
            <v>Angle(M)</v>
          </cell>
          <cell r="C158">
            <v>0</v>
          </cell>
          <cell r="D158">
            <v>-1</v>
          </cell>
          <cell r="E158">
            <v>0</v>
          </cell>
          <cell r="F158">
            <v>80</v>
          </cell>
          <cell r="G158">
            <v>2.4</v>
          </cell>
          <cell r="H158">
            <v>381</v>
          </cell>
        </row>
        <row r="159">
          <cell r="B159" t="str">
            <v>Angle(M)</v>
          </cell>
          <cell r="C159">
            <v>0</v>
          </cell>
          <cell r="D159">
            <v>-1</v>
          </cell>
          <cell r="E159">
            <v>0</v>
          </cell>
          <cell r="F159">
            <v>70</v>
          </cell>
          <cell r="G159">
            <v>2.5</v>
          </cell>
          <cell r="H159">
            <v>381</v>
          </cell>
        </row>
        <row r="160">
          <cell r="B160" t="str">
            <v>Angle(M)</v>
          </cell>
          <cell r="C160">
            <v>0</v>
          </cell>
          <cell r="D160">
            <v>-1</v>
          </cell>
          <cell r="E160">
            <v>0</v>
          </cell>
          <cell r="F160">
            <v>60</v>
          </cell>
          <cell r="G160">
            <v>2.9</v>
          </cell>
          <cell r="H160">
            <v>381</v>
          </cell>
        </row>
        <row r="161">
          <cell r="B161" t="str">
            <v>Angle(M)</v>
          </cell>
          <cell r="C161">
            <v>0</v>
          </cell>
          <cell r="D161">
            <v>-1</v>
          </cell>
          <cell r="E161">
            <v>0</v>
          </cell>
          <cell r="F161">
            <v>50</v>
          </cell>
          <cell r="G161">
            <v>3.2</v>
          </cell>
          <cell r="H161">
            <v>381</v>
          </cell>
        </row>
        <row r="162">
          <cell r="B162" t="str">
            <v>Angle(M)</v>
          </cell>
          <cell r="C162">
            <v>0</v>
          </cell>
          <cell r="D162">
            <v>-1</v>
          </cell>
          <cell r="E162">
            <v>0</v>
          </cell>
          <cell r="F162">
            <v>40</v>
          </cell>
          <cell r="G162">
            <v>4</v>
          </cell>
          <cell r="H162">
            <v>381</v>
          </cell>
        </row>
        <row r="163">
          <cell r="B163" t="str">
            <v>Angle(M)</v>
          </cell>
          <cell r="C163">
            <v>0</v>
          </cell>
          <cell r="D163">
            <v>-1</v>
          </cell>
          <cell r="E163">
            <v>0</v>
          </cell>
          <cell r="F163">
            <v>30</v>
          </cell>
          <cell r="G163">
            <v>5.5</v>
          </cell>
          <cell r="H163">
            <v>381</v>
          </cell>
        </row>
        <row r="164">
          <cell r="B164" t="str">
            <v>Angle(M)</v>
          </cell>
          <cell r="C164">
            <v>0</v>
          </cell>
          <cell r="D164">
            <v>-1</v>
          </cell>
          <cell r="E164">
            <v>0</v>
          </cell>
          <cell r="F164">
            <v>20</v>
          </cell>
          <cell r="G164">
            <v>10</v>
          </cell>
          <cell r="H164">
            <v>381</v>
          </cell>
        </row>
        <row r="165">
          <cell r="B165" t="str">
            <v>Angle(M)</v>
          </cell>
          <cell r="C165">
            <v>0</v>
          </cell>
          <cell r="D165">
            <v>-1</v>
          </cell>
          <cell r="E165">
            <v>0</v>
          </cell>
          <cell r="F165">
            <v>10</v>
          </cell>
          <cell r="G165">
            <v>38</v>
          </cell>
          <cell r="H165">
            <v>381</v>
          </cell>
        </row>
        <row r="166">
          <cell r="B166" t="str">
            <v>Ball(C)</v>
          </cell>
          <cell r="C166">
            <v>24</v>
          </cell>
          <cell r="D166">
            <v>-1</v>
          </cell>
          <cell r="E166">
            <v>100</v>
          </cell>
          <cell r="F166">
            <v>0</v>
          </cell>
          <cell r="G166">
            <v>3</v>
          </cell>
          <cell r="H166" t="str">
            <v>A-28</v>
          </cell>
        </row>
        <row r="167">
          <cell r="B167" t="str">
            <v>Ball(I)</v>
          </cell>
          <cell r="C167">
            <v>0</v>
          </cell>
          <cell r="D167">
            <v>0</v>
          </cell>
          <cell r="E167">
            <v>0</v>
          </cell>
          <cell r="F167">
            <v>0</v>
          </cell>
          <cell r="G167">
            <v>0.02</v>
          </cell>
          <cell r="H167">
            <v>565</v>
          </cell>
        </row>
        <row r="168">
          <cell r="B168" t="str">
            <v>Ball(I)</v>
          </cell>
          <cell r="C168">
            <v>0</v>
          </cell>
          <cell r="D168">
            <v>10</v>
          </cell>
          <cell r="E168">
            <v>0</v>
          </cell>
          <cell r="F168">
            <v>0</v>
          </cell>
          <cell r="G168">
            <v>0.21</v>
          </cell>
          <cell r="H168">
            <v>565</v>
          </cell>
        </row>
        <row r="169">
          <cell r="B169" t="str">
            <v>Ball(I)</v>
          </cell>
          <cell r="C169">
            <v>0</v>
          </cell>
          <cell r="D169">
            <v>20</v>
          </cell>
          <cell r="E169">
            <v>0</v>
          </cell>
          <cell r="F169">
            <v>0</v>
          </cell>
          <cell r="G169">
            <v>1.07</v>
          </cell>
          <cell r="H169">
            <v>565</v>
          </cell>
        </row>
        <row r="170">
          <cell r="B170" t="str">
            <v>Ball(I)</v>
          </cell>
          <cell r="C170">
            <v>0</v>
          </cell>
          <cell r="D170">
            <v>30</v>
          </cell>
          <cell r="E170">
            <v>0</v>
          </cell>
          <cell r="F170">
            <v>0</v>
          </cell>
          <cell r="G170">
            <v>3.35</v>
          </cell>
          <cell r="H170">
            <v>565</v>
          </cell>
        </row>
        <row r="171">
          <cell r="B171" t="str">
            <v>Ball(I)</v>
          </cell>
          <cell r="C171">
            <v>0</v>
          </cell>
          <cell r="D171">
            <v>40</v>
          </cell>
          <cell r="E171">
            <v>0</v>
          </cell>
          <cell r="F171">
            <v>0</v>
          </cell>
          <cell r="G171">
            <v>9.1999999999999993</v>
          </cell>
          <cell r="H171">
            <v>565</v>
          </cell>
        </row>
        <row r="172">
          <cell r="B172" t="str">
            <v>Ball(I)</v>
          </cell>
          <cell r="C172">
            <v>0</v>
          </cell>
          <cell r="D172">
            <v>50</v>
          </cell>
          <cell r="E172">
            <v>0</v>
          </cell>
          <cell r="F172">
            <v>0</v>
          </cell>
          <cell r="G172">
            <v>24</v>
          </cell>
          <cell r="H172">
            <v>565</v>
          </cell>
        </row>
        <row r="173">
          <cell r="B173" t="str">
            <v>Ball(I)</v>
          </cell>
          <cell r="C173">
            <v>0</v>
          </cell>
          <cell r="D173">
            <v>60</v>
          </cell>
          <cell r="E173">
            <v>0</v>
          </cell>
          <cell r="F173">
            <v>0</v>
          </cell>
          <cell r="G173">
            <v>65</v>
          </cell>
          <cell r="H173">
            <v>565</v>
          </cell>
        </row>
        <row r="174">
          <cell r="B174" t="str">
            <v>Ball(I)</v>
          </cell>
          <cell r="C174">
            <v>0</v>
          </cell>
          <cell r="D174">
            <v>70</v>
          </cell>
          <cell r="E174">
            <v>0</v>
          </cell>
          <cell r="F174">
            <v>0</v>
          </cell>
          <cell r="G174">
            <v>204</v>
          </cell>
          <cell r="H174">
            <v>565</v>
          </cell>
        </row>
        <row r="175">
          <cell r="B175" t="str">
            <v>Ball(I)</v>
          </cell>
          <cell r="C175">
            <v>0</v>
          </cell>
          <cell r="D175">
            <v>80</v>
          </cell>
          <cell r="E175">
            <v>0</v>
          </cell>
          <cell r="F175">
            <v>0</v>
          </cell>
          <cell r="G175">
            <v>330</v>
          </cell>
          <cell r="H175">
            <v>565</v>
          </cell>
        </row>
        <row r="176">
          <cell r="B176" t="str">
            <v>Ball(I)</v>
          </cell>
          <cell r="C176">
            <v>0</v>
          </cell>
          <cell r="D176">
            <v>85</v>
          </cell>
          <cell r="E176">
            <v>0</v>
          </cell>
          <cell r="F176">
            <v>0</v>
          </cell>
          <cell r="G176">
            <v>624</v>
          </cell>
          <cell r="H176">
            <v>565</v>
          </cell>
        </row>
        <row r="177">
          <cell r="B177" t="str">
            <v>Ball(M)</v>
          </cell>
          <cell r="C177">
            <v>0</v>
          </cell>
          <cell r="D177">
            <v>5</v>
          </cell>
          <cell r="E177">
            <v>0</v>
          </cell>
          <cell r="F177">
            <v>0</v>
          </cell>
          <cell r="G177">
            <v>0.2</v>
          </cell>
          <cell r="H177">
            <v>377</v>
          </cell>
        </row>
        <row r="178">
          <cell r="B178" t="str">
            <v>Ball(M)</v>
          </cell>
          <cell r="C178">
            <v>0</v>
          </cell>
          <cell r="D178">
            <v>10</v>
          </cell>
          <cell r="E178">
            <v>0</v>
          </cell>
          <cell r="F178">
            <v>0</v>
          </cell>
          <cell r="G178">
            <v>0.48</v>
          </cell>
          <cell r="H178">
            <v>377</v>
          </cell>
        </row>
        <row r="179">
          <cell r="B179" t="str">
            <v>Ball(M)</v>
          </cell>
          <cell r="C179">
            <v>0</v>
          </cell>
          <cell r="D179">
            <v>20</v>
          </cell>
          <cell r="E179">
            <v>0</v>
          </cell>
          <cell r="F179">
            <v>0</v>
          </cell>
          <cell r="G179">
            <v>1.4</v>
          </cell>
          <cell r="H179">
            <v>377</v>
          </cell>
        </row>
        <row r="180">
          <cell r="B180" t="str">
            <v>Ball(M)</v>
          </cell>
          <cell r="C180">
            <v>0</v>
          </cell>
          <cell r="D180">
            <v>30</v>
          </cell>
          <cell r="E180">
            <v>0</v>
          </cell>
          <cell r="F180">
            <v>0</v>
          </cell>
          <cell r="G180">
            <v>3.2</v>
          </cell>
          <cell r="H180">
            <v>377</v>
          </cell>
        </row>
        <row r="181">
          <cell r="B181" t="str">
            <v>Ball(M)</v>
          </cell>
          <cell r="C181">
            <v>0</v>
          </cell>
          <cell r="D181">
            <v>40</v>
          </cell>
          <cell r="E181">
            <v>0</v>
          </cell>
          <cell r="F181">
            <v>0</v>
          </cell>
          <cell r="G181">
            <v>7.5</v>
          </cell>
          <cell r="H181">
            <v>377</v>
          </cell>
        </row>
        <row r="182">
          <cell r="B182" t="str">
            <v>Ball(M)</v>
          </cell>
          <cell r="C182">
            <v>0</v>
          </cell>
          <cell r="D182">
            <v>50</v>
          </cell>
          <cell r="E182">
            <v>0</v>
          </cell>
          <cell r="F182">
            <v>0</v>
          </cell>
          <cell r="G182">
            <v>16</v>
          </cell>
          <cell r="H182">
            <v>377</v>
          </cell>
        </row>
        <row r="183">
          <cell r="B183" t="str">
            <v>Ball(M)</v>
          </cell>
          <cell r="C183">
            <v>0</v>
          </cell>
          <cell r="D183">
            <v>60</v>
          </cell>
          <cell r="E183">
            <v>0</v>
          </cell>
          <cell r="F183">
            <v>0</v>
          </cell>
          <cell r="G183">
            <v>36</v>
          </cell>
          <cell r="H183">
            <v>377</v>
          </cell>
        </row>
        <row r="184">
          <cell r="B184" t="str">
            <v>Ball(M)</v>
          </cell>
          <cell r="C184">
            <v>0</v>
          </cell>
          <cell r="D184">
            <v>70</v>
          </cell>
          <cell r="E184">
            <v>0</v>
          </cell>
          <cell r="F184">
            <v>0</v>
          </cell>
          <cell r="G184">
            <v>100</v>
          </cell>
          <cell r="H184">
            <v>377</v>
          </cell>
        </row>
        <row r="185">
          <cell r="B185" t="str">
            <v>Ball(M)</v>
          </cell>
          <cell r="C185">
            <v>0</v>
          </cell>
          <cell r="D185">
            <v>80</v>
          </cell>
          <cell r="E185">
            <v>0</v>
          </cell>
          <cell r="F185">
            <v>0</v>
          </cell>
          <cell r="G185">
            <v>300</v>
          </cell>
          <cell r="H185">
            <v>377</v>
          </cell>
        </row>
        <row r="186">
          <cell r="B186" t="str">
            <v>Butterfly(C)</v>
          </cell>
          <cell r="C186">
            <v>8</v>
          </cell>
          <cell r="D186">
            <v>-1</v>
          </cell>
          <cell r="E186">
            <v>100</v>
          </cell>
          <cell r="F186">
            <v>0</v>
          </cell>
          <cell r="G186">
            <v>45</v>
          </cell>
          <cell r="H186" t="str">
            <v>A-28</v>
          </cell>
        </row>
        <row r="187">
          <cell r="B187" t="str">
            <v>Butterfly(C)</v>
          </cell>
          <cell r="C187">
            <v>14</v>
          </cell>
          <cell r="D187">
            <v>-1</v>
          </cell>
          <cell r="E187">
            <v>100</v>
          </cell>
          <cell r="F187">
            <v>0</v>
          </cell>
          <cell r="G187">
            <v>35</v>
          </cell>
          <cell r="H187" t="str">
            <v>A-28</v>
          </cell>
        </row>
        <row r="188">
          <cell r="B188" t="str">
            <v>Butterfly(C)</v>
          </cell>
          <cell r="C188">
            <v>24</v>
          </cell>
          <cell r="D188">
            <v>-1</v>
          </cell>
          <cell r="E188">
            <v>100</v>
          </cell>
          <cell r="F188">
            <v>0</v>
          </cell>
          <cell r="G188">
            <v>25</v>
          </cell>
          <cell r="H188" t="str">
            <v>A-28</v>
          </cell>
        </row>
        <row r="189">
          <cell r="B189" t="str">
            <v>Butterfly(C)</v>
          </cell>
          <cell r="C189">
            <v>0</v>
          </cell>
          <cell r="D189">
            <v>0</v>
          </cell>
          <cell r="E189">
            <v>100</v>
          </cell>
          <cell r="F189">
            <v>0.92</v>
          </cell>
          <cell r="G189">
            <v>0.6</v>
          </cell>
          <cell r="H189">
            <v>569</v>
          </cell>
        </row>
        <row r="190">
          <cell r="B190" t="str">
            <v>Butterfly - plane disk(I)</v>
          </cell>
          <cell r="C190">
            <v>0</v>
          </cell>
          <cell r="D190">
            <v>10</v>
          </cell>
          <cell r="E190">
            <v>-1</v>
          </cell>
          <cell r="F190">
            <v>0.92</v>
          </cell>
          <cell r="G190">
            <v>0.85</v>
          </cell>
          <cell r="H190">
            <v>569</v>
          </cell>
        </row>
        <row r="191">
          <cell r="B191" t="str">
            <v>Butterfly - plane disk(I)</v>
          </cell>
          <cell r="C191">
            <v>0</v>
          </cell>
          <cell r="D191">
            <v>20</v>
          </cell>
          <cell r="E191">
            <v>-1</v>
          </cell>
          <cell r="F191">
            <v>0.92</v>
          </cell>
          <cell r="G191">
            <v>1.7</v>
          </cell>
          <cell r="H191">
            <v>569</v>
          </cell>
        </row>
        <row r="192">
          <cell r="B192" t="str">
            <v>Butterfly - plane disk(I)</v>
          </cell>
          <cell r="C192">
            <v>0</v>
          </cell>
          <cell r="D192">
            <v>30</v>
          </cell>
          <cell r="E192">
            <v>-1</v>
          </cell>
          <cell r="F192">
            <v>0.92</v>
          </cell>
          <cell r="G192">
            <v>4</v>
          </cell>
          <cell r="H192">
            <v>569</v>
          </cell>
        </row>
        <row r="193">
          <cell r="B193" t="str">
            <v>Butterfly - plane disk(I)</v>
          </cell>
          <cell r="C193">
            <v>0</v>
          </cell>
          <cell r="D193">
            <v>40</v>
          </cell>
          <cell r="E193">
            <v>-1</v>
          </cell>
          <cell r="F193">
            <v>0.92</v>
          </cell>
          <cell r="G193">
            <v>9.4</v>
          </cell>
          <cell r="H193">
            <v>569</v>
          </cell>
        </row>
        <row r="194">
          <cell r="B194" t="str">
            <v>Butterfly - plane disk(I)</v>
          </cell>
          <cell r="C194">
            <v>0</v>
          </cell>
          <cell r="D194">
            <v>50</v>
          </cell>
          <cell r="E194">
            <v>-1</v>
          </cell>
          <cell r="F194">
            <v>0.92</v>
          </cell>
          <cell r="G194">
            <v>24</v>
          </cell>
          <cell r="H194">
            <v>569</v>
          </cell>
        </row>
        <row r="195">
          <cell r="B195" t="str">
            <v>Butterfly - plane disk(I)</v>
          </cell>
          <cell r="C195">
            <v>0</v>
          </cell>
          <cell r="D195">
            <v>60</v>
          </cell>
          <cell r="E195">
            <v>-1</v>
          </cell>
          <cell r="F195">
            <v>0.92</v>
          </cell>
          <cell r="G195">
            <v>67</v>
          </cell>
          <cell r="H195">
            <v>569</v>
          </cell>
        </row>
        <row r="196">
          <cell r="B196" t="str">
            <v>Butterfly - plane disk(I)</v>
          </cell>
          <cell r="C196">
            <v>0</v>
          </cell>
          <cell r="D196">
            <v>70</v>
          </cell>
          <cell r="E196">
            <v>-1</v>
          </cell>
          <cell r="F196">
            <v>0.92</v>
          </cell>
          <cell r="G196">
            <v>215</v>
          </cell>
          <cell r="H196">
            <v>569</v>
          </cell>
        </row>
        <row r="197">
          <cell r="B197" t="str">
            <v>Butterfly - plane disk(I)</v>
          </cell>
          <cell r="C197">
            <v>0</v>
          </cell>
          <cell r="D197">
            <v>75</v>
          </cell>
          <cell r="E197">
            <v>-1</v>
          </cell>
          <cell r="F197">
            <v>0.92</v>
          </cell>
          <cell r="G197">
            <v>400</v>
          </cell>
          <cell r="H197">
            <v>569</v>
          </cell>
        </row>
        <row r="198">
          <cell r="B198" t="str">
            <v>Butterfly - plane disk(I)</v>
          </cell>
          <cell r="C198">
            <v>0</v>
          </cell>
          <cell r="D198">
            <v>10</v>
          </cell>
          <cell r="E198">
            <v>97</v>
          </cell>
          <cell r="F198">
            <v>1</v>
          </cell>
          <cell r="G198">
            <v>0.52</v>
          </cell>
          <cell r="H198">
            <v>569</v>
          </cell>
        </row>
        <row r="199">
          <cell r="B199" t="str">
            <v>Butterfly - plane disk(I)</v>
          </cell>
          <cell r="C199">
            <v>0</v>
          </cell>
          <cell r="D199">
            <v>20</v>
          </cell>
          <cell r="E199">
            <v>89</v>
          </cell>
          <cell r="F199">
            <v>1</v>
          </cell>
          <cell r="G199">
            <v>1.54</v>
          </cell>
          <cell r="H199">
            <v>569</v>
          </cell>
        </row>
        <row r="200">
          <cell r="B200" t="str">
            <v>Butterfly - plane disk(I)</v>
          </cell>
          <cell r="C200">
            <v>0</v>
          </cell>
          <cell r="D200">
            <v>30</v>
          </cell>
          <cell r="E200">
            <v>76</v>
          </cell>
          <cell r="F200">
            <v>1</v>
          </cell>
          <cell r="G200">
            <v>4.5</v>
          </cell>
          <cell r="H200">
            <v>569</v>
          </cell>
        </row>
        <row r="201">
          <cell r="B201" t="str">
            <v>Butterfly - plane disk(I)</v>
          </cell>
          <cell r="C201">
            <v>0</v>
          </cell>
          <cell r="D201">
            <v>40</v>
          </cell>
          <cell r="E201">
            <v>60</v>
          </cell>
          <cell r="F201">
            <v>1</v>
          </cell>
          <cell r="G201">
            <v>11</v>
          </cell>
          <cell r="H201">
            <v>569</v>
          </cell>
        </row>
        <row r="202">
          <cell r="B202" t="str">
            <v>Butterfly - plane disk(I)</v>
          </cell>
          <cell r="C202">
            <v>0</v>
          </cell>
          <cell r="D202">
            <v>50</v>
          </cell>
          <cell r="E202">
            <v>44</v>
          </cell>
          <cell r="F202">
            <v>1</v>
          </cell>
          <cell r="G202">
            <v>29</v>
          </cell>
          <cell r="H202">
            <v>569</v>
          </cell>
        </row>
        <row r="203">
          <cell r="B203" t="str">
            <v>Butterfly - plane disk(I)</v>
          </cell>
          <cell r="C203">
            <v>0</v>
          </cell>
          <cell r="D203">
            <v>60</v>
          </cell>
          <cell r="E203">
            <v>28</v>
          </cell>
          <cell r="F203">
            <v>1</v>
          </cell>
          <cell r="G203">
            <v>108</v>
          </cell>
          <cell r="H203">
            <v>569</v>
          </cell>
        </row>
        <row r="204">
          <cell r="B204" t="str">
            <v>Butterfly - plane disk(I)</v>
          </cell>
          <cell r="C204">
            <v>0</v>
          </cell>
          <cell r="D204">
            <v>70</v>
          </cell>
          <cell r="E204">
            <v>15</v>
          </cell>
          <cell r="F204">
            <v>1</v>
          </cell>
          <cell r="G204">
            <v>625</v>
          </cell>
          <cell r="H204">
            <v>569</v>
          </cell>
        </row>
        <row r="205">
          <cell r="B205" t="str">
            <v>Butterfly - t/D=0.1(M)</v>
          </cell>
          <cell r="C205">
            <v>0</v>
          </cell>
          <cell r="D205">
            <v>0</v>
          </cell>
          <cell r="E205">
            <v>100</v>
          </cell>
          <cell r="F205">
            <v>0</v>
          </cell>
          <cell r="G205">
            <v>0.17</v>
          </cell>
          <cell r="H205">
            <v>377</v>
          </cell>
        </row>
        <row r="206">
          <cell r="B206" t="str">
            <v>Butterfly - t/D=0.15(M)</v>
          </cell>
          <cell r="C206">
            <v>0</v>
          </cell>
          <cell r="D206">
            <v>0</v>
          </cell>
          <cell r="E206">
            <v>100</v>
          </cell>
          <cell r="F206">
            <v>0</v>
          </cell>
          <cell r="G206">
            <v>0.28000000000000003</v>
          </cell>
          <cell r="H206">
            <v>377</v>
          </cell>
        </row>
        <row r="207">
          <cell r="B207" t="str">
            <v>Butterfly - t/D=0.2(M)</v>
          </cell>
          <cell r="C207">
            <v>0</v>
          </cell>
          <cell r="D207">
            <v>0</v>
          </cell>
          <cell r="E207">
            <v>100</v>
          </cell>
          <cell r="F207">
            <v>0</v>
          </cell>
          <cell r="G207">
            <v>0.45</v>
          </cell>
          <cell r="H207">
            <v>377</v>
          </cell>
        </row>
        <row r="208">
          <cell r="B208" t="str">
            <v>Butterfly - t/D=0.25(M)</v>
          </cell>
          <cell r="C208">
            <v>0</v>
          </cell>
          <cell r="D208">
            <v>0</v>
          </cell>
          <cell r="E208">
            <v>100</v>
          </cell>
          <cell r="F208">
            <v>0</v>
          </cell>
          <cell r="G208">
            <v>0.7</v>
          </cell>
          <cell r="H208">
            <v>377</v>
          </cell>
        </row>
        <row r="209">
          <cell r="B209" t="str">
            <v>Butterfly - t/D=0.3(M)</v>
          </cell>
          <cell r="C209">
            <v>0</v>
          </cell>
          <cell r="D209">
            <v>0</v>
          </cell>
          <cell r="E209">
            <v>100</v>
          </cell>
          <cell r="F209">
            <v>0</v>
          </cell>
          <cell r="G209">
            <v>1.2</v>
          </cell>
          <cell r="H209">
            <v>377</v>
          </cell>
        </row>
        <row r="210">
          <cell r="B210" t="str">
            <v>Butterfly - t/D=0.35(M)</v>
          </cell>
          <cell r="C210">
            <v>0</v>
          </cell>
          <cell r="D210">
            <v>0</v>
          </cell>
          <cell r="E210">
            <v>100</v>
          </cell>
          <cell r="F210">
            <v>0</v>
          </cell>
          <cell r="G210">
            <v>1.8</v>
          </cell>
          <cell r="H210">
            <v>377</v>
          </cell>
        </row>
        <row r="211">
          <cell r="B211" t="str">
            <v>Butterfly - Type A(M)</v>
          </cell>
          <cell r="C211">
            <v>0</v>
          </cell>
          <cell r="D211">
            <v>0</v>
          </cell>
          <cell r="E211">
            <v>0</v>
          </cell>
          <cell r="F211">
            <v>0</v>
          </cell>
          <cell r="G211">
            <v>0.7</v>
          </cell>
          <cell r="H211">
            <v>378</v>
          </cell>
        </row>
        <row r="212">
          <cell r="B212" t="str">
            <v>Butterfly - Type A(M)</v>
          </cell>
          <cell r="C212">
            <v>0</v>
          </cell>
          <cell r="D212">
            <v>10</v>
          </cell>
          <cell r="E212">
            <v>0</v>
          </cell>
          <cell r="F212">
            <v>0</v>
          </cell>
          <cell r="G212">
            <v>1.1000000000000001</v>
          </cell>
          <cell r="H212">
            <v>378</v>
          </cell>
        </row>
        <row r="213">
          <cell r="B213" t="str">
            <v>Butterfly - Type A(M)</v>
          </cell>
          <cell r="C213">
            <v>0</v>
          </cell>
          <cell r="D213">
            <v>20</v>
          </cell>
          <cell r="E213">
            <v>0</v>
          </cell>
          <cell r="F213">
            <v>0</v>
          </cell>
          <cell r="G213">
            <v>2</v>
          </cell>
          <cell r="H213">
            <v>378</v>
          </cell>
        </row>
        <row r="214">
          <cell r="B214" t="str">
            <v>Butterfly - Type A(M)</v>
          </cell>
          <cell r="C214">
            <v>0</v>
          </cell>
          <cell r="D214">
            <v>30</v>
          </cell>
          <cell r="E214">
            <v>0</v>
          </cell>
          <cell r="F214">
            <v>0</v>
          </cell>
          <cell r="G214">
            <v>3</v>
          </cell>
          <cell r="H214">
            <v>378</v>
          </cell>
        </row>
        <row r="215">
          <cell r="B215" t="str">
            <v>Butterfly - Type A(M)</v>
          </cell>
          <cell r="C215">
            <v>0</v>
          </cell>
          <cell r="D215">
            <v>40</v>
          </cell>
          <cell r="E215">
            <v>0</v>
          </cell>
          <cell r="F215">
            <v>0</v>
          </cell>
          <cell r="G215">
            <v>5</v>
          </cell>
          <cell r="H215">
            <v>378</v>
          </cell>
        </row>
        <row r="216">
          <cell r="B216" t="str">
            <v>Butterfly - Type A(M)</v>
          </cell>
          <cell r="C216">
            <v>0</v>
          </cell>
          <cell r="D216">
            <v>50</v>
          </cell>
          <cell r="E216">
            <v>0</v>
          </cell>
          <cell r="F216">
            <v>0</v>
          </cell>
          <cell r="G216">
            <v>15</v>
          </cell>
          <cell r="H216">
            <v>378</v>
          </cell>
        </row>
        <row r="217">
          <cell r="B217" t="str">
            <v>Butterfly - Type A(M)</v>
          </cell>
          <cell r="C217">
            <v>0</v>
          </cell>
          <cell r="D217">
            <v>60</v>
          </cell>
          <cell r="E217">
            <v>0</v>
          </cell>
          <cell r="F217">
            <v>0</v>
          </cell>
          <cell r="G217">
            <v>38</v>
          </cell>
          <cell r="H217">
            <v>378</v>
          </cell>
        </row>
        <row r="218">
          <cell r="B218" t="str">
            <v>Butterfly - Type A(M)</v>
          </cell>
          <cell r="C218">
            <v>0</v>
          </cell>
          <cell r="D218">
            <v>70</v>
          </cell>
          <cell r="E218">
            <v>0</v>
          </cell>
          <cell r="F218">
            <v>0</v>
          </cell>
          <cell r="G218">
            <v>100</v>
          </cell>
          <cell r="H218">
            <v>378</v>
          </cell>
        </row>
        <row r="219">
          <cell r="B219" t="str">
            <v>Butterfly - Type B(M)</v>
          </cell>
          <cell r="C219">
            <v>0</v>
          </cell>
          <cell r="D219">
            <v>0</v>
          </cell>
          <cell r="E219">
            <v>0</v>
          </cell>
          <cell r="F219">
            <v>0</v>
          </cell>
          <cell r="G219">
            <v>0.2</v>
          </cell>
          <cell r="H219">
            <v>378</v>
          </cell>
        </row>
        <row r="220">
          <cell r="B220" t="str">
            <v>Butterfly - Type B(M)</v>
          </cell>
          <cell r="C220">
            <v>0</v>
          </cell>
          <cell r="D220">
            <v>10</v>
          </cell>
          <cell r="E220">
            <v>0</v>
          </cell>
          <cell r="F220">
            <v>0</v>
          </cell>
          <cell r="G220">
            <v>0.5</v>
          </cell>
          <cell r="H220">
            <v>378</v>
          </cell>
        </row>
        <row r="221">
          <cell r="B221" t="str">
            <v>Butterfly - Type B(M)</v>
          </cell>
          <cell r="C221">
            <v>0</v>
          </cell>
          <cell r="D221">
            <v>20</v>
          </cell>
          <cell r="E221">
            <v>0</v>
          </cell>
          <cell r="F221">
            <v>0</v>
          </cell>
          <cell r="G221">
            <v>1.4</v>
          </cell>
          <cell r="H221">
            <v>378</v>
          </cell>
        </row>
        <row r="222">
          <cell r="B222" t="str">
            <v>Butterfly - Type B(M)</v>
          </cell>
          <cell r="C222">
            <v>0</v>
          </cell>
          <cell r="D222">
            <v>30</v>
          </cell>
          <cell r="E222">
            <v>0</v>
          </cell>
          <cell r="F222">
            <v>0</v>
          </cell>
          <cell r="G222">
            <v>3.5</v>
          </cell>
          <cell r="H222">
            <v>378</v>
          </cell>
        </row>
        <row r="223">
          <cell r="B223" t="str">
            <v>Butterfly - Type B(M)</v>
          </cell>
          <cell r="C223">
            <v>0</v>
          </cell>
          <cell r="D223">
            <v>40</v>
          </cell>
          <cell r="E223">
            <v>0</v>
          </cell>
          <cell r="F223">
            <v>0</v>
          </cell>
          <cell r="G223">
            <v>9</v>
          </cell>
          <cell r="H223">
            <v>378</v>
          </cell>
        </row>
        <row r="224">
          <cell r="B224" t="str">
            <v>Butterfly - Type B(M)</v>
          </cell>
          <cell r="C224">
            <v>0</v>
          </cell>
          <cell r="D224">
            <v>50</v>
          </cell>
          <cell r="E224">
            <v>0</v>
          </cell>
          <cell r="F224">
            <v>0</v>
          </cell>
          <cell r="G224">
            <v>22</v>
          </cell>
          <cell r="H224">
            <v>378</v>
          </cell>
        </row>
        <row r="225">
          <cell r="B225" t="str">
            <v>Butterfly - Type B(M)</v>
          </cell>
          <cell r="C225">
            <v>0</v>
          </cell>
          <cell r="D225">
            <v>60</v>
          </cell>
          <cell r="E225">
            <v>0</v>
          </cell>
          <cell r="F225">
            <v>0</v>
          </cell>
          <cell r="G225">
            <v>60</v>
          </cell>
          <cell r="H225">
            <v>378</v>
          </cell>
        </row>
        <row r="226">
          <cell r="B226" t="str">
            <v>Butterfly - Type B(M)</v>
          </cell>
          <cell r="C226">
            <v>0</v>
          </cell>
          <cell r="D226">
            <v>70</v>
          </cell>
          <cell r="E226">
            <v>0</v>
          </cell>
          <cell r="F226">
            <v>0</v>
          </cell>
          <cell r="G226">
            <v>170</v>
          </cell>
          <cell r="H226">
            <v>378</v>
          </cell>
        </row>
        <row r="227">
          <cell r="B227" t="str">
            <v>Butterfly - Type C(M)</v>
          </cell>
          <cell r="C227">
            <v>0</v>
          </cell>
          <cell r="D227">
            <v>0</v>
          </cell>
          <cell r="E227">
            <v>0</v>
          </cell>
          <cell r="F227">
            <v>0</v>
          </cell>
          <cell r="G227">
            <v>0.13</v>
          </cell>
          <cell r="H227">
            <v>378</v>
          </cell>
        </row>
        <row r="228">
          <cell r="B228" t="str">
            <v>Butterfly - Type C(M)</v>
          </cell>
          <cell r="C228">
            <v>0</v>
          </cell>
          <cell r="D228">
            <v>10</v>
          </cell>
          <cell r="E228">
            <v>0</v>
          </cell>
          <cell r="F228">
            <v>0</v>
          </cell>
          <cell r="G228">
            <v>0.25</v>
          </cell>
          <cell r="H228">
            <v>378</v>
          </cell>
        </row>
        <row r="229">
          <cell r="B229" t="str">
            <v>Butterfly - Type C(M)</v>
          </cell>
          <cell r="C229">
            <v>0</v>
          </cell>
          <cell r="D229">
            <v>20</v>
          </cell>
          <cell r="E229">
            <v>0</v>
          </cell>
          <cell r="F229">
            <v>0</v>
          </cell>
          <cell r="G229">
            <v>0.75</v>
          </cell>
          <cell r="H229">
            <v>378</v>
          </cell>
        </row>
        <row r="230">
          <cell r="B230" t="str">
            <v>Butterfly - Type C(M)</v>
          </cell>
          <cell r="C230">
            <v>0</v>
          </cell>
          <cell r="D230">
            <v>30</v>
          </cell>
          <cell r="E230">
            <v>0</v>
          </cell>
          <cell r="F230">
            <v>0</v>
          </cell>
          <cell r="G230">
            <v>2.2000000000000002</v>
          </cell>
          <cell r="H230">
            <v>378</v>
          </cell>
        </row>
        <row r="231">
          <cell r="B231" t="str">
            <v>Butterfly - Type C(M)</v>
          </cell>
          <cell r="C231">
            <v>0</v>
          </cell>
          <cell r="D231">
            <v>40</v>
          </cell>
          <cell r="E231">
            <v>0</v>
          </cell>
          <cell r="F231">
            <v>0</v>
          </cell>
          <cell r="G231">
            <v>7</v>
          </cell>
          <cell r="H231">
            <v>378</v>
          </cell>
        </row>
        <row r="232">
          <cell r="B232" t="str">
            <v>Butterfly - Type C(M)</v>
          </cell>
          <cell r="C232">
            <v>0</v>
          </cell>
          <cell r="D232">
            <v>50</v>
          </cell>
          <cell r="E232">
            <v>0</v>
          </cell>
          <cell r="F232">
            <v>0</v>
          </cell>
          <cell r="G232">
            <v>20</v>
          </cell>
          <cell r="H232">
            <v>378</v>
          </cell>
        </row>
        <row r="233">
          <cell r="B233" t="str">
            <v>Butterfly - Type C(M)</v>
          </cell>
          <cell r="C233">
            <v>0</v>
          </cell>
          <cell r="D233">
            <v>60</v>
          </cell>
          <cell r="E233">
            <v>0</v>
          </cell>
          <cell r="F233">
            <v>0</v>
          </cell>
          <cell r="G233">
            <v>65</v>
          </cell>
          <cell r="H233">
            <v>378</v>
          </cell>
        </row>
        <row r="234">
          <cell r="B234" t="str">
            <v>Butterfly - Type C(M)</v>
          </cell>
          <cell r="C234">
            <v>0</v>
          </cell>
          <cell r="D234">
            <v>70</v>
          </cell>
          <cell r="E234">
            <v>0</v>
          </cell>
          <cell r="F234">
            <v>0</v>
          </cell>
          <cell r="G234">
            <v>200</v>
          </cell>
          <cell r="H234">
            <v>378</v>
          </cell>
        </row>
        <row r="235">
          <cell r="B235" t="str">
            <v>Cylindrical(I)</v>
          </cell>
          <cell r="C235">
            <v>0</v>
          </cell>
          <cell r="D235">
            <v>5</v>
          </cell>
          <cell r="E235">
            <v>0</v>
          </cell>
          <cell r="F235">
            <v>0.93</v>
          </cell>
          <cell r="G235">
            <v>0.05</v>
          </cell>
          <cell r="H235">
            <v>568</v>
          </cell>
        </row>
        <row r="236">
          <cell r="B236" t="str">
            <v>Cylindrical(I)</v>
          </cell>
          <cell r="C236">
            <v>0</v>
          </cell>
          <cell r="D236">
            <v>10</v>
          </cell>
          <cell r="E236">
            <v>0</v>
          </cell>
          <cell r="F236">
            <v>0.85</v>
          </cell>
          <cell r="G236">
            <v>0.31</v>
          </cell>
          <cell r="H236">
            <v>568</v>
          </cell>
        </row>
        <row r="237">
          <cell r="B237" t="str">
            <v>Cylindrical(I)</v>
          </cell>
          <cell r="C237">
            <v>0</v>
          </cell>
          <cell r="D237">
            <v>20</v>
          </cell>
          <cell r="E237">
            <v>0</v>
          </cell>
          <cell r="F237">
            <v>0.69</v>
          </cell>
          <cell r="G237">
            <v>1.84</v>
          </cell>
          <cell r="H237">
            <v>568</v>
          </cell>
        </row>
        <row r="238">
          <cell r="B238" t="str">
            <v>Cylindrical(I)</v>
          </cell>
          <cell r="C238">
            <v>0</v>
          </cell>
          <cell r="D238">
            <v>30</v>
          </cell>
          <cell r="E238">
            <v>0</v>
          </cell>
          <cell r="F238">
            <v>0.52</v>
          </cell>
          <cell r="G238">
            <v>6.15</v>
          </cell>
          <cell r="H238">
            <v>568</v>
          </cell>
        </row>
        <row r="239">
          <cell r="B239" t="str">
            <v>Cylindrical(I)</v>
          </cell>
          <cell r="C239">
            <v>0</v>
          </cell>
          <cell r="D239">
            <v>40</v>
          </cell>
          <cell r="E239">
            <v>0</v>
          </cell>
          <cell r="F239">
            <v>0.35</v>
          </cell>
          <cell r="G239">
            <v>20.7</v>
          </cell>
          <cell r="H239">
            <v>568</v>
          </cell>
        </row>
        <row r="240">
          <cell r="B240" t="str">
            <v>Cylindrical(I)</v>
          </cell>
          <cell r="C240">
            <v>0</v>
          </cell>
          <cell r="D240">
            <v>50</v>
          </cell>
          <cell r="E240">
            <v>0</v>
          </cell>
          <cell r="F240">
            <v>0.19</v>
          </cell>
          <cell r="G240">
            <v>95.3</v>
          </cell>
          <cell r="H240">
            <v>568</v>
          </cell>
        </row>
        <row r="241">
          <cell r="B241" t="str">
            <v>Cylindrical(I)</v>
          </cell>
          <cell r="C241">
            <v>0</v>
          </cell>
          <cell r="D241">
            <v>55</v>
          </cell>
          <cell r="E241">
            <v>0</v>
          </cell>
          <cell r="F241">
            <v>0.11</v>
          </cell>
          <cell r="G241">
            <v>275</v>
          </cell>
          <cell r="H241">
            <v>568</v>
          </cell>
        </row>
        <row r="242">
          <cell r="B242" t="str">
            <v>Cylindrical (Rect. tube)(I)</v>
          </cell>
          <cell r="C242">
            <v>0</v>
          </cell>
          <cell r="D242">
            <v>5</v>
          </cell>
          <cell r="E242">
            <v>0</v>
          </cell>
          <cell r="F242">
            <v>0.93</v>
          </cell>
          <cell r="G242">
            <v>0.05</v>
          </cell>
          <cell r="H242">
            <v>568</v>
          </cell>
        </row>
        <row r="243">
          <cell r="B243" t="str">
            <v>Cylindrical (Rect. tube)(I)</v>
          </cell>
          <cell r="C243">
            <v>0</v>
          </cell>
          <cell r="D243">
            <v>10</v>
          </cell>
          <cell r="E243">
            <v>0</v>
          </cell>
          <cell r="F243">
            <v>0.85</v>
          </cell>
          <cell r="G243">
            <v>0.28999999999999998</v>
          </cell>
          <cell r="H243">
            <v>568</v>
          </cell>
        </row>
        <row r="244">
          <cell r="B244" t="str">
            <v>Cylindrical (Rect. tube)(I)</v>
          </cell>
          <cell r="C244">
            <v>0</v>
          </cell>
          <cell r="D244">
            <v>20</v>
          </cell>
          <cell r="E244">
            <v>0</v>
          </cell>
          <cell r="F244">
            <v>0.69</v>
          </cell>
          <cell r="G244">
            <v>1.56</v>
          </cell>
          <cell r="H244">
            <v>568</v>
          </cell>
        </row>
        <row r="245">
          <cell r="B245" t="str">
            <v>Cylindrical (Rect. tube)(I)</v>
          </cell>
          <cell r="C245">
            <v>0</v>
          </cell>
          <cell r="D245">
            <v>30</v>
          </cell>
          <cell r="E245">
            <v>0</v>
          </cell>
          <cell r="F245">
            <v>0.53</v>
          </cell>
          <cell r="G245">
            <v>5.47</v>
          </cell>
          <cell r="H245">
            <v>568</v>
          </cell>
        </row>
        <row r="246">
          <cell r="B246" t="str">
            <v>Cylindrical (Rect. tube)(I)</v>
          </cell>
          <cell r="C246">
            <v>0</v>
          </cell>
          <cell r="D246">
            <v>40</v>
          </cell>
          <cell r="E246">
            <v>0</v>
          </cell>
          <cell r="F246">
            <v>0.38</v>
          </cell>
          <cell r="G246">
            <v>17.3</v>
          </cell>
          <cell r="H246">
            <v>568</v>
          </cell>
        </row>
        <row r="247">
          <cell r="B247" t="str">
            <v>Cylindrical (Rect. tube)(I)</v>
          </cell>
          <cell r="C247">
            <v>0</v>
          </cell>
          <cell r="D247">
            <v>50</v>
          </cell>
          <cell r="E247">
            <v>0</v>
          </cell>
          <cell r="F247">
            <v>0.25</v>
          </cell>
          <cell r="G247">
            <v>52.6</v>
          </cell>
          <cell r="H247">
            <v>568</v>
          </cell>
        </row>
        <row r="248">
          <cell r="B248" t="str">
            <v>Cylindrical (Rect. tube)(I)</v>
          </cell>
          <cell r="C248">
            <v>0</v>
          </cell>
          <cell r="D248">
            <v>60</v>
          </cell>
          <cell r="E248">
            <v>0</v>
          </cell>
          <cell r="F248">
            <v>0.14000000000000001</v>
          </cell>
          <cell r="G248">
            <v>206</v>
          </cell>
          <cell r="H248">
            <v>568</v>
          </cell>
        </row>
        <row r="249">
          <cell r="B249" t="str">
            <v>Gate - Wedge/Plug(C)</v>
          </cell>
          <cell r="C249">
            <v>24</v>
          </cell>
          <cell r="D249">
            <v>-1</v>
          </cell>
          <cell r="E249">
            <v>100</v>
          </cell>
          <cell r="F249">
            <v>0</v>
          </cell>
          <cell r="G249">
            <v>8</v>
          </cell>
          <cell r="H249" t="str">
            <v>A-27</v>
          </cell>
        </row>
        <row r="250">
          <cell r="B250" t="str">
            <v>Gate - Wedge(I)</v>
          </cell>
          <cell r="C250">
            <v>0</v>
          </cell>
          <cell r="D250">
            <v>-1</v>
          </cell>
          <cell r="E250">
            <v>100</v>
          </cell>
          <cell r="F250">
            <v>0</v>
          </cell>
          <cell r="G250">
            <v>0.2</v>
          </cell>
          <cell r="H250">
            <v>550</v>
          </cell>
        </row>
        <row r="251">
          <cell r="B251" t="str">
            <v>Gate - Disk w/o recess(I)</v>
          </cell>
          <cell r="C251">
            <v>0</v>
          </cell>
          <cell r="D251">
            <v>-1</v>
          </cell>
          <cell r="E251">
            <v>90</v>
          </cell>
          <cell r="F251">
            <v>0.96</v>
          </cell>
          <cell r="G251">
            <v>0.06</v>
          </cell>
          <cell r="H251">
            <v>554</v>
          </cell>
        </row>
        <row r="252">
          <cell r="B252" t="str">
            <v>Gate - Disk w/o recess(I)</v>
          </cell>
          <cell r="C252">
            <v>0</v>
          </cell>
          <cell r="D252">
            <v>-1</v>
          </cell>
          <cell r="E252">
            <v>80</v>
          </cell>
          <cell r="F252">
            <v>0.9</v>
          </cell>
          <cell r="G252">
            <v>0.17</v>
          </cell>
          <cell r="H252">
            <v>554</v>
          </cell>
        </row>
        <row r="253">
          <cell r="B253" t="str">
            <v>Gate - Disk w/o recess(I)</v>
          </cell>
          <cell r="C253">
            <v>0</v>
          </cell>
          <cell r="D253">
            <v>-1</v>
          </cell>
          <cell r="E253">
            <v>70</v>
          </cell>
          <cell r="F253">
            <v>0.81</v>
          </cell>
          <cell r="G253">
            <v>0.44</v>
          </cell>
          <cell r="H253">
            <v>554</v>
          </cell>
        </row>
        <row r="254">
          <cell r="B254" t="str">
            <v>Gate - Disk w/o recess(I)</v>
          </cell>
          <cell r="C254">
            <v>0</v>
          </cell>
          <cell r="D254">
            <v>-1</v>
          </cell>
          <cell r="E254">
            <v>60</v>
          </cell>
          <cell r="F254">
            <v>0.71</v>
          </cell>
          <cell r="G254">
            <v>0.98</v>
          </cell>
          <cell r="H254">
            <v>554</v>
          </cell>
        </row>
        <row r="255">
          <cell r="B255" t="str">
            <v>Gate - Disk w/o recess(I)</v>
          </cell>
          <cell r="C255">
            <v>0</v>
          </cell>
          <cell r="D255">
            <v>-1</v>
          </cell>
          <cell r="E255">
            <v>50</v>
          </cell>
          <cell r="F255">
            <v>0.61</v>
          </cell>
          <cell r="G255">
            <v>2.06</v>
          </cell>
          <cell r="H255">
            <v>554</v>
          </cell>
        </row>
        <row r="256">
          <cell r="B256" t="str">
            <v>Gate - Disk w/o recess(I)</v>
          </cell>
          <cell r="C256">
            <v>0</v>
          </cell>
          <cell r="D256">
            <v>-1</v>
          </cell>
          <cell r="E256">
            <v>40</v>
          </cell>
          <cell r="F256">
            <v>0.5</v>
          </cell>
          <cell r="G256">
            <v>4.5999999999999996</v>
          </cell>
          <cell r="H256">
            <v>554</v>
          </cell>
        </row>
        <row r="257">
          <cell r="B257" t="str">
            <v>Gate - Disk w/o recess(I)</v>
          </cell>
          <cell r="C257">
            <v>0</v>
          </cell>
          <cell r="D257">
            <v>-1</v>
          </cell>
          <cell r="E257">
            <v>30</v>
          </cell>
          <cell r="F257">
            <v>0.38</v>
          </cell>
          <cell r="G257">
            <v>10</v>
          </cell>
          <cell r="H257">
            <v>554</v>
          </cell>
        </row>
        <row r="258">
          <cell r="B258" t="str">
            <v>Gate - Disk w/o recess(I)</v>
          </cell>
          <cell r="C258">
            <v>0</v>
          </cell>
          <cell r="D258">
            <v>-1</v>
          </cell>
          <cell r="E258">
            <v>20</v>
          </cell>
          <cell r="F258">
            <v>0.25</v>
          </cell>
          <cell r="G258">
            <v>35</v>
          </cell>
          <cell r="H258">
            <v>554</v>
          </cell>
        </row>
        <row r="259">
          <cell r="B259" t="str">
            <v>Gate - Disk with recess(I)</v>
          </cell>
          <cell r="C259">
            <v>0</v>
          </cell>
          <cell r="D259">
            <v>-1</v>
          </cell>
          <cell r="E259">
            <v>90</v>
          </cell>
          <cell r="F259">
            <v>-1</v>
          </cell>
          <cell r="G259">
            <v>0.11</v>
          </cell>
          <cell r="H259">
            <v>556</v>
          </cell>
        </row>
        <row r="260">
          <cell r="B260" t="str">
            <v>Gate - Disk with recess(I)</v>
          </cell>
          <cell r="C260">
            <v>0</v>
          </cell>
          <cell r="D260">
            <v>-1</v>
          </cell>
          <cell r="E260">
            <v>80</v>
          </cell>
          <cell r="F260">
            <v>-1</v>
          </cell>
          <cell r="G260">
            <v>0.31</v>
          </cell>
          <cell r="H260">
            <v>556</v>
          </cell>
        </row>
        <row r="261">
          <cell r="B261" t="str">
            <v>Gate - Disk with recess(I)</v>
          </cell>
          <cell r="C261">
            <v>0</v>
          </cell>
          <cell r="D261">
            <v>-1</v>
          </cell>
          <cell r="E261">
            <v>70</v>
          </cell>
          <cell r="F261">
            <v>-1</v>
          </cell>
          <cell r="G261">
            <v>0.67</v>
          </cell>
          <cell r="H261">
            <v>556</v>
          </cell>
        </row>
        <row r="262">
          <cell r="B262" t="str">
            <v>Gate - Disk with recess(I)</v>
          </cell>
          <cell r="C262">
            <v>0</v>
          </cell>
          <cell r="D262">
            <v>-1</v>
          </cell>
          <cell r="E262">
            <v>60</v>
          </cell>
          <cell r="F262">
            <v>-1</v>
          </cell>
          <cell r="G262">
            <v>1.23</v>
          </cell>
          <cell r="H262">
            <v>556</v>
          </cell>
        </row>
        <row r="263">
          <cell r="B263" t="str">
            <v>Gate - Disk with recess(I)</v>
          </cell>
          <cell r="C263">
            <v>0</v>
          </cell>
          <cell r="D263">
            <v>-1</v>
          </cell>
          <cell r="E263">
            <v>50</v>
          </cell>
          <cell r="F263">
            <v>-1</v>
          </cell>
          <cell r="G263">
            <v>2.35</v>
          </cell>
          <cell r="H263">
            <v>556</v>
          </cell>
        </row>
        <row r="264">
          <cell r="B264" t="str">
            <v>Gate - Disk with recess(I)</v>
          </cell>
          <cell r="C264">
            <v>0</v>
          </cell>
          <cell r="D264">
            <v>-1</v>
          </cell>
          <cell r="E264">
            <v>40</v>
          </cell>
          <cell r="F264">
            <v>-1</v>
          </cell>
          <cell r="G264">
            <v>4.7</v>
          </cell>
          <cell r="H264">
            <v>556</v>
          </cell>
        </row>
        <row r="265">
          <cell r="B265" t="str">
            <v>Gate - Disk with recess(I)</v>
          </cell>
          <cell r="C265">
            <v>0</v>
          </cell>
          <cell r="D265">
            <v>-1</v>
          </cell>
          <cell r="E265">
            <v>30</v>
          </cell>
          <cell r="F265">
            <v>-1</v>
          </cell>
          <cell r="G265">
            <v>11</v>
          </cell>
          <cell r="H265">
            <v>556</v>
          </cell>
        </row>
        <row r="266">
          <cell r="B266" t="str">
            <v>Gate - Disk with recess(I)</v>
          </cell>
          <cell r="C266">
            <v>0</v>
          </cell>
          <cell r="D266">
            <v>-1</v>
          </cell>
          <cell r="E266">
            <v>20</v>
          </cell>
          <cell r="F266">
            <v>-1</v>
          </cell>
          <cell r="G266">
            <v>33</v>
          </cell>
          <cell r="H266">
            <v>556</v>
          </cell>
        </row>
        <row r="267">
          <cell r="B267" t="str">
            <v>Gate - Disk with recess(I)</v>
          </cell>
          <cell r="C267">
            <v>0</v>
          </cell>
          <cell r="D267">
            <v>-1</v>
          </cell>
          <cell r="E267">
            <v>15</v>
          </cell>
          <cell r="F267">
            <v>-1</v>
          </cell>
          <cell r="G267">
            <v>77</v>
          </cell>
          <cell r="H267">
            <v>556</v>
          </cell>
        </row>
        <row r="268">
          <cell r="B268" t="str">
            <v>Gate - Disk with recess(I)</v>
          </cell>
          <cell r="C268">
            <v>0</v>
          </cell>
          <cell r="D268">
            <v>-1</v>
          </cell>
          <cell r="E268">
            <v>10</v>
          </cell>
          <cell r="F268">
            <v>-1</v>
          </cell>
          <cell r="G268">
            <v>200</v>
          </cell>
          <cell r="H268">
            <v>556</v>
          </cell>
        </row>
        <row r="269">
          <cell r="B269" t="str">
            <v>Gate - Disk(M)</v>
          </cell>
          <cell r="C269">
            <v>0</v>
          </cell>
          <cell r="D269">
            <v>-1</v>
          </cell>
          <cell r="E269">
            <v>100</v>
          </cell>
          <cell r="F269">
            <v>0</v>
          </cell>
          <cell r="G269">
            <v>0.17</v>
          </cell>
          <cell r="H269">
            <v>380</v>
          </cell>
        </row>
        <row r="270">
          <cell r="B270" t="str">
            <v>Gate - Disk(M)</v>
          </cell>
          <cell r="C270">
            <v>0</v>
          </cell>
          <cell r="D270">
            <v>-1</v>
          </cell>
          <cell r="E270">
            <v>90</v>
          </cell>
          <cell r="F270">
            <v>0</v>
          </cell>
          <cell r="G270">
            <v>0.25</v>
          </cell>
          <cell r="H270">
            <v>380</v>
          </cell>
        </row>
        <row r="271">
          <cell r="B271" t="str">
            <v>Gate - Disk(M)</v>
          </cell>
          <cell r="C271">
            <v>0</v>
          </cell>
          <cell r="D271">
            <v>-1</v>
          </cell>
          <cell r="E271">
            <v>80</v>
          </cell>
          <cell r="F271">
            <v>0</v>
          </cell>
          <cell r="G271">
            <v>0.4</v>
          </cell>
          <cell r="H271">
            <v>380</v>
          </cell>
        </row>
        <row r="272">
          <cell r="B272" t="str">
            <v>Gate - Disk(M)</v>
          </cell>
          <cell r="C272">
            <v>0</v>
          </cell>
          <cell r="D272">
            <v>-1</v>
          </cell>
          <cell r="E272">
            <v>70</v>
          </cell>
          <cell r="F272">
            <v>0</v>
          </cell>
          <cell r="G272">
            <v>0.65</v>
          </cell>
          <cell r="H272">
            <v>380</v>
          </cell>
        </row>
        <row r="273">
          <cell r="B273" t="str">
            <v>Gate - Disk(M)</v>
          </cell>
          <cell r="C273">
            <v>0</v>
          </cell>
          <cell r="D273">
            <v>-1</v>
          </cell>
          <cell r="E273">
            <v>60</v>
          </cell>
          <cell r="F273">
            <v>0</v>
          </cell>
          <cell r="G273">
            <v>1.1000000000000001</v>
          </cell>
          <cell r="H273">
            <v>380</v>
          </cell>
        </row>
        <row r="274">
          <cell r="B274" t="str">
            <v>Gate - Disk(M)</v>
          </cell>
          <cell r="C274">
            <v>0</v>
          </cell>
          <cell r="D274">
            <v>-1</v>
          </cell>
          <cell r="E274">
            <v>50</v>
          </cell>
          <cell r="F274">
            <v>0</v>
          </cell>
          <cell r="G274">
            <v>2</v>
          </cell>
          <cell r="H274">
            <v>380</v>
          </cell>
        </row>
        <row r="275">
          <cell r="B275" t="str">
            <v>Gate - Disk(M)</v>
          </cell>
          <cell r="C275">
            <v>0</v>
          </cell>
          <cell r="D275">
            <v>-1</v>
          </cell>
          <cell r="E275">
            <v>40</v>
          </cell>
          <cell r="F275">
            <v>0</v>
          </cell>
          <cell r="G275">
            <v>3.5</v>
          </cell>
          <cell r="H275">
            <v>380</v>
          </cell>
        </row>
        <row r="276">
          <cell r="B276" t="str">
            <v>Gate - Disk(M)</v>
          </cell>
          <cell r="C276">
            <v>0</v>
          </cell>
          <cell r="D276">
            <v>-1</v>
          </cell>
          <cell r="E276">
            <v>30</v>
          </cell>
          <cell r="F276">
            <v>0</v>
          </cell>
          <cell r="G276">
            <v>6.5</v>
          </cell>
          <cell r="H276">
            <v>380</v>
          </cell>
        </row>
        <row r="277">
          <cell r="B277" t="str">
            <v>Gate - Disk(M)</v>
          </cell>
          <cell r="C277">
            <v>0</v>
          </cell>
          <cell r="D277">
            <v>-1</v>
          </cell>
          <cell r="E277">
            <v>20</v>
          </cell>
          <cell r="F277">
            <v>0</v>
          </cell>
          <cell r="G277">
            <v>15</v>
          </cell>
          <cell r="H277">
            <v>380</v>
          </cell>
        </row>
        <row r="278">
          <cell r="B278" t="str">
            <v>Gate - Disk(M)</v>
          </cell>
          <cell r="C278">
            <v>0</v>
          </cell>
          <cell r="D278">
            <v>-1</v>
          </cell>
          <cell r="E278">
            <v>10</v>
          </cell>
          <cell r="F278">
            <v>0</v>
          </cell>
          <cell r="G278">
            <v>50</v>
          </cell>
          <cell r="H278">
            <v>380</v>
          </cell>
        </row>
        <row r="279">
          <cell r="B279" t="str">
            <v>Gate - Wedge(M)</v>
          </cell>
          <cell r="C279">
            <v>0</v>
          </cell>
          <cell r="D279">
            <v>10</v>
          </cell>
          <cell r="E279">
            <v>100</v>
          </cell>
          <cell r="F279">
            <v>0.8</v>
          </cell>
          <cell r="G279">
            <v>0.19</v>
          </cell>
          <cell r="H279">
            <v>379</v>
          </cell>
        </row>
        <row r="280">
          <cell r="B280" t="str">
            <v>Gate - Wedge(M)</v>
          </cell>
          <cell r="C280">
            <v>0</v>
          </cell>
          <cell r="D280">
            <v>10</v>
          </cell>
          <cell r="E280">
            <v>100</v>
          </cell>
          <cell r="F280">
            <v>0.7</v>
          </cell>
          <cell r="G280">
            <v>0.27</v>
          </cell>
          <cell r="H280">
            <v>379</v>
          </cell>
        </row>
        <row r="281">
          <cell r="B281" t="str">
            <v>Gate - Wedge(M)</v>
          </cell>
          <cell r="C281">
            <v>0</v>
          </cell>
          <cell r="D281">
            <v>10</v>
          </cell>
          <cell r="E281">
            <v>100</v>
          </cell>
          <cell r="F281">
            <v>0.6</v>
          </cell>
          <cell r="G281">
            <v>0.48</v>
          </cell>
          <cell r="H281">
            <v>379</v>
          </cell>
        </row>
        <row r="282">
          <cell r="B282" t="str">
            <v>Gate - Wedge(M)</v>
          </cell>
          <cell r="C282">
            <v>0</v>
          </cell>
          <cell r="D282">
            <v>10</v>
          </cell>
          <cell r="E282">
            <v>100</v>
          </cell>
          <cell r="F282">
            <v>0.55000000000000004</v>
          </cell>
          <cell r="G282">
            <v>0.7</v>
          </cell>
          <cell r="H282">
            <v>379</v>
          </cell>
        </row>
        <row r="283">
          <cell r="B283" t="str">
            <v>Gate - Wedge(M)</v>
          </cell>
          <cell r="C283">
            <v>0</v>
          </cell>
          <cell r="D283">
            <v>20</v>
          </cell>
          <cell r="E283">
            <v>100</v>
          </cell>
          <cell r="F283">
            <v>1</v>
          </cell>
          <cell r="G283">
            <v>0.15</v>
          </cell>
          <cell r="H283">
            <v>379</v>
          </cell>
        </row>
        <row r="284">
          <cell r="B284" t="str">
            <v>Gate - Wedge(M)</v>
          </cell>
          <cell r="C284">
            <v>0</v>
          </cell>
          <cell r="D284">
            <v>20</v>
          </cell>
          <cell r="E284">
            <v>100</v>
          </cell>
          <cell r="F284">
            <v>0.9</v>
          </cell>
          <cell r="G284">
            <v>0.18</v>
          </cell>
          <cell r="H284">
            <v>379</v>
          </cell>
        </row>
        <row r="285">
          <cell r="B285" t="str">
            <v>Gate - Wedge(M)</v>
          </cell>
          <cell r="C285">
            <v>0</v>
          </cell>
          <cell r="D285">
            <v>20</v>
          </cell>
          <cell r="E285">
            <v>100</v>
          </cell>
          <cell r="F285">
            <v>0.8</v>
          </cell>
          <cell r="G285">
            <v>0.27</v>
          </cell>
          <cell r="H285">
            <v>379</v>
          </cell>
        </row>
        <row r="286">
          <cell r="B286" t="str">
            <v>Gate - Wedge(M)</v>
          </cell>
          <cell r="C286">
            <v>0</v>
          </cell>
          <cell r="D286">
            <v>20</v>
          </cell>
          <cell r="E286">
            <v>100</v>
          </cell>
          <cell r="F286">
            <v>0.7</v>
          </cell>
          <cell r="G286">
            <v>45</v>
          </cell>
          <cell r="H286">
            <v>379</v>
          </cell>
        </row>
        <row r="287">
          <cell r="B287" t="str">
            <v>Gate - Wedge(M)</v>
          </cell>
          <cell r="C287">
            <v>0</v>
          </cell>
          <cell r="D287">
            <v>20</v>
          </cell>
          <cell r="E287">
            <v>100</v>
          </cell>
          <cell r="F287">
            <v>0.6</v>
          </cell>
          <cell r="G287">
            <v>0.85</v>
          </cell>
          <cell r="H287">
            <v>379</v>
          </cell>
        </row>
        <row r="288">
          <cell r="B288" t="str">
            <v>Gate - Wedge(M)</v>
          </cell>
          <cell r="C288">
            <v>0</v>
          </cell>
          <cell r="D288">
            <v>20</v>
          </cell>
          <cell r="E288">
            <v>100</v>
          </cell>
          <cell r="F288">
            <v>0.5</v>
          </cell>
          <cell r="G288">
            <v>1.5</v>
          </cell>
          <cell r="H288">
            <v>379</v>
          </cell>
        </row>
        <row r="289">
          <cell r="B289" t="str">
            <v>Sluice(M)</v>
          </cell>
          <cell r="C289">
            <v>0</v>
          </cell>
          <cell r="D289">
            <v>-1</v>
          </cell>
          <cell r="E289">
            <v>100</v>
          </cell>
          <cell r="F289">
            <v>0</v>
          </cell>
          <cell r="G289">
            <v>0.11</v>
          </cell>
          <cell r="H289">
            <v>380</v>
          </cell>
        </row>
        <row r="290">
          <cell r="B290" t="str">
            <v>Sluice(M)</v>
          </cell>
          <cell r="C290">
            <v>0</v>
          </cell>
          <cell r="D290">
            <v>-1</v>
          </cell>
          <cell r="E290">
            <v>90</v>
          </cell>
          <cell r="F290">
            <v>0</v>
          </cell>
          <cell r="G290">
            <v>0.25</v>
          </cell>
          <cell r="H290">
            <v>380</v>
          </cell>
        </row>
        <row r="291">
          <cell r="B291" t="str">
            <v>Sluice(M)</v>
          </cell>
          <cell r="C291">
            <v>0</v>
          </cell>
          <cell r="D291">
            <v>-1</v>
          </cell>
          <cell r="E291">
            <v>80</v>
          </cell>
          <cell r="F291">
            <v>0</v>
          </cell>
          <cell r="G291">
            <v>0.5</v>
          </cell>
          <cell r="H291">
            <v>380</v>
          </cell>
        </row>
        <row r="292">
          <cell r="B292" t="str">
            <v>Sluice(M)</v>
          </cell>
          <cell r="C292">
            <v>0</v>
          </cell>
          <cell r="D292">
            <v>-1</v>
          </cell>
          <cell r="E292">
            <v>70</v>
          </cell>
          <cell r="F292">
            <v>0</v>
          </cell>
          <cell r="G292">
            <v>1</v>
          </cell>
          <cell r="H292">
            <v>380</v>
          </cell>
        </row>
        <row r="293">
          <cell r="B293" t="str">
            <v>Sluice(M)</v>
          </cell>
          <cell r="C293">
            <v>0</v>
          </cell>
          <cell r="D293">
            <v>-1</v>
          </cell>
          <cell r="E293">
            <v>60</v>
          </cell>
          <cell r="F293">
            <v>0</v>
          </cell>
          <cell r="G293">
            <v>2</v>
          </cell>
          <cell r="H293">
            <v>380</v>
          </cell>
        </row>
        <row r="294">
          <cell r="B294" t="str">
            <v>Sluice(M)</v>
          </cell>
          <cell r="C294">
            <v>0</v>
          </cell>
          <cell r="D294">
            <v>-1</v>
          </cell>
          <cell r="E294">
            <v>50</v>
          </cell>
          <cell r="F294">
            <v>0</v>
          </cell>
          <cell r="G294">
            <v>4</v>
          </cell>
          <cell r="H294">
            <v>380</v>
          </cell>
        </row>
        <row r="295">
          <cell r="B295" t="str">
            <v>Sluice(M)</v>
          </cell>
          <cell r="C295">
            <v>0</v>
          </cell>
          <cell r="D295">
            <v>-1</v>
          </cell>
          <cell r="E295">
            <v>40</v>
          </cell>
          <cell r="F295">
            <v>0</v>
          </cell>
          <cell r="G295">
            <v>8</v>
          </cell>
          <cell r="H295">
            <v>380</v>
          </cell>
        </row>
        <row r="296">
          <cell r="B296" t="str">
            <v>Sluice(M)</v>
          </cell>
          <cell r="C296">
            <v>0</v>
          </cell>
          <cell r="D296">
            <v>-1</v>
          </cell>
          <cell r="E296">
            <v>30</v>
          </cell>
          <cell r="F296">
            <v>0</v>
          </cell>
          <cell r="G296">
            <v>18</v>
          </cell>
          <cell r="H296">
            <v>380</v>
          </cell>
        </row>
        <row r="297">
          <cell r="B297" t="str">
            <v>Sluice(M)</v>
          </cell>
          <cell r="C297">
            <v>0</v>
          </cell>
          <cell r="D297">
            <v>-1</v>
          </cell>
          <cell r="E297">
            <v>20</v>
          </cell>
          <cell r="F297">
            <v>0</v>
          </cell>
          <cell r="G297">
            <v>50</v>
          </cell>
          <cell r="H297">
            <v>380</v>
          </cell>
        </row>
        <row r="298">
          <cell r="B298" t="str">
            <v>Sluice(M)</v>
          </cell>
          <cell r="C298">
            <v>0</v>
          </cell>
          <cell r="D298">
            <v>-1</v>
          </cell>
          <cell r="E298">
            <v>10</v>
          </cell>
          <cell r="F298">
            <v>0</v>
          </cell>
          <cell r="G298">
            <v>200</v>
          </cell>
          <cell r="H298">
            <v>380</v>
          </cell>
        </row>
        <row r="299">
          <cell r="B299" t="str">
            <v>Gate - Disk with recess(I)</v>
          </cell>
          <cell r="C299">
            <v>0</v>
          </cell>
          <cell r="D299">
            <v>-1</v>
          </cell>
          <cell r="E299">
            <v>100</v>
          </cell>
          <cell r="F299">
            <v>-1</v>
          </cell>
          <cell r="G299">
            <v>0.05</v>
          </cell>
          <cell r="H299">
            <v>556</v>
          </cell>
        </row>
        <row r="300">
          <cell r="B300" t="str">
            <v>Globe 90 degree wall(C)</v>
          </cell>
          <cell r="C300">
            <v>24</v>
          </cell>
          <cell r="D300">
            <v>-1</v>
          </cell>
          <cell r="E300">
            <v>100</v>
          </cell>
          <cell r="F300">
            <v>0</v>
          </cell>
          <cell r="G300">
            <v>340</v>
          </cell>
          <cell r="H300" t="str">
            <v>A-27</v>
          </cell>
        </row>
        <row r="301">
          <cell r="B301" t="str">
            <v>Globe 45 degree wall(C)</v>
          </cell>
          <cell r="C301">
            <v>24</v>
          </cell>
          <cell r="D301">
            <v>-1</v>
          </cell>
          <cell r="E301">
            <v>100</v>
          </cell>
          <cell r="F301">
            <v>0</v>
          </cell>
          <cell r="G301">
            <v>340</v>
          </cell>
          <cell r="H301" t="str">
            <v>A-27</v>
          </cell>
        </row>
        <row r="302">
          <cell r="B302" t="str">
            <v>Globe Y Type(C)</v>
          </cell>
          <cell r="C302">
            <v>24</v>
          </cell>
          <cell r="D302">
            <v>-1</v>
          </cell>
          <cell r="E302">
            <v>100</v>
          </cell>
          <cell r="F302">
            <v>0</v>
          </cell>
          <cell r="G302">
            <v>55</v>
          </cell>
          <cell r="H302" t="str">
            <v>A-27</v>
          </cell>
        </row>
        <row r="303">
          <cell r="B303" t="str">
            <v>Globe -Standard 45 deg. Wall(I)</v>
          </cell>
          <cell r="C303">
            <v>-13</v>
          </cell>
          <cell r="D303">
            <v>-1</v>
          </cell>
          <cell r="E303">
            <v>100</v>
          </cell>
          <cell r="F303">
            <v>0</v>
          </cell>
          <cell r="G303">
            <v>10.8</v>
          </cell>
          <cell r="H303">
            <v>553</v>
          </cell>
        </row>
        <row r="304">
          <cell r="B304" t="str">
            <v>Globe -Standard 45 deg. Wall(I)</v>
          </cell>
          <cell r="C304">
            <v>-20</v>
          </cell>
          <cell r="D304">
            <v>-1</v>
          </cell>
          <cell r="E304">
            <v>100</v>
          </cell>
          <cell r="F304">
            <v>0</v>
          </cell>
          <cell r="G304">
            <v>8</v>
          </cell>
          <cell r="H304">
            <v>553</v>
          </cell>
        </row>
        <row r="305">
          <cell r="B305" t="str">
            <v>Globe -Standard 45 deg. Wall(I)</v>
          </cell>
          <cell r="C305">
            <v>-40</v>
          </cell>
          <cell r="D305">
            <v>-1</v>
          </cell>
          <cell r="E305">
            <v>100</v>
          </cell>
          <cell r="F305">
            <v>0</v>
          </cell>
          <cell r="G305">
            <v>4.9000000000000004</v>
          </cell>
          <cell r="H305">
            <v>553</v>
          </cell>
        </row>
        <row r="306">
          <cell r="B306" t="str">
            <v>Globe -Standard 45 deg. Wall(I)</v>
          </cell>
          <cell r="C306">
            <v>-80</v>
          </cell>
          <cell r="D306">
            <v>-1</v>
          </cell>
          <cell r="E306">
            <v>100</v>
          </cell>
          <cell r="F306">
            <v>0</v>
          </cell>
          <cell r="G306">
            <v>4</v>
          </cell>
          <cell r="H306">
            <v>553</v>
          </cell>
        </row>
        <row r="307">
          <cell r="B307" t="str">
            <v>Globe -Standard 45 deg. Wall(I)</v>
          </cell>
          <cell r="C307">
            <v>-100</v>
          </cell>
          <cell r="D307">
            <v>-1</v>
          </cell>
          <cell r="E307">
            <v>100</v>
          </cell>
          <cell r="F307">
            <v>0</v>
          </cell>
          <cell r="G307">
            <v>4.0999999999999996</v>
          </cell>
          <cell r="H307">
            <v>553</v>
          </cell>
        </row>
        <row r="308">
          <cell r="B308" t="str">
            <v>Globe -Standard 45 deg. Wall(I)</v>
          </cell>
          <cell r="C308">
            <v>-150</v>
          </cell>
          <cell r="D308">
            <v>-1</v>
          </cell>
          <cell r="E308">
            <v>100</v>
          </cell>
          <cell r="F308">
            <v>0</v>
          </cell>
          <cell r="G308">
            <v>4.4000000000000004</v>
          </cell>
          <cell r="H308">
            <v>553</v>
          </cell>
        </row>
        <row r="309">
          <cell r="B309" t="str">
            <v>Globe -Standard 45 deg. Wall(I)</v>
          </cell>
          <cell r="C309">
            <v>-200</v>
          </cell>
          <cell r="D309">
            <v>-1</v>
          </cell>
          <cell r="E309">
            <v>100</v>
          </cell>
          <cell r="F309">
            <v>0</v>
          </cell>
          <cell r="G309">
            <v>4.7</v>
          </cell>
          <cell r="H309">
            <v>553</v>
          </cell>
        </row>
        <row r="310">
          <cell r="B310" t="str">
            <v>Globe -Standard 45 deg. Wall(I)</v>
          </cell>
          <cell r="C310">
            <v>-250</v>
          </cell>
          <cell r="D310">
            <v>-1</v>
          </cell>
          <cell r="E310">
            <v>100</v>
          </cell>
          <cell r="F310">
            <v>0</v>
          </cell>
          <cell r="G310">
            <v>5.0999999999999996</v>
          </cell>
          <cell r="H310">
            <v>553</v>
          </cell>
        </row>
        <row r="311">
          <cell r="B311" t="str">
            <v>Globe -Standard 45 deg. Wall(I)</v>
          </cell>
          <cell r="C311">
            <v>-300</v>
          </cell>
          <cell r="D311">
            <v>-1</v>
          </cell>
          <cell r="E311">
            <v>100</v>
          </cell>
          <cell r="F311">
            <v>0</v>
          </cell>
          <cell r="G311">
            <v>5.4</v>
          </cell>
          <cell r="H311">
            <v>553</v>
          </cell>
        </row>
        <row r="312">
          <cell r="B312" t="str">
            <v>Globe -Standard 45 deg. Wall(I)</v>
          </cell>
          <cell r="C312">
            <v>-350</v>
          </cell>
          <cell r="D312">
            <v>-1</v>
          </cell>
          <cell r="E312">
            <v>100</v>
          </cell>
          <cell r="F312">
            <v>0</v>
          </cell>
          <cell r="G312">
            <v>5.5</v>
          </cell>
          <cell r="H312">
            <v>553</v>
          </cell>
        </row>
        <row r="313">
          <cell r="B313" t="str">
            <v>Globe -Standard 90 deg. Wall(I)</v>
          </cell>
          <cell r="C313">
            <v>-13</v>
          </cell>
          <cell r="D313">
            <v>-1</v>
          </cell>
          <cell r="E313">
            <v>100</v>
          </cell>
          <cell r="F313">
            <v>0</v>
          </cell>
          <cell r="G313">
            <v>15.9</v>
          </cell>
          <cell r="H313">
            <v>553</v>
          </cell>
        </row>
        <row r="314">
          <cell r="B314" t="str">
            <v>Globe -Standard 90 deg. Wall(I)</v>
          </cell>
          <cell r="C314">
            <v>-20</v>
          </cell>
          <cell r="D314">
            <v>-1</v>
          </cell>
          <cell r="E314">
            <v>100</v>
          </cell>
          <cell r="F314">
            <v>0</v>
          </cell>
          <cell r="G314">
            <v>10.5</v>
          </cell>
          <cell r="H314">
            <v>553</v>
          </cell>
        </row>
        <row r="315">
          <cell r="B315" t="str">
            <v>Globe -Standard 90 deg. Wall(I)</v>
          </cell>
          <cell r="C315">
            <v>-25</v>
          </cell>
          <cell r="D315">
            <v>-1</v>
          </cell>
          <cell r="E315">
            <v>100</v>
          </cell>
          <cell r="F315">
            <v>0</v>
          </cell>
          <cell r="G315">
            <v>9.3000000000000007</v>
          </cell>
          <cell r="H315">
            <v>553</v>
          </cell>
        </row>
        <row r="316">
          <cell r="B316" t="str">
            <v>Globe -Standard 90 deg. Wall(I)</v>
          </cell>
          <cell r="C316">
            <v>-30</v>
          </cell>
          <cell r="D316">
            <v>-1</v>
          </cell>
          <cell r="E316">
            <v>100</v>
          </cell>
          <cell r="F316">
            <v>0</v>
          </cell>
          <cell r="G316">
            <v>8.6</v>
          </cell>
          <cell r="H316">
            <v>553</v>
          </cell>
        </row>
        <row r="317">
          <cell r="B317" t="str">
            <v>Globe -Standard 90 deg. Wall(I)</v>
          </cell>
          <cell r="C317">
            <v>-40</v>
          </cell>
          <cell r="D317">
            <v>-1</v>
          </cell>
          <cell r="E317">
            <v>100</v>
          </cell>
          <cell r="F317">
            <v>0</v>
          </cell>
          <cell r="G317">
            <v>7.6</v>
          </cell>
          <cell r="H317">
            <v>553</v>
          </cell>
        </row>
        <row r="318">
          <cell r="B318" t="str">
            <v>Globe -Standard 90 deg. Wall(I)</v>
          </cell>
          <cell r="C318">
            <v>-50</v>
          </cell>
          <cell r="D318">
            <v>-1</v>
          </cell>
          <cell r="E318">
            <v>100</v>
          </cell>
          <cell r="F318">
            <v>0</v>
          </cell>
          <cell r="G318">
            <v>6.9</v>
          </cell>
          <cell r="H318">
            <v>553</v>
          </cell>
        </row>
        <row r="319">
          <cell r="B319" t="str">
            <v>Globe -Standard(M)</v>
          </cell>
          <cell r="C319">
            <v>0</v>
          </cell>
          <cell r="D319">
            <v>-1</v>
          </cell>
          <cell r="E319">
            <v>0</v>
          </cell>
          <cell r="F319">
            <v>100</v>
          </cell>
          <cell r="G319">
            <v>4</v>
          </cell>
          <cell r="H319">
            <v>381</v>
          </cell>
        </row>
        <row r="320">
          <cell r="B320" t="str">
            <v>Globe -Standard(M)</v>
          </cell>
          <cell r="C320">
            <v>0</v>
          </cell>
          <cell r="D320">
            <v>-1</v>
          </cell>
          <cell r="E320">
            <v>0</v>
          </cell>
          <cell r="F320">
            <v>90</v>
          </cell>
          <cell r="G320">
            <v>4</v>
          </cell>
          <cell r="H320">
            <v>381</v>
          </cell>
        </row>
        <row r="321">
          <cell r="B321" t="str">
            <v>Globe -Standard(M)</v>
          </cell>
          <cell r="C321">
            <v>0</v>
          </cell>
          <cell r="D321">
            <v>-1</v>
          </cell>
          <cell r="E321">
            <v>0</v>
          </cell>
          <cell r="F321">
            <v>80</v>
          </cell>
          <cell r="G321">
            <v>4</v>
          </cell>
          <cell r="H321">
            <v>381</v>
          </cell>
        </row>
        <row r="322">
          <cell r="B322" t="str">
            <v>Globe -Standard(M)</v>
          </cell>
          <cell r="C322">
            <v>0</v>
          </cell>
          <cell r="D322">
            <v>-1</v>
          </cell>
          <cell r="E322">
            <v>0</v>
          </cell>
          <cell r="F322">
            <v>70</v>
          </cell>
          <cell r="G322">
            <v>4</v>
          </cell>
          <cell r="H322">
            <v>381</v>
          </cell>
        </row>
        <row r="323">
          <cell r="B323" t="str">
            <v>Globe -Standard(M)</v>
          </cell>
          <cell r="C323">
            <v>0</v>
          </cell>
          <cell r="D323">
            <v>-1</v>
          </cell>
          <cell r="E323">
            <v>0</v>
          </cell>
          <cell r="F323">
            <v>60</v>
          </cell>
          <cell r="G323">
            <v>4.5</v>
          </cell>
          <cell r="H323">
            <v>381</v>
          </cell>
        </row>
        <row r="324">
          <cell r="B324" t="str">
            <v>Globe -Standard(M)</v>
          </cell>
          <cell r="C324">
            <v>0</v>
          </cell>
          <cell r="D324">
            <v>-1</v>
          </cell>
          <cell r="E324">
            <v>0</v>
          </cell>
          <cell r="F324">
            <v>50</v>
          </cell>
          <cell r="G324">
            <v>5.5</v>
          </cell>
          <cell r="H324">
            <v>381</v>
          </cell>
        </row>
        <row r="325">
          <cell r="B325" t="str">
            <v>Globe -Standard(M)</v>
          </cell>
          <cell r="C325">
            <v>0</v>
          </cell>
          <cell r="D325">
            <v>-1</v>
          </cell>
          <cell r="E325">
            <v>0</v>
          </cell>
          <cell r="F325">
            <v>40</v>
          </cell>
          <cell r="G325">
            <v>7.5</v>
          </cell>
          <cell r="H325">
            <v>381</v>
          </cell>
        </row>
        <row r="326">
          <cell r="B326" t="str">
            <v>Globe -Standard(M)</v>
          </cell>
          <cell r="C326">
            <v>0</v>
          </cell>
          <cell r="D326">
            <v>-1</v>
          </cell>
          <cell r="E326">
            <v>0</v>
          </cell>
          <cell r="F326">
            <v>30</v>
          </cell>
          <cell r="G326">
            <v>11</v>
          </cell>
          <cell r="H326">
            <v>381</v>
          </cell>
        </row>
        <row r="327">
          <cell r="B327" t="str">
            <v>Globe -Standard(M)</v>
          </cell>
          <cell r="C327">
            <v>0</v>
          </cell>
          <cell r="D327">
            <v>-1</v>
          </cell>
          <cell r="E327">
            <v>0</v>
          </cell>
          <cell r="F327">
            <v>20</v>
          </cell>
          <cell r="G327">
            <v>25</v>
          </cell>
          <cell r="H327">
            <v>381</v>
          </cell>
        </row>
        <row r="328">
          <cell r="B328" t="str">
            <v>Globe -Standard(M)</v>
          </cell>
          <cell r="C328">
            <v>0</v>
          </cell>
          <cell r="D328">
            <v>-1</v>
          </cell>
          <cell r="E328">
            <v>0</v>
          </cell>
          <cell r="F328">
            <v>10</v>
          </cell>
          <cell r="G328">
            <v>100</v>
          </cell>
          <cell r="H328">
            <v>381</v>
          </cell>
        </row>
        <row r="329">
          <cell r="B329" t="str">
            <v>Globe Y Type(M)</v>
          </cell>
          <cell r="C329">
            <v>0</v>
          </cell>
          <cell r="D329">
            <v>-1</v>
          </cell>
          <cell r="E329">
            <v>0</v>
          </cell>
          <cell r="F329">
            <v>100</v>
          </cell>
          <cell r="G329">
            <v>1.3</v>
          </cell>
          <cell r="H329">
            <v>381</v>
          </cell>
        </row>
        <row r="330">
          <cell r="B330" t="str">
            <v>Globe Y Type(M)</v>
          </cell>
          <cell r="C330">
            <v>0</v>
          </cell>
          <cell r="D330">
            <v>-1</v>
          </cell>
          <cell r="E330">
            <v>0</v>
          </cell>
          <cell r="F330">
            <v>90</v>
          </cell>
          <cell r="G330">
            <v>1.3</v>
          </cell>
          <cell r="H330">
            <v>381</v>
          </cell>
        </row>
        <row r="331">
          <cell r="B331" t="str">
            <v>Globe Y Type(M)</v>
          </cell>
          <cell r="C331">
            <v>0</v>
          </cell>
          <cell r="D331">
            <v>-1</v>
          </cell>
          <cell r="E331">
            <v>0</v>
          </cell>
          <cell r="F331">
            <v>80</v>
          </cell>
          <cell r="G331">
            <v>1.4</v>
          </cell>
          <cell r="H331">
            <v>381</v>
          </cell>
        </row>
        <row r="332">
          <cell r="B332" t="str">
            <v>Globe Y Type(M)</v>
          </cell>
          <cell r="C332">
            <v>0</v>
          </cell>
          <cell r="D332">
            <v>-1</v>
          </cell>
          <cell r="E332">
            <v>0</v>
          </cell>
          <cell r="F332">
            <v>70</v>
          </cell>
          <cell r="G332">
            <v>1.5</v>
          </cell>
          <cell r="H332">
            <v>381</v>
          </cell>
        </row>
        <row r="333">
          <cell r="B333" t="str">
            <v>Globe Y Type(M)</v>
          </cell>
          <cell r="C333">
            <v>0</v>
          </cell>
          <cell r="D333">
            <v>-1</v>
          </cell>
          <cell r="E333">
            <v>0</v>
          </cell>
          <cell r="F333">
            <v>60</v>
          </cell>
          <cell r="G333">
            <v>1.8</v>
          </cell>
          <cell r="H333">
            <v>381</v>
          </cell>
        </row>
        <row r="334">
          <cell r="B334" t="str">
            <v>Globe Y Type(M)</v>
          </cell>
          <cell r="C334">
            <v>0</v>
          </cell>
          <cell r="D334">
            <v>-1</v>
          </cell>
          <cell r="E334">
            <v>0</v>
          </cell>
          <cell r="F334">
            <v>50</v>
          </cell>
          <cell r="G334">
            <v>2</v>
          </cell>
          <cell r="H334">
            <v>381</v>
          </cell>
        </row>
        <row r="335">
          <cell r="B335" t="str">
            <v>Globe Y Type(M)</v>
          </cell>
          <cell r="C335">
            <v>0</v>
          </cell>
          <cell r="D335">
            <v>-1</v>
          </cell>
          <cell r="E335">
            <v>0</v>
          </cell>
          <cell r="F335">
            <v>40</v>
          </cell>
          <cell r="G335">
            <v>2.5</v>
          </cell>
          <cell r="H335">
            <v>381</v>
          </cell>
        </row>
        <row r="336">
          <cell r="B336" t="str">
            <v>Globe Y Type(M)</v>
          </cell>
          <cell r="C336">
            <v>0</v>
          </cell>
          <cell r="D336">
            <v>-1</v>
          </cell>
          <cell r="E336">
            <v>0</v>
          </cell>
          <cell r="F336">
            <v>30</v>
          </cell>
          <cell r="G336">
            <v>3.2</v>
          </cell>
          <cell r="H336">
            <v>381</v>
          </cell>
        </row>
        <row r="337">
          <cell r="B337" t="str">
            <v>Globe Y Type(M)</v>
          </cell>
          <cell r="C337">
            <v>0</v>
          </cell>
          <cell r="D337">
            <v>-1</v>
          </cell>
          <cell r="E337">
            <v>0</v>
          </cell>
          <cell r="F337">
            <v>20</v>
          </cell>
          <cell r="G337">
            <v>6</v>
          </cell>
          <cell r="H337">
            <v>381</v>
          </cell>
        </row>
        <row r="338">
          <cell r="B338" t="str">
            <v>Globe Y Type(M)</v>
          </cell>
          <cell r="C338">
            <v>0</v>
          </cell>
          <cell r="D338">
            <v>-1</v>
          </cell>
          <cell r="E338">
            <v>0</v>
          </cell>
          <cell r="F338">
            <v>10</v>
          </cell>
          <cell r="G338">
            <v>19</v>
          </cell>
          <cell r="H338">
            <v>381</v>
          </cell>
        </row>
        <row r="339">
          <cell r="B339" t="str">
            <v>Plug - Straight-way(C)</v>
          </cell>
          <cell r="C339">
            <v>24</v>
          </cell>
          <cell r="D339">
            <v>-1</v>
          </cell>
          <cell r="E339">
            <v>100</v>
          </cell>
          <cell r="F339">
            <v>0</v>
          </cell>
          <cell r="G339">
            <v>18</v>
          </cell>
          <cell r="H339" t="str">
            <v>A-29</v>
          </cell>
        </row>
        <row r="340">
          <cell r="B340" t="str">
            <v>Poppet - W/D=.035 L/D=.05(M)</v>
          </cell>
          <cell r="C340">
            <v>0</v>
          </cell>
          <cell r="D340">
            <v>-1</v>
          </cell>
          <cell r="E340">
            <v>0</v>
          </cell>
          <cell r="F340">
            <v>0</v>
          </cell>
          <cell r="G340">
            <v>2.9</v>
          </cell>
          <cell r="H340">
            <v>381</v>
          </cell>
        </row>
        <row r="341">
          <cell r="B341" t="str">
            <v>Poppet - W/D=.035 L/D=.1(M)</v>
          </cell>
          <cell r="C341">
            <v>0</v>
          </cell>
          <cell r="D341">
            <v>-1</v>
          </cell>
          <cell r="E341">
            <v>0</v>
          </cell>
          <cell r="F341">
            <v>0</v>
          </cell>
          <cell r="G341">
            <v>3.2</v>
          </cell>
          <cell r="H341">
            <v>381</v>
          </cell>
        </row>
        <row r="342">
          <cell r="B342" t="str">
            <v>Poppet - W/D=.035 L/D=.15(M)</v>
          </cell>
          <cell r="C342">
            <v>0</v>
          </cell>
          <cell r="D342">
            <v>-1</v>
          </cell>
          <cell r="E342">
            <v>0</v>
          </cell>
          <cell r="F342">
            <v>0</v>
          </cell>
          <cell r="G342">
            <v>2.5</v>
          </cell>
          <cell r="H342">
            <v>381</v>
          </cell>
        </row>
        <row r="343">
          <cell r="B343" t="str">
            <v>Poppet - W/D=.035 L/D=.2(M)</v>
          </cell>
          <cell r="C343">
            <v>0</v>
          </cell>
          <cell r="D343">
            <v>-1</v>
          </cell>
          <cell r="E343">
            <v>0</v>
          </cell>
          <cell r="F343">
            <v>0</v>
          </cell>
          <cell r="G343">
            <v>2.8</v>
          </cell>
          <cell r="H343">
            <v>381</v>
          </cell>
        </row>
        <row r="344">
          <cell r="B344" t="str">
            <v>Poppet - W/D=.035 L/D=.25(M)</v>
          </cell>
          <cell r="C344">
            <v>0</v>
          </cell>
          <cell r="D344">
            <v>-1</v>
          </cell>
          <cell r="E344">
            <v>0</v>
          </cell>
          <cell r="F344">
            <v>0</v>
          </cell>
          <cell r="G344">
            <v>3.9</v>
          </cell>
          <cell r="H344">
            <v>381</v>
          </cell>
        </row>
        <row r="345">
          <cell r="B345" t="str">
            <v>Poppet - W/D=.035 L/D=.3(M)</v>
          </cell>
          <cell r="C345">
            <v>0</v>
          </cell>
          <cell r="D345">
            <v>-1</v>
          </cell>
          <cell r="E345">
            <v>0</v>
          </cell>
          <cell r="F345">
            <v>0</v>
          </cell>
          <cell r="G345">
            <v>4.7</v>
          </cell>
          <cell r="H345">
            <v>381</v>
          </cell>
        </row>
        <row r="346">
          <cell r="B346" t="str">
            <v>Poppet - W/D=.035 L/D=.05(M)</v>
          </cell>
          <cell r="C346">
            <v>0</v>
          </cell>
          <cell r="D346">
            <v>-1</v>
          </cell>
          <cell r="E346">
            <v>0</v>
          </cell>
          <cell r="F346">
            <v>0</v>
          </cell>
          <cell r="G346">
            <v>2.1</v>
          </cell>
          <cell r="H346">
            <v>381</v>
          </cell>
        </row>
        <row r="347">
          <cell r="B347" t="str">
            <v>Poppet - W/D=.035 L/D=.1(M)</v>
          </cell>
          <cell r="C347">
            <v>0</v>
          </cell>
          <cell r="D347">
            <v>-1</v>
          </cell>
          <cell r="E347">
            <v>0</v>
          </cell>
          <cell r="F347">
            <v>0</v>
          </cell>
          <cell r="G347">
            <v>1.6</v>
          </cell>
          <cell r="H347">
            <v>381</v>
          </cell>
        </row>
        <row r="348">
          <cell r="B348" t="str">
            <v>Poppet - W/D=.035 L/D=.15(M)</v>
          </cell>
          <cell r="C348">
            <v>0</v>
          </cell>
          <cell r="D348">
            <v>-1</v>
          </cell>
          <cell r="E348">
            <v>0</v>
          </cell>
          <cell r="F348">
            <v>0</v>
          </cell>
          <cell r="G348">
            <v>2.1</v>
          </cell>
          <cell r="H348">
            <v>381</v>
          </cell>
        </row>
        <row r="349">
          <cell r="B349" t="str">
            <v>Poppet - W/D=.035 L/D=.2(M)</v>
          </cell>
          <cell r="C349">
            <v>0</v>
          </cell>
          <cell r="D349">
            <v>-1</v>
          </cell>
          <cell r="E349">
            <v>0</v>
          </cell>
          <cell r="F349">
            <v>0</v>
          </cell>
          <cell r="G349">
            <v>3</v>
          </cell>
          <cell r="H349">
            <v>381</v>
          </cell>
        </row>
        <row r="350">
          <cell r="B350" t="str">
            <v>Poppet - W/D=.035 L/D=.25(M)</v>
          </cell>
          <cell r="C350">
            <v>0</v>
          </cell>
          <cell r="D350">
            <v>-1</v>
          </cell>
          <cell r="E350">
            <v>0</v>
          </cell>
          <cell r="F350">
            <v>0</v>
          </cell>
          <cell r="G350">
            <v>3.6</v>
          </cell>
          <cell r="H350">
            <v>381</v>
          </cell>
        </row>
        <row r="351">
          <cell r="B351" t="str">
            <v>Poppet - W/D=.035 L/D=.3(M)</v>
          </cell>
          <cell r="C351">
            <v>0</v>
          </cell>
          <cell r="D351">
            <v>-1</v>
          </cell>
          <cell r="E351">
            <v>0</v>
          </cell>
          <cell r="F351">
            <v>0</v>
          </cell>
          <cell r="G351">
            <v>4.2</v>
          </cell>
          <cell r="H351">
            <v>381</v>
          </cell>
        </row>
        <row r="352">
          <cell r="B352" t="str">
            <v>Poppet - No seat width L/D=.05(M)</v>
          </cell>
          <cell r="C352">
            <v>0</v>
          </cell>
          <cell r="D352">
            <v>-1</v>
          </cell>
          <cell r="E352">
            <v>0</v>
          </cell>
          <cell r="F352">
            <v>0</v>
          </cell>
          <cell r="G352">
            <v>1.9</v>
          </cell>
          <cell r="H352">
            <v>381</v>
          </cell>
        </row>
        <row r="353">
          <cell r="B353" t="str">
            <v>Poppet - No seat width L/D=.1(M)</v>
          </cell>
          <cell r="C353">
            <v>0</v>
          </cell>
          <cell r="D353">
            <v>-1</v>
          </cell>
          <cell r="E353">
            <v>0</v>
          </cell>
          <cell r="F353">
            <v>0</v>
          </cell>
          <cell r="G353">
            <v>2</v>
          </cell>
          <cell r="H353">
            <v>381</v>
          </cell>
        </row>
        <row r="354">
          <cell r="B354" t="str">
            <v>Poppet - No seat width L/D=.15(M)</v>
          </cell>
          <cell r="C354">
            <v>0</v>
          </cell>
          <cell r="D354">
            <v>-1</v>
          </cell>
          <cell r="E354">
            <v>0</v>
          </cell>
          <cell r="F354">
            <v>0</v>
          </cell>
          <cell r="G354">
            <v>2.1</v>
          </cell>
          <cell r="H354">
            <v>381</v>
          </cell>
        </row>
        <row r="355">
          <cell r="B355" t="str">
            <v>Poppet - No seat width L/D=.2(M)</v>
          </cell>
          <cell r="C355">
            <v>0</v>
          </cell>
          <cell r="D355">
            <v>-1</v>
          </cell>
          <cell r="E355">
            <v>0</v>
          </cell>
          <cell r="F355">
            <v>0</v>
          </cell>
          <cell r="G355">
            <v>2.5</v>
          </cell>
          <cell r="H355">
            <v>381</v>
          </cell>
        </row>
        <row r="356">
          <cell r="B356" t="str">
            <v>Poppet - No seat width L/D=.25(M)</v>
          </cell>
          <cell r="C356">
            <v>0</v>
          </cell>
          <cell r="D356">
            <v>-1</v>
          </cell>
          <cell r="E356">
            <v>0</v>
          </cell>
          <cell r="F356">
            <v>0</v>
          </cell>
          <cell r="G356">
            <v>2.9</v>
          </cell>
          <cell r="H356">
            <v>381</v>
          </cell>
        </row>
        <row r="357">
          <cell r="B357" t="str">
            <v>Poppet - No seat width L/D=.3(M)</v>
          </cell>
          <cell r="C357">
            <v>0</v>
          </cell>
          <cell r="D357">
            <v>-1</v>
          </cell>
          <cell r="E357">
            <v>0</v>
          </cell>
          <cell r="F357">
            <v>0</v>
          </cell>
          <cell r="G357">
            <v>3.3</v>
          </cell>
          <cell r="H357">
            <v>381</v>
          </cell>
        </row>
        <row r="358">
          <cell r="B358" t="str">
            <v>Three-way through flow(C)</v>
          </cell>
          <cell r="C358">
            <v>24</v>
          </cell>
          <cell r="D358">
            <v>-1</v>
          </cell>
          <cell r="E358">
            <v>100</v>
          </cell>
          <cell r="F358">
            <v>0</v>
          </cell>
          <cell r="G358">
            <v>30</v>
          </cell>
          <cell r="H358" t="str">
            <v>A-29</v>
          </cell>
        </row>
        <row r="359">
          <cell r="B359" t="str">
            <v>Three-way through flow(C)</v>
          </cell>
          <cell r="C359">
            <v>24</v>
          </cell>
          <cell r="D359">
            <v>-1</v>
          </cell>
          <cell r="E359">
            <v>100</v>
          </cell>
          <cell r="F359">
            <v>0</v>
          </cell>
          <cell r="G359">
            <v>90</v>
          </cell>
          <cell r="H359" t="str">
            <v>A-29</v>
          </cell>
        </row>
        <row r="360">
          <cell r="B360" t="str">
            <v>Swing - seat at 90 deg.(C)</v>
          </cell>
          <cell r="C360">
            <v>24</v>
          </cell>
          <cell r="D360">
            <v>-1</v>
          </cell>
          <cell r="E360">
            <v>100</v>
          </cell>
          <cell r="F360">
            <v>0</v>
          </cell>
          <cell r="G360">
            <v>50</v>
          </cell>
          <cell r="H360" t="str">
            <v>A-27</v>
          </cell>
        </row>
        <row r="361">
          <cell r="B361" t="str">
            <v>Swing - seat at 45 deg.(C)</v>
          </cell>
          <cell r="C361">
            <v>24</v>
          </cell>
          <cell r="D361">
            <v>-1</v>
          </cell>
          <cell r="E361">
            <v>100</v>
          </cell>
          <cell r="F361">
            <v>0</v>
          </cell>
          <cell r="G361">
            <v>100</v>
          </cell>
          <cell r="H361" t="str">
            <v>A-27</v>
          </cell>
        </row>
        <row r="362">
          <cell r="B362" t="str">
            <v>Swing - seat at 90 deg.(I)</v>
          </cell>
          <cell r="C362">
            <v>-40</v>
          </cell>
          <cell r="D362">
            <v>-1</v>
          </cell>
          <cell r="E362">
            <v>100</v>
          </cell>
          <cell r="F362">
            <v>0</v>
          </cell>
          <cell r="G362">
            <v>1.3</v>
          </cell>
          <cell r="H362">
            <v>574</v>
          </cell>
        </row>
        <row r="363">
          <cell r="B363" t="str">
            <v>Swing - seat at 90 deg.(I)</v>
          </cell>
          <cell r="C363">
            <v>-70</v>
          </cell>
          <cell r="D363">
            <v>-1</v>
          </cell>
          <cell r="E363">
            <v>100</v>
          </cell>
          <cell r="F363">
            <v>0</v>
          </cell>
          <cell r="G363">
            <v>1.4</v>
          </cell>
          <cell r="H363">
            <v>574</v>
          </cell>
        </row>
        <row r="364">
          <cell r="B364" t="str">
            <v>Swing - seat at 90 deg.(I)</v>
          </cell>
          <cell r="C364">
            <v>-100</v>
          </cell>
          <cell r="D364">
            <v>-1</v>
          </cell>
          <cell r="E364">
            <v>100</v>
          </cell>
          <cell r="F364">
            <v>0</v>
          </cell>
          <cell r="G364">
            <v>1.5</v>
          </cell>
          <cell r="H364">
            <v>574</v>
          </cell>
        </row>
        <row r="365">
          <cell r="B365" t="str">
            <v>Swing - seat at 90 deg.(I)</v>
          </cell>
          <cell r="C365">
            <v>-200</v>
          </cell>
          <cell r="D365">
            <v>-1</v>
          </cell>
          <cell r="E365">
            <v>100</v>
          </cell>
          <cell r="F365">
            <v>0</v>
          </cell>
          <cell r="G365">
            <v>1.9</v>
          </cell>
          <cell r="H365">
            <v>574</v>
          </cell>
        </row>
        <row r="366">
          <cell r="B366" t="str">
            <v>Swing - seat at 90 deg.(I)</v>
          </cell>
          <cell r="C366">
            <v>-300</v>
          </cell>
          <cell r="D366">
            <v>-1</v>
          </cell>
          <cell r="E366">
            <v>100</v>
          </cell>
          <cell r="F366">
            <v>0</v>
          </cell>
          <cell r="G366">
            <v>2.1</v>
          </cell>
          <cell r="H366">
            <v>574</v>
          </cell>
        </row>
        <row r="367">
          <cell r="B367" t="str">
            <v>Swing - seat at 90 deg.(I)</v>
          </cell>
          <cell r="C367">
            <v>-500</v>
          </cell>
          <cell r="D367">
            <v>-1</v>
          </cell>
          <cell r="E367">
            <v>100</v>
          </cell>
          <cell r="F367">
            <v>0</v>
          </cell>
          <cell r="G367">
            <v>2.5</v>
          </cell>
          <cell r="H367">
            <v>574</v>
          </cell>
        </row>
        <row r="368">
          <cell r="B368" t="str">
            <v>Swing - seat at 90 deg.(I)</v>
          </cell>
          <cell r="C368">
            <v>-750</v>
          </cell>
          <cell r="D368">
            <v>-1</v>
          </cell>
          <cell r="E368">
            <v>100</v>
          </cell>
          <cell r="F368">
            <v>0</v>
          </cell>
          <cell r="G368">
            <v>2.9</v>
          </cell>
          <cell r="H368">
            <v>574</v>
          </cell>
        </row>
        <row r="369">
          <cell r="B369" t="str">
            <v>Lift - walls at 90 deg.(C)</v>
          </cell>
          <cell r="C369">
            <v>24</v>
          </cell>
          <cell r="D369">
            <v>-1</v>
          </cell>
          <cell r="E369">
            <v>100</v>
          </cell>
          <cell r="F369">
            <v>0</v>
          </cell>
          <cell r="G369">
            <v>600</v>
          </cell>
          <cell r="H369" t="str">
            <v>A-27</v>
          </cell>
        </row>
        <row r="370">
          <cell r="B370" t="str">
            <v>Lift - walls at 45 deg.(C)</v>
          </cell>
          <cell r="C370">
            <v>24</v>
          </cell>
          <cell r="D370">
            <v>-1</v>
          </cell>
          <cell r="E370">
            <v>100</v>
          </cell>
          <cell r="F370">
            <v>0</v>
          </cell>
          <cell r="G370">
            <v>55</v>
          </cell>
          <cell r="H370" t="str">
            <v>A-27</v>
          </cell>
        </row>
        <row r="371">
          <cell r="B371" t="str">
            <v>Tilting disc(C)</v>
          </cell>
          <cell r="C371">
            <v>8</v>
          </cell>
          <cell r="D371">
            <v>5</v>
          </cell>
          <cell r="E371">
            <v>100</v>
          </cell>
          <cell r="F371">
            <v>0</v>
          </cell>
          <cell r="G371">
            <v>40</v>
          </cell>
          <cell r="H371" t="str">
            <v>A-27</v>
          </cell>
        </row>
        <row r="372">
          <cell r="B372" t="str">
            <v>Tilting disc(C)</v>
          </cell>
          <cell r="C372">
            <v>14</v>
          </cell>
          <cell r="D372">
            <v>5</v>
          </cell>
          <cell r="E372">
            <v>100</v>
          </cell>
          <cell r="F372">
            <v>0</v>
          </cell>
          <cell r="G372">
            <v>30</v>
          </cell>
          <cell r="H372" t="str">
            <v>A-27</v>
          </cell>
        </row>
        <row r="373">
          <cell r="B373" t="str">
            <v>Tilting disc(C)</v>
          </cell>
          <cell r="C373">
            <v>24</v>
          </cell>
          <cell r="D373">
            <v>5</v>
          </cell>
          <cell r="E373">
            <v>100</v>
          </cell>
          <cell r="F373">
            <v>0</v>
          </cell>
          <cell r="G373">
            <v>20</v>
          </cell>
          <cell r="H373" t="str">
            <v>A-27</v>
          </cell>
        </row>
        <row r="374">
          <cell r="B374" t="str">
            <v>Tilting disc(C)</v>
          </cell>
          <cell r="C374">
            <v>8</v>
          </cell>
          <cell r="D374">
            <v>15</v>
          </cell>
          <cell r="E374">
            <v>100</v>
          </cell>
          <cell r="F374">
            <v>0</v>
          </cell>
          <cell r="G374">
            <v>120</v>
          </cell>
          <cell r="H374" t="str">
            <v>A-27</v>
          </cell>
        </row>
        <row r="375">
          <cell r="B375" t="str">
            <v>Tilting disc(C)</v>
          </cell>
          <cell r="C375">
            <v>14</v>
          </cell>
          <cell r="D375">
            <v>15</v>
          </cell>
          <cell r="E375">
            <v>100</v>
          </cell>
          <cell r="F375">
            <v>0</v>
          </cell>
          <cell r="G375">
            <v>90</v>
          </cell>
          <cell r="H375" t="str">
            <v>A-27</v>
          </cell>
        </row>
        <row r="376">
          <cell r="B376" t="str">
            <v>Tilting disc(C)</v>
          </cell>
          <cell r="C376">
            <v>24</v>
          </cell>
          <cell r="D376">
            <v>15</v>
          </cell>
          <cell r="E376">
            <v>100</v>
          </cell>
          <cell r="F376">
            <v>0</v>
          </cell>
          <cell r="G376">
            <v>60</v>
          </cell>
          <cell r="H376" t="str">
            <v>A-27</v>
          </cell>
        </row>
        <row r="377">
          <cell r="B377" t="str">
            <v>Stop-check - globe 90 deg.(C)</v>
          </cell>
          <cell r="C377">
            <v>24</v>
          </cell>
          <cell r="D377">
            <v>-1</v>
          </cell>
          <cell r="E377">
            <v>100</v>
          </cell>
          <cell r="F377">
            <v>0</v>
          </cell>
          <cell r="G377">
            <v>400</v>
          </cell>
          <cell r="H377" t="str">
            <v>A-28</v>
          </cell>
        </row>
        <row r="378">
          <cell r="B378" t="str">
            <v>Stop-check - globe 45 deg.(C)</v>
          </cell>
          <cell r="C378">
            <v>24</v>
          </cell>
          <cell r="D378">
            <v>-1</v>
          </cell>
          <cell r="E378">
            <v>100</v>
          </cell>
          <cell r="F378">
            <v>0</v>
          </cell>
          <cell r="G378">
            <v>300</v>
          </cell>
          <cell r="H378" t="str">
            <v>A-28</v>
          </cell>
        </row>
        <row r="379">
          <cell r="B379" t="str">
            <v>Stop-check - globe thru flow(C)</v>
          </cell>
          <cell r="C379">
            <v>24</v>
          </cell>
          <cell r="D379">
            <v>-1</v>
          </cell>
          <cell r="E379">
            <v>100</v>
          </cell>
          <cell r="F379">
            <v>0</v>
          </cell>
          <cell r="G379">
            <v>55</v>
          </cell>
          <cell r="H379" t="str">
            <v>A-28</v>
          </cell>
        </row>
        <row r="380">
          <cell r="B380" t="str">
            <v>Stop-check - angle 90 deg.(C)</v>
          </cell>
          <cell r="C380">
            <v>24</v>
          </cell>
          <cell r="D380">
            <v>-1</v>
          </cell>
          <cell r="E380">
            <v>100</v>
          </cell>
          <cell r="F380">
            <v>0</v>
          </cell>
          <cell r="G380">
            <v>200</v>
          </cell>
          <cell r="H380" t="str">
            <v>A-28</v>
          </cell>
        </row>
        <row r="381">
          <cell r="B381" t="str">
            <v>Stop-check - angle 45 deg.(C)</v>
          </cell>
          <cell r="C381">
            <v>24</v>
          </cell>
          <cell r="D381">
            <v>-1</v>
          </cell>
          <cell r="E381">
            <v>100</v>
          </cell>
          <cell r="F381">
            <v>0</v>
          </cell>
          <cell r="G381">
            <v>350</v>
          </cell>
          <cell r="H381" t="str">
            <v>A-28</v>
          </cell>
        </row>
        <row r="382">
          <cell r="B382" t="str">
            <v>Stop-check - angle thru flow(C)</v>
          </cell>
          <cell r="C382">
            <v>24</v>
          </cell>
          <cell r="D382">
            <v>-1</v>
          </cell>
          <cell r="E382">
            <v>100</v>
          </cell>
          <cell r="F382">
            <v>0</v>
          </cell>
          <cell r="G382">
            <v>55</v>
          </cell>
          <cell r="H382" t="str">
            <v>A-28</v>
          </cell>
        </row>
        <row r="414">
          <cell r="B414" t="str">
            <v>Entrance Sharp-Edged Flush(C)</v>
          </cell>
          <cell r="C414">
            <v>0</v>
          </cell>
          <cell r="D414">
            <v>0</v>
          </cell>
          <cell r="E414">
            <v>0</v>
          </cell>
          <cell r="F414">
            <v>0</v>
          </cell>
          <cell r="G414">
            <v>0.5</v>
          </cell>
          <cell r="H414" t="str">
            <v>A-29</v>
          </cell>
        </row>
        <row r="415">
          <cell r="B415" t="str">
            <v>Entrance Reentrant(C)</v>
          </cell>
          <cell r="C415">
            <v>0</v>
          </cell>
          <cell r="D415">
            <v>0</v>
          </cell>
          <cell r="E415">
            <v>0</v>
          </cell>
          <cell r="F415">
            <v>0</v>
          </cell>
          <cell r="G415">
            <v>0.78</v>
          </cell>
          <cell r="H415" t="str">
            <v>A-29</v>
          </cell>
        </row>
        <row r="416">
          <cell r="B416" t="str">
            <v>Entrance Rounded flush r/D=.02(C)</v>
          </cell>
          <cell r="C416">
            <v>0</v>
          </cell>
          <cell r="D416">
            <v>0</v>
          </cell>
          <cell r="E416">
            <v>0</v>
          </cell>
          <cell r="F416">
            <v>0</v>
          </cell>
          <cell r="G416">
            <v>0.28000000000000003</v>
          </cell>
          <cell r="H416" t="str">
            <v>A-29</v>
          </cell>
        </row>
        <row r="417">
          <cell r="B417" t="str">
            <v>Entrance Rounded flush r/D=.04(C)</v>
          </cell>
          <cell r="C417">
            <v>0</v>
          </cell>
          <cell r="D417">
            <v>0</v>
          </cell>
          <cell r="E417">
            <v>0</v>
          </cell>
          <cell r="F417">
            <v>0</v>
          </cell>
          <cell r="G417">
            <v>0.24</v>
          </cell>
          <cell r="H417" t="str">
            <v>A-29</v>
          </cell>
        </row>
        <row r="418">
          <cell r="B418" t="str">
            <v>Entrance Rounded flush r/D=.06(C)</v>
          </cell>
          <cell r="C418">
            <v>0</v>
          </cell>
          <cell r="D418">
            <v>0</v>
          </cell>
          <cell r="E418">
            <v>0</v>
          </cell>
          <cell r="F418">
            <v>0</v>
          </cell>
          <cell r="G418">
            <v>0.15</v>
          </cell>
          <cell r="H418" t="str">
            <v>A-29</v>
          </cell>
        </row>
        <row r="419">
          <cell r="B419" t="str">
            <v>Entrance Rounded flush r/D=.08(C)</v>
          </cell>
          <cell r="C419">
            <v>0</v>
          </cell>
          <cell r="D419">
            <v>0</v>
          </cell>
          <cell r="E419">
            <v>0</v>
          </cell>
          <cell r="F419">
            <v>0</v>
          </cell>
          <cell r="G419">
            <v>0.12</v>
          </cell>
          <cell r="H419" t="str">
            <v>A-29</v>
          </cell>
        </row>
        <row r="420">
          <cell r="B420" t="str">
            <v>Entrance Rounded flush r/D=.1(C)</v>
          </cell>
          <cell r="C420">
            <v>0</v>
          </cell>
          <cell r="D420">
            <v>0</v>
          </cell>
          <cell r="E420">
            <v>0</v>
          </cell>
          <cell r="F420">
            <v>0</v>
          </cell>
          <cell r="G420">
            <v>0.09</v>
          </cell>
          <cell r="H420" t="str">
            <v>A-29</v>
          </cell>
        </row>
        <row r="421">
          <cell r="B421" t="str">
            <v>Entrance Rounded flush r/D=.12(C)</v>
          </cell>
          <cell r="C421">
            <v>0</v>
          </cell>
          <cell r="D421">
            <v>0</v>
          </cell>
          <cell r="E421">
            <v>0</v>
          </cell>
          <cell r="F421">
            <v>0</v>
          </cell>
          <cell r="G421">
            <v>7.0000000000000007E-2</v>
          </cell>
          <cell r="H421" t="str">
            <v>A-29</v>
          </cell>
        </row>
        <row r="422">
          <cell r="B422" t="str">
            <v>Entrance Rounded flush r/D&gt;.15(C)</v>
          </cell>
          <cell r="C422">
            <v>0</v>
          </cell>
          <cell r="D422">
            <v>0</v>
          </cell>
          <cell r="E422">
            <v>0</v>
          </cell>
          <cell r="F422">
            <v>0</v>
          </cell>
          <cell r="G422">
            <v>0.04</v>
          </cell>
          <cell r="H422" t="str">
            <v>A-29</v>
          </cell>
        </row>
        <row r="423">
          <cell r="B423" t="str">
            <v>Exit(C)</v>
          </cell>
          <cell r="C423">
            <v>0</v>
          </cell>
          <cell r="D423">
            <v>0</v>
          </cell>
          <cell r="E423">
            <v>0</v>
          </cell>
          <cell r="F423">
            <v>0</v>
          </cell>
          <cell r="G423">
            <v>1</v>
          </cell>
          <cell r="H423" t="str">
            <v>A-29</v>
          </cell>
        </row>
        <row r="424">
          <cell r="B424" t="str">
            <v>Diff Flowmtr - Orifice Plate(M)</v>
          </cell>
          <cell r="C424">
            <v>0</v>
          </cell>
          <cell r="D424">
            <v>0</v>
          </cell>
          <cell r="E424">
            <v>0</v>
          </cell>
          <cell r="F424">
            <v>0.7</v>
          </cell>
          <cell r="G424">
            <v>0.95</v>
          </cell>
          <cell r="H424">
            <v>371</v>
          </cell>
        </row>
        <row r="425">
          <cell r="B425" t="str">
            <v>Diff Flowmtr - Orifice Plate(M)</v>
          </cell>
          <cell r="C425">
            <v>0</v>
          </cell>
          <cell r="D425">
            <v>0</v>
          </cell>
          <cell r="E425">
            <v>0</v>
          </cell>
          <cell r="F425">
            <v>0.6</v>
          </cell>
          <cell r="G425">
            <v>1.95</v>
          </cell>
          <cell r="H425">
            <v>371</v>
          </cell>
        </row>
        <row r="426">
          <cell r="B426" t="str">
            <v>Diff Flowmtr - Orifice Plate(M)</v>
          </cell>
          <cell r="C426">
            <v>0</v>
          </cell>
          <cell r="D426">
            <v>0</v>
          </cell>
          <cell r="E426">
            <v>0</v>
          </cell>
          <cell r="F426">
            <v>0.5</v>
          </cell>
          <cell r="G426">
            <v>4</v>
          </cell>
          <cell r="H426">
            <v>371</v>
          </cell>
        </row>
        <row r="427">
          <cell r="B427" t="str">
            <v>Diff Flowmtr - Orifice Plate(M)</v>
          </cell>
          <cell r="C427">
            <v>0</v>
          </cell>
          <cell r="D427">
            <v>0</v>
          </cell>
          <cell r="E427">
            <v>0</v>
          </cell>
          <cell r="F427">
            <v>0.4</v>
          </cell>
          <cell r="G427">
            <v>8</v>
          </cell>
          <cell r="H427">
            <v>371</v>
          </cell>
        </row>
        <row r="428">
          <cell r="B428" t="str">
            <v>Diff Flowmtr - Orifice Plate(M)</v>
          </cell>
          <cell r="C428">
            <v>0</v>
          </cell>
          <cell r="D428">
            <v>0</v>
          </cell>
          <cell r="E428">
            <v>0</v>
          </cell>
          <cell r="F428">
            <v>0.3</v>
          </cell>
          <cell r="G428">
            <v>18</v>
          </cell>
          <cell r="H428">
            <v>371</v>
          </cell>
        </row>
        <row r="429">
          <cell r="B429" t="str">
            <v>Diff Flowmtr - Orifice Plate(M)</v>
          </cell>
          <cell r="C429">
            <v>0</v>
          </cell>
          <cell r="D429">
            <v>0</v>
          </cell>
          <cell r="E429">
            <v>0</v>
          </cell>
          <cell r="F429">
            <v>0.2</v>
          </cell>
          <cell r="G429">
            <v>50</v>
          </cell>
          <cell r="H429">
            <v>371</v>
          </cell>
        </row>
        <row r="430">
          <cell r="B430" t="str">
            <v>Diff Flowmtr - Nozzle(M)</v>
          </cell>
          <cell r="C430">
            <v>0</v>
          </cell>
          <cell r="D430">
            <v>0</v>
          </cell>
          <cell r="E430">
            <v>0</v>
          </cell>
          <cell r="F430">
            <v>0.5</v>
          </cell>
          <cell r="G430">
            <v>1</v>
          </cell>
          <cell r="H430">
            <v>371</v>
          </cell>
        </row>
        <row r="431">
          <cell r="B431" t="str">
            <v>Diff Flowmtr - Nozzle(M)</v>
          </cell>
          <cell r="C431">
            <v>0</v>
          </cell>
          <cell r="D431">
            <v>0</v>
          </cell>
          <cell r="E431">
            <v>0</v>
          </cell>
          <cell r="F431">
            <v>0.4</v>
          </cell>
          <cell r="G431">
            <v>2.2999999999999998</v>
          </cell>
          <cell r="H431">
            <v>371</v>
          </cell>
        </row>
        <row r="432">
          <cell r="B432" t="str">
            <v>Diff Flowmtr - Nozzle(M)</v>
          </cell>
          <cell r="C432">
            <v>0</v>
          </cell>
          <cell r="D432">
            <v>0</v>
          </cell>
          <cell r="E432">
            <v>0</v>
          </cell>
          <cell r="F432">
            <v>0.3</v>
          </cell>
          <cell r="G432">
            <v>6</v>
          </cell>
          <cell r="H432">
            <v>371</v>
          </cell>
        </row>
        <row r="433">
          <cell r="B433" t="str">
            <v>Diff Flowmtr - Nozzle(M)</v>
          </cell>
          <cell r="C433">
            <v>0</v>
          </cell>
          <cell r="D433">
            <v>0</v>
          </cell>
          <cell r="E433">
            <v>0</v>
          </cell>
          <cell r="F433">
            <v>0.2</v>
          </cell>
          <cell r="G433">
            <v>17</v>
          </cell>
          <cell r="H433">
            <v>371</v>
          </cell>
        </row>
        <row r="434">
          <cell r="B434" t="str">
            <v>Diff Flowmtr - Nozzle(M)</v>
          </cell>
          <cell r="C434">
            <v>0</v>
          </cell>
          <cell r="D434">
            <v>0</v>
          </cell>
          <cell r="E434">
            <v>0</v>
          </cell>
          <cell r="F434">
            <v>0.1</v>
          </cell>
          <cell r="G434">
            <v>80</v>
          </cell>
          <cell r="H434">
            <v>371</v>
          </cell>
        </row>
        <row r="435">
          <cell r="B435" t="str">
            <v>Diff Flowmtr - Venturi 7 deg.(M)</v>
          </cell>
          <cell r="C435">
            <v>0</v>
          </cell>
          <cell r="D435">
            <v>0</v>
          </cell>
          <cell r="E435">
            <v>0</v>
          </cell>
          <cell r="F435">
            <v>0.5</v>
          </cell>
          <cell r="G435">
            <v>0.3</v>
          </cell>
          <cell r="H435">
            <v>371</v>
          </cell>
        </row>
        <row r="436">
          <cell r="B436" t="str">
            <v>Diff Flowmtr - Venturi 7 deg.(M)</v>
          </cell>
          <cell r="C436">
            <v>0</v>
          </cell>
          <cell r="D436">
            <v>0</v>
          </cell>
          <cell r="E436">
            <v>0</v>
          </cell>
          <cell r="F436">
            <v>0.4</v>
          </cell>
          <cell r="G436">
            <v>0.65</v>
          </cell>
          <cell r="H436">
            <v>371</v>
          </cell>
        </row>
        <row r="437">
          <cell r="B437" t="str">
            <v>Diff Flowmtr - Venturi 7 deg.(M)</v>
          </cell>
          <cell r="C437">
            <v>0</v>
          </cell>
          <cell r="D437">
            <v>0</v>
          </cell>
          <cell r="E437">
            <v>0</v>
          </cell>
          <cell r="F437">
            <v>0.3</v>
          </cell>
          <cell r="G437">
            <v>1.6</v>
          </cell>
          <cell r="H437">
            <v>371</v>
          </cell>
        </row>
        <row r="438">
          <cell r="B438" t="str">
            <v>Diff Flowmtr - Venturi 7 deg.(M)</v>
          </cell>
          <cell r="C438">
            <v>0</v>
          </cell>
          <cell r="D438">
            <v>0</v>
          </cell>
          <cell r="E438">
            <v>0</v>
          </cell>
          <cell r="F438">
            <v>0.2</v>
          </cell>
          <cell r="G438">
            <v>5</v>
          </cell>
          <cell r="H438">
            <v>371</v>
          </cell>
        </row>
        <row r="439">
          <cell r="B439" t="str">
            <v>Diff Flowmtr - Venturi 7 deg.(M)</v>
          </cell>
          <cell r="C439">
            <v>0</v>
          </cell>
          <cell r="D439">
            <v>0</v>
          </cell>
          <cell r="E439">
            <v>0</v>
          </cell>
          <cell r="F439">
            <v>0.1</v>
          </cell>
          <cell r="G439">
            <v>25</v>
          </cell>
          <cell r="H439">
            <v>371</v>
          </cell>
        </row>
        <row r="440">
          <cell r="B440" t="str">
            <v>Diff Flowmtr - Venturi 3 deg.(M)</v>
          </cell>
          <cell r="C440">
            <v>0</v>
          </cell>
          <cell r="D440">
            <v>0</v>
          </cell>
          <cell r="E440">
            <v>0</v>
          </cell>
          <cell r="F440">
            <v>0.5</v>
          </cell>
          <cell r="G440">
            <v>0.2</v>
          </cell>
          <cell r="H440">
            <v>371</v>
          </cell>
        </row>
        <row r="441">
          <cell r="B441" t="str">
            <v>Diff Flowmtr - Venturi 3 deg.(M)</v>
          </cell>
          <cell r="C441">
            <v>0</v>
          </cell>
          <cell r="D441">
            <v>0</v>
          </cell>
          <cell r="E441">
            <v>0</v>
          </cell>
          <cell r="F441">
            <v>0.4</v>
          </cell>
          <cell r="G441">
            <v>0.4</v>
          </cell>
          <cell r="H441">
            <v>371</v>
          </cell>
        </row>
        <row r="442">
          <cell r="B442" t="str">
            <v>Diff Flowmtr - Venturi 3 deg.(M)</v>
          </cell>
          <cell r="C442">
            <v>0</v>
          </cell>
          <cell r="D442">
            <v>0</v>
          </cell>
          <cell r="E442">
            <v>0</v>
          </cell>
          <cell r="F442">
            <v>0.3</v>
          </cell>
          <cell r="G442">
            <v>1</v>
          </cell>
          <cell r="H442">
            <v>371</v>
          </cell>
        </row>
        <row r="443">
          <cell r="B443" t="str">
            <v>Diff Flowmtr - Venturi 3 deg.(M)</v>
          </cell>
          <cell r="C443">
            <v>0</v>
          </cell>
          <cell r="D443">
            <v>0</v>
          </cell>
          <cell r="E443">
            <v>0</v>
          </cell>
          <cell r="F443">
            <v>0.2</v>
          </cell>
          <cell r="G443">
            <v>2.8</v>
          </cell>
          <cell r="H443">
            <v>371</v>
          </cell>
        </row>
        <row r="444">
          <cell r="B444" t="str">
            <v>Diff Flowmtr - Venturi 3 deg.(M)</v>
          </cell>
          <cell r="C444">
            <v>0</v>
          </cell>
          <cell r="D444">
            <v>0</v>
          </cell>
          <cell r="E444">
            <v>0</v>
          </cell>
          <cell r="F444">
            <v>0.1</v>
          </cell>
          <cell r="G444">
            <v>14</v>
          </cell>
          <cell r="H444">
            <v>371</v>
          </cell>
        </row>
        <row r="445">
          <cell r="B445" t="str">
            <v>Diff Flowmtr - Dall tube(M)</v>
          </cell>
          <cell r="C445">
            <v>0</v>
          </cell>
          <cell r="D445">
            <v>0</v>
          </cell>
          <cell r="E445">
            <v>0</v>
          </cell>
          <cell r="F445">
            <v>0.5</v>
          </cell>
          <cell r="G445">
            <v>0.15</v>
          </cell>
          <cell r="H445">
            <v>371</v>
          </cell>
        </row>
        <row r="446">
          <cell r="B446" t="str">
            <v>Diff Flowmtr - Dall tube(M)</v>
          </cell>
          <cell r="C446">
            <v>0</v>
          </cell>
          <cell r="D446">
            <v>0</v>
          </cell>
          <cell r="E446">
            <v>0</v>
          </cell>
          <cell r="F446">
            <v>0.4</v>
          </cell>
          <cell r="G446">
            <v>0.35</v>
          </cell>
          <cell r="H446">
            <v>371</v>
          </cell>
        </row>
        <row r="447">
          <cell r="B447" t="str">
            <v>Diff Flowmtr - Dall tube(M)</v>
          </cell>
          <cell r="C447">
            <v>0</v>
          </cell>
          <cell r="D447">
            <v>0</v>
          </cell>
          <cell r="E447">
            <v>0</v>
          </cell>
          <cell r="F447">
            <v>0.3</v>
          </cell>
          <cell r="G447">
            <v>1</v>
          </cell>
          <cell r="H447">
            <v>371</v>
          </cell>
        </row>
        <row r="448">
          <cell r="B448" t="str">
            <v>Honeycomb cell L/D=2(M)</v>
          </cell>
          <cell r="C448">
            <v>0</v>
          </cell>
          <cell r="D448">
            <v>0</v>
          </cell>
          <cell r="E448">
            <v>0</v>
          </cell>
          <cell r="F448">
            <v>0.85</v>
          </cell>
          <cell r="G448">
            <v>0.21</v>
          </cell>
          <cell r="H448">
            <v>370</v>
          </cell>
        </row>
        <row r="449">
          <cell r="B449" t="str">
            <v>Honeycomb cell L/D=4(M)</v>
          </cell>
          <cell r="C449">
            <v>0</v>
          </cell>
          <cell r="D449">
            <v>0</v>
          </cell>
          <cell r="E449">
            <v>0</v>
          </cell>
          <cell r="F449">
            <v>0.85</v>
          </cell>
          <cell r="G449">
            <v>0.26</v>
          </cell>
          <cell r="H449">
            <v>370</v>
          </cell>
        </row>
        <row r="450">
          <cell r="B450" t="str">
            <v>Honeycomb cell L/D=6(M)</v>
          </cell>
          <cell r="C450">
            <v>0</v>
          </cell>
          <cell r="D450">
            <v>0</v>
          </cell>
          <cell r="E450">
            <v>0</v>
          </cell>
          <cell r="F450">
            <v>0.85</v>
          </cell>
          <cell r="G450">
            <v>0.31</v>
          </cell>
          <cell r="H450">
            <v>370</v>
          </cell>
        </row>
        <row r="451">
          <cell r="B451" t="str">
            <v>Honeycomb cell L/D=8(M)</v>
          </cell>
          <cell r="C451">
            <v>0</v>
          </cell>
          <cell r="D451">
            <v>0</v>
          </cell>
          <cell r="E451">
            <v>0</v>
          </cell>
          <cell r="F451">
            <v>0.85</v>
          </cell>
          <cell r="G451">
            <v>0.36</v>
          </cell>
          <cell r="H451">
            <v>370</v>
          </cell>
        </row>
        <row r="452">
          <cell r="B452" t="str">
            <v>Honeycomb cell L/D=10(M)</v>
          </cell>
          <cell r="C452">
            <v>0</v>
          </cell>
          <cell r="D452">
            <v>0</v>
          </cell>
          <cell r="E452">
            <v>0</v>
          </cell>
          <cell r="F452">
            <v>0.85</v>
          </cell>
          <cell r="G452">
            <v>0.42</v>
          </cell>
          <cell r="H452">
            <v>370</v>
          </cell>
        </row>
        <row r="453">
          <cell r="B453" t="str">
            <v>Honeycomb cell L/D=12(M)</v>
          </cell>
          <cell r="C453">
            <v>0</v>
          </cell>
          <cell r="D453">
            <v>0</v>
          </cell>
          <cell r="E453">
            <v>0</v>
          </cell>
          <cell r="F453">
            <v>0.85</v>
          </cell>
          <cell r="G453">
            <v>0.48</v>
          </cell>
          <cell r="H453">
            <v>370</v>
          </cell>
        </row>
        <row r="454">
          <cell r="B454" t="str">
            <v>Honeycomb cell L/D=4(M)</v>
          </cell>
          <cell r="C454">
            <v>0</v>
          </cell>
          <cell r="D454">
            <v>0</v>
          </cell>
          <cell r="E454">
            <v>0</v>
          </cell>
          <cell r="F454">
            <v>0.95</v>
          </cell>
          <cell r="G454">
            <v>0.2</v>
          </cell>
          <cell r="H454">
            <v>370</v>
          </cell>
        </row>
        <row r="455">
          <cell r="B455" t="str">
            <v>Honeycomb cell L/D=6(M)</v>
          </cell>
          <cell r="C455">
            <v>0</v>
          </cell>
          <cell r="D455">
            <v>0</v>
          </cell>
          <cell r="E455">
            <v>0</v>
          </cell>
          <cell r="F455">
            <v>0.95</v>
          </cell>
          <cell r="G455">
            <v>0.25</v>
          </cell>
          <cell r="H455">
            <v>370</v>
          </cell>
        </row>
        <row r="456">
          <cell r="B456" t="str">
            <v>Honeycomb cell L/D=8(M)</v>
          </cell>
          <cell r="C456">
            <v>0</v>
          </cell>
          <cell r="D456">
            <v>0</v>
          </cell>
          <cell r="E456">
            <v>0</v>
          </cell>
          <cell r="F456">
            <v>0.95</v>
          </cell>
          <cell r="G456">
            <v>0.31</v>
          </cell>
          <cell r="H456">
            <v>370</v>
          </cell>
        </row>
        <row r="457">
          <cell r="B457" t="str">
            <v>Honeycomb cell L/D=10(M)</v>
          </cell>
          <cell r="C457">
            <v>0</v>
          </cell>
          <cell r="D457">
            <v>0</v>
          </cell>
          <cell r="E457">
            <v>0</v>
          </cell>
          <cell r="F457">
            <v>0.95</v>
          </cell>
          <cell r="G457">
            <v>0.37</v>
          </cell>
          <cell r="H457">
            <v>370</v>
          </cell>
        </row>
        <row r="458">
          <cell r="B458" t="str">
            <v>Honeycomb cell L/D=12(M)</v>
          </cell>
          <cell r="C458">
            <v>0</v>
          </cell>
          <cell r="D458">
            <v>0</v>
          </cell>
          <cell r="E458">
            <v>0</v>
          </cell>
          <cell r="F458">
            <v>0.95</v>
          </cell>
          <cell r="G458">
            <v>0.43</v>
          </cell>
          <cell r="H458">
            <v>370</v>
          </cell>
        </row>
        <row r="459">
          <cell r="B459" t="str">
            <v>Screen - Perforated Plate(I)</v>
          </cell>
          <cell r="C459">
            <v>0</v>
          </cell>
          <cell r="D459">
            <v>0</v>
          </cell>
          <cell r="E459">
            <v>0</v>
          </cell>
          <cell r="F459">
            <v>0.9</v>
          </cell>
          <cell r="G459">
            <v>0.19600000000000001</v>
          </cell>
          <cell r="H459">
            <v>516</v>
          </cell>
        </row>
        <row r="460">
          <cell r="B460" t="str">
            <v>Screen - Perforated Plate(I)</v>
          </cell>
          <cell r="C460">
            <v>0</v>
          </cell>
          <cell r="D460">
            <v>0</v>
          </cell>
          <cell r="E460">
            <v>0</v>
          </cell>
          <cell r="F460">
            <v>0.8</v>
          </cell>
          <cell r="G460">
            <v>0.53800000000000003</v>
          </cell>
          <cell r="H460">
            <v>516</v>
          </cell>
        </row>
        <row r="461">
          <cell r="B461" t="str">
            <v>Screen - Perforated Plate(I)</v>
          </cell>
          <cell r="C461">
            <v>0</v>
          </cell>
          <cell r="D461">
            <v>0</v>
          </cell>
          <cell r="E461">
            <v>0</v>
          </cell>
          <cell r="F461">
            <v>0.7</v>
          </cell>
          <cell r="G461">
            <v>1.1479999999999999</v>
          </cell>
          <cell r="H461">
            <v>516</v>
          </cell>
        </row>
        <row r="462">
          <cell r="B462" t="str">
            <v>Screen - Perforated Plate(I)</v>
          </cell>
          <cell r="C462">
            <v>0</v>
          </cell>
          <cell r="D462">
            <v>0</v>
          </cell>
          <cell r="E462">
            <v>0</v>
          </cell>
          <cell r="F462">
            <v>0.6</v>
          </cell>
          <cell r="G462">
            <v>2.2570000000000001</v>
          </cell>
          <cell r="H462">
            <v>516</v>
          </cell>
        </row>
        <row r="463">
          <cell r="B463" t="str">
            <v>Screen - Perforated Plate(I)</v>
          </cell>
          <cell r="C463">
            <v>0</v>
          </cell>
          <cell r="D463">
            <v>0</v>
          </cell>
          <cell r="E463">
            <v>0</v>
          </cell>
          <cell r="F463">
            <v>0.5</v>
          </cell>
          <cell r="G463">
            <v>4.37</v>
          </cell>
          <cell r="H463">
            <v>516</v>
          </cell>
        </row>
        <row r="464">
          <cell r="B464" t="str">
            <v>Screen - Perforated Plate(I)</v>
          </cell>
          <cell r="C464">
            <v>0</v>
          </cell>
          <cell r="D464">
            <v>0</v>
          </cell>
          <cell r="E464">
            <v>0</v>
          </cell>
          <cell r="F464">
            <v>0.4</v>
          </cell>
          <cell r="G464">
            <v>8.7579999999999991</v>
          </cell>
          <cell r="H464">
            <v>516</v>
          </cell>
        </row>
        <row r="465">
          <cell r="B465" t="str">
            <v>Screen - Perforated Plate(I)</v>
          </cell>
          <cell r="C465">
            <v>0</v>
          </cell>
          <cell r="D465">
            <v>0</v>
          </cell>
          <cell r="E465">
            <v>0</v>
          </cell>
          <cell r="F465">
            <v>0.3</v>
          </cell>
          <cell r="G465">
            <v>19.315999999999999</v>
          </cell>
          <cell r="H465">
            <v>516</v>
          </cell>
        </row>
        <row r="466">
          <cell r="B466" t="str">
            <v>Screen - Perforated Plate(I)</v>
          </cell>
          <cell r="C466">
            <v>0</v>
          </cell>
          <cell r="D466">
            <v>0</v>
          </cell>
          <cell r="E466">
            <v>0</v>
          </cell>
          <cell r="F466">
            <v>0.2</v>
          </cell>
          <cell r="G466">
            <v>52.58</v>
          </cell>
          <cell r="H466">
            <v>516</v>
          </cell>
        </row>
        <row r="467">
          <cell r="B467" t="str">
            <v>Screen - Perforated Plate(I)</v>
          </cell>
          <cell r="C467">
            <v>0</v>
          </cell>
          <cell r="D467">
            <v>0</v>
          </cell>
          <cell r="E467">
            <v>0</v>
          </cell>
          <cell r="F467">
            <v>0.1</v>
          </cell>
          <cell r="G467">
            <v>249.517</v>
          </cell>
          <cell r="H467">
            <v>516</v>
          </cell>
        </row>
        <row r="468">
          <cell r="B468" t="str">
            <v>Screen - Circular wire(I)</v>
          </cell>
          <cell r="C468">
            <v>0</v>
          </cell>
          <cell r="D468">
            <v>0</v>
          </cell>
          <cell r="E468">
            <v>0</v>
          </cell>
          <cell r="F468">
            <v>0.9</v>
          </cell>
          <cell r="G468">
            <v>0.14230000000000001</v>
          </cell>
          <cell r="H468">
            <v>522</v>
          </cell>
        </row>
        <row r="469">
          <cell r="B469" t="str">
            <v>Screen - Circular wire(I)</v>
          </cell>
          <cell r="C469">
            <v>0</v>
          </cell>
          <cell r="D469">
            <v>0</v>
          </cell>
          <cell r="E469">
            <v>0</v>
          </cell>
          <cell r="F469">
            <v>0.8</v>
          </cell>
          <cell r="G469">
            <v>0.32250000000000001</v>
          </cell>
          <cell r="H469">
            <v>522</v>
          </cell>
        </row>
        <row r="470">
          <cell r="B470" t="str">
            <v>Screen - Circular wire(I)</v>
          </cell>
          <cell r="C470">
            <v>0</v>
          </cell>
          <cell r="D470">
            <v>0</v>
          </cell>
          <cell r="E470">
            <v>0</v>
          </cell>
          <cell r="F470">
            <v>0.7</v>
          </cell>
          <cell r="G470">
            <v>0.57369999999999999</v>
          </cell>
          <cell r="H470">
            <v>522</v>
          </cell>
        </row>
        <row r="471">
          <cell r="B471" t="str">
            <v>Screen - Circular wire(I)</v>
          </cell>
          <cell r="C471">
            <v>0</v>
          </cell>
          <cell r="D471">
            <v>0</v>
          </cell>
          <cell r="E471">
            <v>0</v>
          </cell>
          <cell r="F471">
            <v>0.6</v>
          </cell>
          <cell r="G471">
            <v>0.96440000000000003</v>
          </cell>
          <cell r="H471">
            <v>522</v>
          </cell>
        </row>
        <row r="472">
          <cell r="B472" t="str">
            <v>Screen - Circular wire(I)</v>
          </cell>
          <cell r="C472">
            <v>0</v>
          </cell>
          <cell r="D472">
            <v>0</v>
          </cell>
          <cell r="E472">
            <v>0</v>
          </cell>
          <cell r="F472">
            <v>0.5</v>
          </cell>
          <cell r="G472">
            <v>1.65</v>
          </cell>
          <cell r="H472">
            <v>522</v>
          </cell>
        </row>
        <row r="473">
          <cell r="B473" t="str">
            <v>Screen - Circular wire(I)</v>
          </cell>
          <cell r="C473">
            <v>0</v>
          </cell>
          <cell r="D473">
            <v>0</v>
          </cell>
          <cell r="E473">
            <v>0</v>
          </cell>
          <cell r="F473">
            <v>0.4</v>
          </cell>
          <cell r="G473">
            <v>3.03</v>
          </cell>
          <cell r="H473">
            <v>522</v>
          </cell>
        </row>
        <row r="474">
          <cell r="B474" t="str">
            <v>Screen - Circular wire(I)</v>
          </cell>
          <cell r="C474">
            <v>0</v>
          </cell>
          <cell r="D474">
            <v>0</v>
          </cell>
          <cell r="E474">
            <v>0</v>
          </cell>
          <cell r="F474">
            <v>0.3</v>
          </cell>
          <cell r="G474">
            <v>6.3544</v>
          </cell>
          <cell r="H474">
            <v>522</v>
          </cell>
        </row>
        <row r="475">
          <cell r="B475" t="str">
            <v>Screen - Circular wire(I)</v>
          </cell>
          <cell r="C475">
            <v>0</v>
          </cell>
          <cell r="D475">
            <v>0</v>
          </cell>
          <cell r="E475">
            <v>0</v>
          </cell>
          <cell r="F475">
            <v>0.2</v>
          </cell>
          <cell r="G475">
            <v>17.04</v>
          </cell>
          <cell r="H475">
            <v>522</v>
          </cell>
        </row>
        <row r="476">
          <cell r="B476" t="str">
            <v>Screen - Circular wire(I)</v>
          </cell>
          <cell r="C476">
            <v>0</v>
          </cell>
          <cell r="D476">
            <v>0</v>
          </cell>
          <cell r="E476">
            <v>0</v>
          </cell>
          <cell r="F476">
            <v>0.1</v>
          </cell>
          <cell r="G476">
            <v>82.17</v>
          </cell>
          <cell r="H476">
            <v>522</v>
          </cell>
        </row>
        <row r="477">
          <cell r="B477" t="str">
            <v>Screen - Silk Thread(I)</v>
          </cell>
          <cell r="C477">
            <v>0</v>
          </cell>
          <cell r="D477">
            <v>0</v>
          </cell>
          <cell r="E477">
            <v>0</v>
          </cell>
          <cell r="F477">
            <v>0.9</v>
          </cell>
          <cell r="G477">
            <v>0.2223</v>
          </cell>
          <cell r="H477">
            <v>522</v>
          </cell>
        </row>
        <row r="478">
          <cell r="B478" t="str">
            <v>Screen - Silk Thread(I)</v>
          </cell>
          <cell r="C478">
            <v>0</v>
          </cell>
          <cell r="D478">
            <v>0</v>
          </cell>
          <cell r="E478">
            <v>0</v>
          </cell>
          <cell r="F478">
            <v>0.8</v>
          </cell>
          <cell r="G478">
            <v>0.48249999999999998</v>
          </cell>
          <cell r="H478">
            <v>522</v>
          </cell>
        </row>
        <row r="479">
          <cell r="B479" t="str">
            <v>Screen - Silk Thread(I)</v>
          </cell>
          <cell r="C479">
            <v>0</v>
          </cell>
          <cell r="D479">
            <v>0</v>
          </cell>
          <cell r="E479">
            <v>0</v>
          </cell>
          <cell r="F479">
            <v>0.7</v>
          </cell>
          <cell r="G479">
            <v>0.81369999999999998</v>
          </cell>
          <cell r="H479">
            <v>522</v>
          </cell>
        </row>
        <row r="480">
          <cell r="B480" t="str">
            <v>Screen - Silk Thread(I)</v>
          </cell>
          <cell r="C480">
            <v>0</v>
          </cell>
          <cell r="D480">
            <v>0</v>
          </cell>
          <cell r="E480">
            <v>0</v>
          </cell>
          <cell r="F480">
            <v>0.6</v>
          </cell>
          <cell r="G480">
            <v>1.2844</v>
          </cell>
          <cell r="H480">
            <v>522</v>
          </cell>
        </row>
        <row r="481">
          <cell r="B481" t="str">
            <v>Screen - Silk Thread(I)</v>
          </cell>
          <cell r="C481">
            <v>0</v>
          </cell>
          <cell r="D481">
            <v>0</v>
          </cell>
          <cell r="E481">
            <v>0</v>
          </cell>
          <cell r="F481">
            <v>0.5</v>
          </cell>
          <cell r="G481">
            <v>2.0499999999999998</v>
          </cell>
          <cell r="H481">
            <v>522</v>
          </cell>
        </row>
        <row r="482">
          <cell r="B482" t="str">
            <v>Screen - Silk Thread(I)</v>
          </cell>
          <cell r="C482">
            <v>0</v>
          </cell>
          <cell r="D482">
            <v>0</v>
          </cell>
          <cell r="E482">
            <v>0</v>
          </cell>
          <cell r="F482">
            <v>0.4</v>
          </cell>
          <cell r="G482">
            <v>3.51</v>
          </cell>
          <cell r="H482">
            <v>522</v>
          </cell>
        </row>
        <row r="483">
          <cell r="B483" t="str">
            <v>Screen - Silk Thread(I)</v>
          </cell>
          <cell r="C483">
            <v>0</v>
          </cell>
          <cell r="D483">
            <v>0</v>
          </cell>
          <cell r="E483">
            <v>0</v>
          </cell>
          <cell r="F483">
            <v>0.3</v>
          </cell>
          <cell r="G483">
            <v>6.9143999999999997</v>
          </cell>
          <cell r="H483">
            <v>522</v>
          </cell>
        </row>
        <row r="484">
          <cell r="B484" t="str">
            <v>Screen - Silk Thread(I)</v>
          </cell>
          <cell r="C484">
            <v>0</v>
          </cell>
          <cell r="D484">
            <v>0</v>
          </cell>
          <cell r="E484">
            <v>0</v>
          </cell>
          <cell r="F484">
            <v>0.2</v>
          </cell>
          <cell r="G484">
            <v>17.68</v>
          </cell>
          <cell r="H484">
            <v>522</v>
          </cell>
        </row>
        <row r="485">
          <cell r="B485" t="str">
            <v>Screen - Silk Thread(I)</v>
          </cell>
          <cell r="C485">
            <v>0</v>
          </cell>
          <cell r="D485">
            <v>0</v>
          </cell>
          <cell r="E485">
            <v>0</v>
          </cell>
          <cell r="F485">
            <v>0.1</v>
          </cell>
          <cell r="G485">
            <v>82.89</v>
          </cell>
          <cell r="H485">
            <v>522</v>
          </cell>
        </row>
        <row r="486">
          <cell r="B486" t="str">
            <v>Screen - round wire or netting(M)</v>
          </cell>
          <cell r="C486">
            <v>0</v>
          </cell>
          <cell r="D486">
            <v>0</v>
          </cell>
          <cell r="E486">
            <v>0</v>
          </cell>
          <cell r="F486">
            <v>0.9</v>
          </cell>
          <cell r="G486">
            <v>0.13</v>
          </cell>
          <cell r="H486">
            <v>369</v>
          </cell>
        </row>
        <row r="487">
          <cell r="B487" t="str">
            <v>Screen - round wire or netting(M)</v>
          </cell>
          <cell r="C487">
            <v>0</v>
          </cell>
          <cell r="D487">
            <v>0</v>
          </cell>
          <cell r="E487">
            <v>0</v>
          </cell>
          <cell r="F487">
            <v>0.8</v>
          </cell>
          <cell r="G487">
            <v>0.3</v>
          </cell>
          <cell r="H487">
            <v>369</v>
          </cell>
        </row>
        <row r="488">
          <cell r="B488" t="str">
            <v>Screen - round wire or netting(M)</v>
          </cell>
          <cell r="C488">
            <v>0</v>
          </cell>
          <cell r="D488">
            <v>0</v>
          </cell>
          <cell r="E488">
            <v>0</v>
          </cell>
          <cell r="F488">
            <v>0.7</v>
          </cell>
          <cell r="G488">
            <v>0.6</v>
          </cell>
          <cell r="H488">
            <v>369</v>
          </cell>
        </row>
        <row r="489">
          <cell r="B489" t="str">
            <v>Screen - round wire or netting(M)</v>
          </cell>
          <cell r="C489">
            <v>0</v>
          </cell>
          <cell r="D489">
            <v>0</v>
          </cell>
          <cell r="E489">
            <v>0</v>
          </cell>
          <cell r="F489">
            <v>0.6</v>
          </cell>
          <cell r="G489">
            <v>1</v>
          </cell>
          <cell r="H489">
            <v>369</v>
          </cell>
        </row>
        <row r="490">
          <cell r="B490" t="str">
            <v>Screen - round wire or netting(M)</v>
          </cell>
          <cell r="C490">
            <v>0</v>
          </cell>
          <cell r="D490">
            <v>0</v>
          </cell>
          <cell r="E490">
            <v>0</v>
          </cell>
          <cell r="F490">
            <v>0.5</v>
          </cell>
          <cell r="G490">
            <v>1.95</v>
          </cell>
          <cell r="H490">
            <v>369</v>
          </cell>
        </row>
        <row r="491">
          <cell r="B491" t="str">
            <v>Screen - round wire or netting(M)</v>
          </cell>
          <cell r="C491">
            <v>0</v>
          </cell>
          <cell r="D491">
            <v>0</v>
          </cell>
          <cell r="E491">
            <v>0</v>
          </cell>
          <cell r="F491">
            <v>0.4</v>
          </cell>
          <cell r="G491">
            <v>3.8</v>
          </cell>
          <cell r="H491">
            <v>369</v>
          </cell>
        </row>
        <row r="492">
          <cell r="B492" t="str">
            <v>Screen - round wire or netting(M)</v>
          </cell>
          <cell r="C492">
            <v>0</v>
          </cell>
          <cell r="D492">
            <v>0</v>
          </cell>
          <cell r="E492">
            <v>0</v>
          </cell>
          <cell r="F492">
            <v>0.3</v>
          </cell>
          <cell r="G492">
            <v>8</v>
          </cell>
          <cell r="H492">
            <v>369</v>
          </cell>
        </row>
        <row r="493">
          <cell r="B493" t="str">
            <v>Screen - round wire or netting(M)</v>
          </cell>
          <cell r="C493">
            <v>0</v>
          </cell>
          <cell r="D493">
            <v>0</v>
          </cell>
          <cell r="E493">
            <v>0</v>
          </cell>
          <cell r="F493">
            <v>0.2</v>
          </cell>
          <cell r="G493">
            <v>20</v>
          </cell>
          <cell r="H493">
            <v>369</v>
          </cell>
        </row>
        <row r="494">
          <cell r="B494" t="str">
            <v>Screen - round wire or netting(M)</v>
          </cell>
          <cell r="C494">
            <v>0</v>
          </cell>
          <cell r="D494">
            <v>0</v>
          </cell>
          <cell r="E494">
            <v>0</v>
          </cell>
          <cell r="F494">
            <v>0.1</v>
          </cell>
          <cell r="G494">
            <v>100</v>
          </cell>
          <cell r="H494">
            <v>369</v>
          </cell>
        </row>
        <row r="495">
          <cell r="B495" t="str">
            <v>Tee through flow (dead branch)(M)</v>
          </cell>
          <cell r="C495">
            <v>0</v>
          </cell>
          <cell r="D495">
            <v>0</v>
          </cell>
          <cell r="E495">
            <v>0</v>
          </cell>
          <cell r="F495">
            <v>0.04</v>
          </cell>
          <cell r="G495">
            <v>0.04</v>
          </cell>
          <cell r="H495">
            <v>319</v>
          </cell>
        </row>
        <row r="496">
          <cell r="B496" t="str">
            <v>Tee branch flow (dead run)(M)</v>
          </cell>
          <cell r="C496">
            <v>0</v>
          </cell>
          <cell r="D496">
            <v>0</v>
          </cell>
          <cell r="E496">
            <v>0</v>
          </cell>
          <cell r="F496">
            <v>0</v>
          </cell>
          <cell r="G496">
            <v>1.1000000000000001</v>
          </cell>
          <cell r="H496">
            <v>318</v>
          </cell>
        </row>
        <row r="501">
          <cell r="B501" t="str">
            <v>Tee branch flow (dead run)(M)</v>
          </cell>
        </row>
        <row r="502">
          <cell r="B502" t="str">
            <v>B=Bends</v>
          </cell>
        </row>
        <row r="503">
          <cell r="B503" t="str">
            <v>T=Tank</v>
          </cell>
        </row>
        <row r="504">
          <cell r="B504" t="str">
            <v>V=Valves</v>
          </cell>
        </row>
        <row r="505">
          <cell r="B505" t="str">
            <v>CV=Check Valves</v>
          </cell>
        </row>
        <row r="506">
          <cell r="B506" t="str">
            <v>OR=Orificies</v>
          </cell>
        </row>
        <row r="507">
          <cell r="B507" t="str">
            <v>AC=Area Changes</v>
          </cell>
        </row>
        <row r="508">
          <cell r="B508" t="str">
            <v>E=Entrance/Exits</v>
          </cell>
        </row>
        <row r="509">
          <cell r="B509" t="str">
            <v>O=Others</v>
          </cell>
        </row>
      </sheetData>
      <sheetData sheetId="5" refreshError="1">
        <row r="1">
          <cell r="J1" t="str">
            <v>Sharp-Edged Flush</v>
          </cell>
        </row>
        <row r="3">
          <cell r="C3" t="str">
            <v>Thin-walled anchored upstream</v>
          </cell>
        </row>
        <row r="4">
          <cell r="C4" t="str">
            <v>Thin-walled anchored throughout</v>
          </cell>
        </row>
        <row r="5">
          <cell r="C5" t="str">
            <v>Thin-walled with expansion joints</v>
          </cell>
        </row>
        <row r="6">
          <cell r="C6" t="str">
            <v>Thick-walled anchored upstream</v>
          </cell>
        </row>
        <row r="7">
          <cell r="C7" t="str">
            <v>Thick-walled anchored throughout</v>
          </cell>
        </row>
        <row r="8">
          <cell r="C8" t="str">
            <v>Thick-walled with expansion joints</v>
          </cell>
        </row>
        <row r="9">
          <cell r="C9" t="str">
            <v>Circular tunnel</v>
          </cell>
        </row>
      </sheetData>
      <sheetData sheetId="6" refreshError="1"/>
      <sheetData sheetId="7" refreshError="1">
        <row r="5">
          <cell r="B5" t="str">
            <v>Speed</v>
          </cell>
        </row>
        <row r="6">
          <cell r="B6" t="str">
            <v>Density</v>
          </cell>
          <cell r="C6">
            <v>7.4927056503208148E-2</v>
          </cell>
          <cell r="D6" t="str">
            <v>lbm/ft3</v>
          </cell>
          <cell r="F6" t="str">
            <v>Density</v>
          </cell>
          <cell r="G6">
            <v>1000</v>
          </cell>
          <cell r="H6" t="str">
            <v>kg/m3</v>
          </cell>
        </row>
        <row r="7">
          <cell r="B7" t="str">
            <v>Head</v>
          </cell>
          <cell r="C7">
            <v>948.66018668182869</v>
          </cell>
          <cell r="D7" t="str">
            <v>ft</v>
          </cell>
          <cell r="F7" t="str">
            <v>Head</v>
          </cell>
          <cell r="G7">
            <v>289.22566667128928</v>
          </cell>
          <cell r="H7" t="str">
            <v>m</v>
          </cell>
          <cell r="J7" t="str">
            <v>The fields with blue text are for user input</v>
          </cell>
        </row>
        <row r="8">
          <cell r="B8" t="str">
            <v>Flow</v>
          </cell>
          <cell r="C8">
            <v>860</v>
          </cell>
          <cell r="D8" t="str">
            <v>gpm</v>
          </cell>
          <cell r="F8" t="str">
            <v>Flow</v>
          </cell>
          <cell r="G8">
            <v>5.425166666666667E-2</v>
          </cell>
          <cell r="H8" t="str">
            <v>m3/s</v>
          </cell>
        </row>
        <row r="13">
          <cell r="B13" t="str">
            <v>Power</v>
          </cell>
          <cell r="C13">
            <v>0.20519713041513954</v>
          </cell>
          <cell r="D13" t="str">
            <v>kW</v>
          </cell>
          <cell r="F13" t="str">
            <v>P</v>
          </cell>
          <cell r="G13">
            <v>170.85727745001469</v>
          </cell>
          <cell r="H13" t="str">
            <v>kW</v>
          </cell>
          <cell r="J13" t="str">
            <v>Prentice Hall, Englewood Hills, New Jersey, 1993.</v>
          </cell>
        </row>
      </sheetData>
      <sheetData sheetId="8" refreshError="1">
        <row r="13">
          <cell r="A13" t="str">
            <v>1-Butene (liquid)</v>
          </cell>
        </row>
        <row r="14">
          <cell r="A14" t="str">
            <v>Air @ 1 atm (vapor)</v>
          </cell>
        </row>
        <row r="15">
          <cell r="A15" t="str">
            <v>Air @ 100 psia (vapor)</v>
          </cell>
        </row>
        <row r="16">
          <cell r="A16" t="str">
            <v>Air @ 1000 psia (vapor)</v>
          </cell>
        </row>
        <row r="17">
          <cell r="A17" t="str">
            <v>Air @ 250 psia (vapor)</v>
          </cell>
        </row>
        <row r="18">
          <cell r="A18" t="str">
            <v>Air @ 35 psia (vapor)</v>
          </cell>
        </row>
        <row r="19">
          <cell r="A19" t="str">
            <v>Air @ 50 psia (vapor)</v>
          </cell>
        </row>
        <row r="20">
          <cell r="A20" t="str">
            <v>Air @ 500 psia (vapor)</v>
          </cell>
        </row>
        <row r="21">
          <cell r="A21" t="str">
            <v>Ammonia @ 1 atm (vapor)</v>
          </cell>
        </row>
        <row r="22">
          <cell r="A22" t="str">
            <v>Argon (liquid)</v>
          </cell>
        </row>
        <row r="23">
          <cell r="A23" t="str">
            <v>Argon @ 1 atm (vapor)</v>
          </cell>
        </row>
        <row r="24">
          <cell r="A24" t="str">
            <v>Benzene (liquid)</v>
          </cell>
        </row>
        <row r="25">
          <cell r="A25" t="str">
            <v>Carbon Dioxide @ 1 atm (vapor)</v>
          </cell>
        </row>
        <row r="26">
          <cell r="A26" t="str">
            <v>Carbon Monoxide (liquid)</v>
          </cell>
        </row>
        <row r="27">
          <cell r="A27" t="str">
            <v>Carbon Tetrachloride (liquid)</v>
          </cell>
        </row>
        <row r="28">
          <cell r="A28" t="str">
            <v>Chlorine (liquid)</v>
          </cell>
        </row>
        <row r="29">
          <cell r="A29" t="str">
            <v>Dowtherm A (liquid)</v>
          </cell>
        </row>
        <row r="30">
          <cell r="A30" t="str">
            <v>Dowtherm J (liquid)</v>
          </cell>
        </row>
        <row r="31">
          <cell r="A31" t="str">
            <v>Ethanol (liquid)</v>
          </cell>
        </row>
        <row r="32">
          <cell r="A32" t="str">
            <v>Helium (liquid)</v>
          </cell>
        </row>
        <row r="33">
          <cell r="A33" t="str">
            <v>Helium @ 1 atm (vapor)</v>
          </cell>
        </row>
        <row r="34">
          <cell r="A34" t="str">
            <v>Hydrogen (liquid)</v>
          </cell>
        </row>
        <row r="35">
          <cell r="A35" t="str">
            <v>Hydrogen @ 1 atm (vapor)</v>
          </cell>
        </row>
        <row r="36">
          <cell r="A36" t="str">
            <v>Hydrogen Peroxide (liquid)</v>
          </cell>
        </row>
        <row r="37">
          <cell r="A37" t="str">
            <v>Iodine (liquid)</v>
          </cell>
        </row>
        <row r="38">
          <cell r="A38" t="str">
            <v>Methane (liquid)</v>
          </cell>
        </row>
        <row r="39">
          <cell r="A39" t="str">
            <v>Methane @ 1 atm (vapor)</v>
          </cell>
        </row>
        <row r="40">
          <cell r="A40" t="str">
            <v>Methanol (liquid)</v>
          </cell>
        </row>
        <row r="41">
          <cell r="A41" t="str">
            <v>Methyl Chloride (liquid)</v>
          </cell>
        </row>
        <row r="42">
          <cell r="A42" t="str">
            <v>Methylene Chloride (liquid)</v>
          </cell>
        </row>
        <row r="43">
          <cell r="A43" t="str">
            <v>Naphthalene (liquid)</v>
          </cell>
        </row>
        <row r="44">
          <cell r="A44" t="str">
            <v>Nitric Oxide (liquid)</v>
          </cell>
        </row>
        <row r="45">
          <cell r="A45" t="str">
            <v>Nitrogen (liquid)</v>
          </cell>
        </row>
        <row r="46">
          <cell r="A46" t="str">
            <v>Nitrogen @ 1 atm (vapor)</v>
          </cell>
        </row>
        <row r="47">
          <cell r="A47" t="str">
            <v>Nitrous Oxide (liquid)</v>
          </cell>
        </row>
        <row r="48">
          <cell r="A48" t="str">
            <v>Oxygen @ 1 atm (vapor)</v>
          </cell>
        </row>
        <row r="49">
          <cell r="A49" t="str">
            <v>Propane (liquid)</v>
          </cell>
        </row>
        <row r="50">
          <cell r="A50" t="str">
            <v>Propylene (liquid)</v>
          </cell>
        </row>
        <row r="51">
          <cell r="A51" t="str">
            <v>Refrigerant 11 @ 1 atm (vapor)</v>
          </cell>
        </row>
        <row r="52">
          <cell r="A52" t="str">
            <v>Refrigerant 12 @ 1 atm (vapor)</v>
          </cell>
        </row>
        <row r="53">
          <cell r="A53" t="str">
            <v>Refrigerant 13 @ 1 atm (vapor)</v>
          </cell>
        </row>
        <row r="54">
          <cell r="A54" t="str">
            <v>Refrigerant 21 (liquid)</v>
          </cell>
        </row>
        <row r="55">
          <cell r="A55" t="str">
            <v>Refrigerant 22 @ 1atm (vapor)</v>
          </cell>
        </row>
        <row r="56">
          <cell r="A56" t="str">
            <v>Steam (saturated vapor)</v>
          </cell>
        </row>
        <row r="57">
          <cell r="A57" t="str">
            <v>Steam @ 100 psia</v>
          </cell>
        </row>
        <row r="58">
          <cell r="A58" t="str">
            <v>Steam @ 1000 psia</v>
          </cell>
        </row>
        <row r="59">
          <cell r="A59" t="str">
            <v>Steam @ 2000 psia</v>
          </cell>
        </row>
        <row r="60">
          <cell r="A60" t="str">
            <v>Steam @ 250 psia</v>
          </cell>
        </row>
        <row r="61">
          <cell r="A61" t="str">
            <v>Steam @ 50 psia</v>
          </cell>
        </row>
        <row r="62">
          <cell r="A62" t="str">
            <v>Steam @ 500 psia</v>
          </cell>
        </row>
        <row r="63">
          <cell r="A63" t="str">
            <v>Steam @ 750 psia</v>
          </cell>
        </row>
        <row r="64">
          <cell r="A64" t="str">
            <v>Sulfur Dioxide (liquid)</v>
          </cell>
        </row>
        <row r="65">
          <cell r="A65" t="str">
            <v>Sulfur Trioxide (liquid)</v>
          </cell>
        </row>
        <row r="66">
          <cell r="A66" t="str">
            <v>Toluene (liquid)</v>
          </cell>
        </row>
        <row r="67">
          <cell r="A67" t="str">
            <v>Water at 1 atm</v>
          </cell>
        </row>
        <row r="68">
          <cell r="A68" t="str">
            <v>Ethylene (liquid)</v>
          </cell>
        </row>
        <row r="69">
          <cell r="A69" t="str">
            <v>Refrigerant 22 (liquid)</v>
          </cell>
        </row>
        <row r="70">
          <cell r="A70" t="str">
            <v>Refrigerant 13 (liquid)</v>
          </cell>
        </row>
        <row r="71">
          <cell r="A71" t="str">
            <v>Refrigerant 11 (liquid)</v>
          </cell>
        </row>
        <row r="72">
          <cell r="A72" t="str">
            <v>Ammonia (liquid)</v>
          </cell>
        </row>
        <row r="73">
          <cell r="A73" t="str">
            <v>Bromine (liquid)</v>
          </cell>
        </row>
        <row r="74">
          <cell r="A74" t="str">
            <v>Carbon Dioxide (liquid)</v>
          </cell>
        </row>
        <row r="75">
          <cell r="A75" t="str">
            <v>Fluorine (liquid)</v>
          </cell>
        </row>
        <row r="76">
          <cell r="A76" t="str">
            <v>n-Butanol (liquid)</v>
          </cell>
        </row>
        <row r="77">
          <cell r="A77" t="str">
            <v>Nitrogen Dioxide (liquid)</v>
          </cell>
        </row>
        <row r="78">
          <cell r="A78" t="str">
            <v>n-Propanol (liquid)</v>
          </cell>
        </row>
        <row r="79">
          <cell r="A79" t="str">
            <v>Oxygen (liquid)</v>
          </cell>
        </row>
        <row r="80">
          <cell r="A80" t="str">
            <v>Chloroform (liquid)</v>
          </cell>
        </row>
        <row r="81">
          <cell r="A81" t="str">
            <v>Ethane (liquid)</v>
          </cell>
        </row>
        <row r="82">
          <cell r="A82" t="str">
            <v>Hydrazine (liquid)</v>
          </cell>
        </row>
        <row r="83">
          <cell r="A83" t="str">
            <v>Refrigerant 12 (liquid)</v>
          </cell>
        </row>
      </sheetData>
      <sheetData sheetId="9" refreshError="1"/>
      <sheetData sheetId="10" refreshError="1">
        <row r="1">
          <cell r="A1" t="str">
            <v>5S</v>
          </cell>
          <cell r="J1" t="str">
            <v>Sharp-Edged Flush</v>
          </cell>
        </row>
        <row r="2">
          <cell r="J2" t="str">
            <v>Rounded Flush</v>
          </cell>
        </row>
        <row r="3">
          <cell r="J3" t="str">
            <v>Reentrant</v>
          </cell>
        </row>
        <row r="4">
          <cell r="J4" t="str">
            <v>Custom</v>
          </cell>
        </row>
      </sheetData>
      <sheetData sheetId="11" refreshError="1"/>
      <sheetData sheetId="12"/>
      <sheetData sheetId="13" refreshError="1"/>
      <sheetData sheetId="14" refreshError="1"/>
      <sheetData sheetId="15" refreshError="1"/>
      <sheetData sheetId="16" refreshError="1">
        <row r="1">
          <cell r="A1" t="str">
            <v>K</v>
          </cell>
        </row>
        <row r="2">
          <cell r="A2" t="str">
            <v>atm</v>
          </cell>
        </row>
        <row r="3">
          <cell r="A3" t="str">
            <v>bar</v>
          </cell>
        </row>
        <row r="4">
          <cell r="A4" t="str">
            <v>dyn/cm2</v>
          </cell>
        </row>
        <row r="5">
          <cell r="A5" t="str">
            <v>ft.H2O std.</v>
          </cell>
        </row>
        <row r="6">
          <cell r="A6" t="str">
            <v>in.H2O std.</v>
          </cell>
        </row>
        <row r="7">
          <cell r="A7" t="str">
            <v>in.Hg</v>
          </cell>
        </row>
        <row r="8">
          <cell r="A8" t="str">
            <v>kg/cm2</v>
          </cell>
        </row>
        <row r="9">
          <cell r="A9" t="str">
            <v>kPa</v>
          </cell>
        </row>
        <row r="10">
          <cell r="A10" t="str">
            <v>mm.H2O std.</v>
          </cell>
        </row>
        <row r="11">
          <cell r="A11" t="str">
            <v>MPa</v>
          </cell>
        </row>
        <row r="12">
          <cell r="A12" t="str">
            <v>Pascals</v>
          </cell>
        </row>
        <row r="13">
          <cell r="A13" t="str">
            <v>psfd</v>
          </cell>
        </row>
        <row r="14">
          <cell r="A14" t="str">
            <v>psid</v>
          </cell>
        </row>
        <row r="17">
          <cell r="A17" t="str">
            <v>cm</v>
          </cell>
        </row>
        <row r="18">
          <cell r="A18" t="str">
            <v>feet</v>
          </cell>
        </row>
        <row r="19">
          <cell r="A19" t="str">
            <v>inches</v>
          </cell>
        </row>
        <row r="20">
          <cell r="A20" t="str">
            <v>Km</v>
          </cell>
        </row>
        <row r="21">
          <cell r="A21" t="str">
            <v>meters</v>
          </cell>
        </row>
        <row r="22">
          <cell r="A22" t="str">
            <v>miles</v>
          </cell>
        </row>
        <row r="23">
          <cell r="A23" t="str">
            <v>mm</v>
          </cell>
        </row>
        <row r="25">
          <cell r="A25" t="str">
            <v>feet</v>
          </cell>
          <cell r="B25">
            <v>1</v>
          </cell>
        </row>
        <row r="26">
          <cell r="A26" t="str">
            <v>m</v>
          </cell>
          <cell r="B26">
            <v>0.3048780487804878</v>
          </cell>
        </row>
        <row r="27">
          <cell r="A27" t="str">
            <v>in</v>
          </cell>
          <cell r="B27">
            <v>12</v>
          </cell>
        </row>
        <row r="30">
          <cell r="A30" t="str">
            <v>GPM</v>
          </cell>
        </row>
        <row r="31">
          <cell r="A31" t="str">
            <v>CFM</v>
          </cell>
        </row>
        <row r="32">
          <cell r="A32" t="str">
            <v>ft3/seg</v>
          </cell>
        </row>
        <row r="33">
          <cell r="A33" t="str">
            <v>yd3/h</v>
          </cell>
        </row>
        <row r="34">
          <cell r="A34" t="str">
            <v>m3/hr</v>
          </cell>
        </row>
        <row r="35">
          <cell r="A35" t="str">
            <v>m3/min</v>
          </cell>
        </row>
        <row r="36">
          <cell r="A36" t="str">
            <v>m3/seg</v>
          </cell>
        </row>
        <row r="37">
          <cell r="A37" t="str">
            <v>liter/hr</v>
          </cell>
        </row>
        <row r="38">
          <cell r="A38" t="str">
            <v>liter/min</v>
          </cell>
        </row>
        <row r="39">
          <cell r="A39" t="str">
            <v>liter/sec</v>
          </cell>
        </row>
        <row r="80">
          <cell r="A80" t="str">
            <v>atm</v>
          </cell>
        </row>
        <row r="81">
          <cell r="A81" t="str">
            <v>bar</v>
          </cell>
        </row>
        <row r="82">
          <cell r="A82" t="str">
            <v>bar G</v>
          </cell>
        </row>
        <row r="83">
          <cell r="A83" t="str">
            <v xml:space="preserve">cm H2O std. </v>
          </cell>
        </row>
        <row r="84">
          <cell r="A84" t="str">
            <v>cm H2O std.(g)</v>
          </cell>
        </row>
        <row r="85">
          <cell r="A85" t="str">
            <v>dyn/cm2</v>
          </cell>
        </row>
        <row r="86">
          <cell r="A86" t="str">
            <v>dyn/cm2(g)</v>
          </cell>
        </row>
        <row r="87">
          <cell r="A87" t="str">
            <v>ft.H2O std.</v>
          </cell>
        </row>
        <row r="88">
          <cell r="A88" t="str">
            <v>ft.H2O std.(g)</v>
          </cell>
        </row>
        <row r="89">
          <cell r="A89" t="str">
            <v>in.H2O std.</v>
          </cell>
        </row>
        <row r="90">
          <cell r="A90" t="str">
            <v>in.H2O std.(g)</v>
          </cell>
        </row>
        <row r="91">
          <cell r="A91" t="str">
            <v>in.Hg</v>
          </cell>
        </row>
        <row r="92">
          <cell r="A92" t="str">
            <v>in.Hg(g)</v>
          </cell>
        </row>
        <row r="93">
          <cell r="A93" t="str">
            <v>kg/cm2</v>
          </cell>
        </row>
        <row r="94">
          <cell r="A94" t="str">
            <v>kg/cm2(g)</v>
          </cell>
        </row>
        <row r="95">
          <cell r="A95" t="str">
            <v>kPa</v>
          </cell>
        </row>
        <row r="96">
          <cell r="A96" t="str">
            <v>kPa(g)</v>
          </cell>
        </row>
        <row r="97">
          <cell r="A97" t="str">
            <v>m H2O std.</v>
          </cell>
        </row>
        <row r="98">
          <cell r="A98" t="str">
            <v>m H2O std.(g)</v>
          </cell>
        </row>
        <row r="99">
          <cell r="A99" t="str">
            <v>mm.H2O std.</v>
          </cell>
        </row>
        <row r="100">
          <cell r="A100" t="str">
            <v>mm.H2O std.(g)</v>
          </cell>
        </row>
        <row r="101">
          <cell r="A101" t="str">
            <v>mm Hg</v>
          </cell>
        </row>
        <row r="102">
          <cell r="A102" t="str">
            <v>mm.Hg(g)</v>
          </cell>
        </row>
        <row r="103">
          <cell r="A103" t="str">
            <v>MPa</v>
          </cell>
        </row>
        <row r="104">
          <cell r="A104" t="str">
            <v>Mpa(g)</v>
          </cell>
        </row>
        <row r="105">
          <cell r="A105" t="str">
            <v>Pascals</v>
          </cell>
        </row>
        <row r="106">
          <cell r="A106" t="str">
            <v>Pascals(g)</v>
          </cell>
        </row>
        <row r="107">
          <cell r="A107" t="str">
            <v>psfa</v>
          </cell>
        </row>
        <row r="108">
          <cell r="A108" t="str">
            <v>psfg</v>
          </cell>
        </row>
        <row r="109">
          <cell r="A109" t="str">
            <v>psia</v>
          </cell>
        </row>
        <row r="110">
          <cell r="A110" t="str">
            <v>psig</v>
          </cell>
        </row>
      </sheetData>
      <sheetData sheetId="17" refreshError="1">
        <row r="1">
          <cell r="A1" t="str">
            <v>Class I</v>
          </cell>
        </row>
        <row r="20">
          <cell r="A20" t="str">
            <v>From</v>
          </cell>
          <cell r="C20" t="str">
            <v>Anchor</v>
          </cell>
        </row>
        <row r="21">
          <cell r="A21" t="str">
            <v>Ditch</v>
          </cell>
        </row>
        <row r="22">
          <cell r="A22" t="str">
            <v>Pipe</v>
          </cell>
          <cell r="C22" t="str">
            <v>Branch SIF</v>
          </cell>
        </row>
        <row r="23">
          <cell r="A23" t="str">
            <v>Hose</v>
          </cell>
        </row>
        <row r="24">
          <cell r="A24" t="str">
            <v>Duct</v>
          </cell>
          <cell r="C24" t="str">
            <v>Conc. Mass</v>
          </cell>
        </row>
        <row r="25">
          <cell r="A25" t="str">
            <v>Compressor</v>
          </cell>
          <cell r="C25" t="str">
            <v>Constant Support</v>
          </cell>
        </row>
        <row r="26">
          <cell r="A26" t="str">
            <v>Fan</v>
          </cell>
          <cell r="C26" t="str">
            <v>Flange</v>
          </cell>
        </row>
        <row r="27">
          <cell r="A27" t="str">
            <v>Pump</v>
          </cell>
          <cell r="C27" t="str">
            <v>Force</v>
          </cell>
        </row>
        <row r="28">
          <cell r="A28" t="str">
            <v>Bend 90°,Pipe B.,Flged &amp; BW El r/d 1</v>
          </cell>
          <cell r="C28" t="str">
            <v>Force Sp. Load</v>
          </cell>
        </row>
        <row r="29">
          <cell r="A29" t="str">
            <v>Bend 90°,Pipe B.,Flged &amp; BW El r/d 2</v>
          </cell>
          <cell r="C29" t="str">
            <v>Guide</v>
          </cell>
        </row>
        <row r="30">
          <cell r="A30" t="str">
            <v>Bend 90°,Pipe B.,Flged &amp; BW El r/d 3</v>
          </cell>
          <cell r="C30" t="str">
            <v>Hanger</v>
          </cell>
        </row>
        <row r="31">
          <cell r="A31" t="str">
            <v>Bend 90°,Pipe B.,Flged &amp; BW El r/d 4</v>
          </cell>
          <cell r="C31" t="str">
            <v>Harmonic load</v>
          </cell>
        </row>
        <row r="32">
          <cell r="A32" t="str">
            <v>Bend 90°,Pipe B.,Flged &amp; BW El r/d 6</v>
          </cell>
          <cell r="C32" t="str">
            <v>Jacket end cap</v>
          </cell>
        </row>
        <row r="33">
          <cell r="A33" t="str">
            <v>Bend 90°,Pipe B.,Flged &amp; BW El r/d 8</v>
          </cell>
          <cell r="C33" t="str">
            <v>Limit stop</v>
          </cell>
        </row>
        <row r="34">
          <cell r="A34" t="str">
            <v>Bend 90°,Pipe B.,Flged &amp; BW El r/d 10</v>
          </cell>
          <cell r="C34" t="str">
            <v>Nozzle</v>
          </cell>
        </row>
        <row r="35">
          <cell r="A35" t="str">
            <v>Bend 90°,Pipe B.,Flged &amp; BW El r/d 12</v>
          </cell>
          <cell r="C35" t="str">
            <v>Restraint</v>
          </cell>
        </row>
        <row r="36">
          <cell r="A36" t="str">
            <v>Bend 90°,Pipe B.,Flged &amp; BW El r/d 14</v>
          </cell>
          <cell r="C36" t="str">
            <v>Rod Hanger</v>
          </cell>
        </row>
        <row r="37">
          <cell r="A37" t="str">
            <v>Bend 90°,Pipe B.,Flged &amp; BW El r/d 16</v>
          </cell>
          <cell r="C37" t="str">
            <v>Skewed Restraint</v>
          </cell>
        </row>
        <row r="38">
          <cell r="A38" t="str">
            <v>Bend 90°,Pipe B.,Flged &amp; BW El r/d 18</v>
          </cell>
          <cell r="C38" t="str">
            <v>Snubber</v>
          </cell>
        </row>
        <row r="39">
          <cell r="A39" t="str">
            <v>Bend 90°,Pipe B.,Flged &amp; BW El r/d 20</v>
          </cell>
          <cell r="C39" t="str">
            <v>Spider</v>
          </cell>
        </row>
        <row r="40">
          <cell r="A40" t="str">
            <v>Filter</v>
          </cell>
          <cell r="C40" t="str">
            <v>Threaded joint</v>
          </cell>
        </row>
        <row r="41">
          <cell r="A41" t="str">
            <v>Square edge inlet</v>
          </cell>
          <cell r="C41" t="str">
            <v>Time varying</v>
          </cell>
        </row>
        <row r="42">
          <cell r="A42" t="str">
            <v>Std Elbow 90°</v>
          </cell>
          <cell r="C42" t="str">
            <v>User Hanger</v>
          </cell>
        </row>
        <row r="43">
          <cell r="A43" t="str">
            <v>Std Elbow 45°</v>
          </cell>
          <cell r="C43" t="str">
            <v>User SIF</v>
          </cell>
        </row>
        <row r="44">
          <cell r="A44" t="str">
            <v>Std Elbow 90° LR</v>
          </cell>
          <cell r="C44" t="str">
            <v>Weld</v>
          </cell>
        </row>
        <row r="45">
          <cell r="A45" t="str">
            <v>Std Tee thru flo</v>
          </cell>
        </row>
        <row r="46">
          <cell r="A46" t="str">
            <v>Std Tee thru branch</v>
          </cell>
        </row>
        <row r="47">
          <cell r="A47" t="str">
            <v>Entrance Loss</v>
          </cell>
        </row>
        <row r="48">
          <cell r="A48" t="str">
            <v>Exit Loss</v>
          </cell>
        </row>
        <row r="49">
          <cell r="A49" t="str">
            <v>Mitre Bend 0°</v>
          </cell>
        </row>
        <row r="50">
          <cell r="A50" t="str">
            <v>Mitre Bend 15°</v>
          </cell>
        </row>
        <row r="51">
          <cell r="A51" t="str">
            <v>Mitre Bend 30°</v>
          </cell>
        </row>
        <row r="52">
          <cell r="A52" t="str">
            <v>Mitre Bend 45°</v>
          </cell>
        </row>
        <row r="53">
          <cell r="A53" t="str">
            <v>Mitre Bend 60°</v>
          </cell>
        </row>
        <row r="54">
          <cell r="A54" t="str">
            <v>Mitre Bend 75°</v>
          </cell>
        </row>
        <row r="55">
          <cell r="A55" t="str">
            <v>Mitre Bend 90°</v>
          </cell>
        </row>
        <row r="56">
          <cell r="A56" t="str">
            <v>Angle Valve 55</v>
          </cell>
        </row>
        <row r="57">
          <cell r="A57" t="str">
            <v>Angle Valve 150</v>
          </cell>
        </row>
        <row r="58">
          <cell r="A58" t="str">
            <v>Globe Valve</v>
          </cell>
        </row>
        <row r="59">
          <cell r="A59" t="str">
            <v>Gate Valve</v>
          </cell>
        </row>
        <row r="60">
          <cell r="A60" t="str">
            <v>Gate Valve (L/D=13)</v>
          </cell>
        </row>
        <row r="61">
          <cell r="A61" t="str">
            <v>Ball Valve PO=100( C )</v>
          </cell>
        </row>
        <row r="62">
          <cell r="A62" t="str">
            <v>Butterfly Valve (2" to 8")</v>
          </cell>
        </row>
        <row r="63">
          <cell r="A63" t="str">
            <v>Butterfly Valve (10" to 14")</v>
          </cell>
        </row>
        <row r="64">
          <cell r="A64" t="str">
            <v>Butterfly Valve (16" to 24")</v>
          </cell>
        </row>
        <row r="65">
          <cell r="A65" t="str">
            <v>Stop Check Valve-globe 90° PO=100( C )</v>
          </cell>
        </row>
        <row r="66">
          <cell r="A66" t="str">
            <v>Stop Check Valve-globe 45° PO=100( C )</v>
          </cell>
        </row>
        <row r="67">
          <cell r="A67" t="str">
            <v>Stop Check Valve-globe thru flow PO=100( C )</v>
          </cell>
        </row>
        <row r="68">
          <cell r="A68" t="str">
            <v>Stop Check Valve-angle 90° PO=100( C )</v>
          </cell>
        </row>
        <row r="69">
          <cell r="A69" t="str">
            <v>Stop Check Valve-angle 45° PO=100( C )</v>
          </cell>
        </row>
        <row r="70">
          <cell r="A70" t="str">
            <v>Stop Check Valve-angle thru flow PO=100( C )</v>
          </cell>
        </row>
        <row r="71">
          <cell r="A71" t="str">
            <v>Swing Check Valve-seat at 45° PO=100( C )</v>
          </cell>
        </row>
        <row r="72">
          <cell r="A72" t="str">
            <v>Swing Check Valve-seat at 90° PO=100( C )</v>
          </cell>
        </row>
        <row r="73">
          <cell r="A73" t="str">
            <v>Swing Check Valve (L/D=135)</v>
          </cell>
        </row>
        <row r="74">
          <cell r="A74" t="str">
            <v>Lift Check Valve-walls at 90° PO=100( C )</v>
          </cell>
        </row>
        <row r="75">
          <cell r="A75" t="str">
            <v>Lift Check Valve-walls at 45° PO=100( C )</v>
          </cell>
        </row>
        <row r="76">
          <cell r="A76" t="str">
            <v>Tilting disc check valve 5°, PO=100( C )</v>
          </cell>
        </row>
        <row r="77">
          <cell r="A77" t="str">
            <v>Tilting disc check valve 15°, PO=100( C )</v>
          </cell>
        </row>
        <row r="78">
          <cell r="A78" t="str">
            <v>Foot Valve Strainer poppet disc (L/D=420)</v>
          </cell>
        </row>
        <row r="79">
          <cell r="A79" t="str">
            <v>Foot Valve Strainer hinged disc (L/D=75)</v>
          </cell>
        </row>
        <row r="80">
          <cell r="A80" t="str">
            <v>Plug Valve Straightway</v>
          </cell>
        </row>
        <row r="81">
          <cell r="A81" t="str">
            <v>Plug Valve 3 way thru flo</v>
          </cell>
        </row>
        <row r="82">
          <cell r="A82" t="str">
            <v>Plug Valve branch flo</v>
          </cell>
        </row>
        <row r="83">
          <cell r="A83" t="str">
            <v>Foot Valve</v>
          </cell>
        </row>
        <row r="84">
          <cell r="A84" t="str">
            <v>Medidor de Flujo</v>
          </cell>
        </row>
        <row r="85">
          <cell r="A85" t="str">
            <v>Reducer</v>
          </cell>
        </row>
        <row r="86">
          <cell r="A86" t="str">
            <v>Enlargement</v>
          </cell>
        </row>
        <row r="87">
          <cell r="A87" t="str">
            <v>Bellow</v>
          </cell>
        </row>
        <row r="88">
          <cell r="A88" t="str">
            <v>Slip joint</v>
          </cell>
        </row>
        <row r="89">
          <cell r="A89" t="str">
            <v>Hinge joint</v>
          </cell>
        </row>
        <row r="90">
          <cell r="A90" t="str">
            <v>Ball joint</v>
          </cell>
        </row>
        <row r="91">
          <cell r="A91" t="str">
            <v>Rigid element</v>
          </cell>
        </row>
        <row r="92">
          <cell r="A92" t="str">
            <v>Elastic element</v>
          </cell>
        </row>
        <row r="93">
          <cell r="A93" t="str">
            <v>Jacketed pipe</v>
          </cell>
        </row>
        <row r="94">
          <cell r="A94" t="str">
            <v>Jacketed bend</v>
          </cell>
        </row>
        <row r="95">
          <cell r="A95" t="str">
            <v>Cut pipe</v>
          </cell>
        </row>
        <row r="96">
          <cell r="A96" t="str">
            <v>Beam</v>
          </cell>
        </row>
        <row r="97">
          <cell r="A97" t="str">
            <v>Vacuum Valve</v>
          </cell>
        </row>
        <row r="98">
          <cell r="A98" t="str">
            <v>Surge tank</v>
          </cell>
        </row>
        <row r="99">
          <cell r="A99" t="str">
            <v>Tank</v>
          </cell>
        </row>
        <row r="100">
          <cell r="A100" t="str">
            <v>Trampa de condensado</v>
          </cell>
        </row>
        <row r="101">
          <cell r="A101" t="str">
            <v>Tie rod</v>
          </cell>
        </row>
      </sheetData>
      <sheetData sheetId="18" refreshError="1"/>
      <sheetData sheetId="19" refreshError="1">
        <row r="12">
          <cell r="A12" t="str">
            <v>Steel</v>
          </cell>
        </row>
        <row r="21">
          <cell r="A21">
            <v>0.125</v>
          </cell>
        </row>
        <row r="22">
          <cell r="A22">
            <v>0.25</v>
          </cell>
        </row>
        <row r="23">
          <cell r="A23">
            <v>0.375</v>
          </cell>
        </row>
        <row r="24">
          <cell r="A24">
            <v>0.5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row r="43">
          <cell r="A43">
            <v>14</v>
          </cell>
        </row>
        <row r="44">
          <cell r="A44">
            <v>16</v>
          </cell>
        </row>
        <row r="45">
          <cell r="A45">
            <v>18</v>
          </cell>
        </row>
        <row r="46">
          <cell r="A46">
            <v>20</v>
          </cell>
        </row>
        <row r="47">
          <cell r="A47">
            <v>24</v>
          </cell>
        </row>
        <row r="48">
          <cell r="A48">
            <v>30</v>
          </cell>
        </row>
        <row r="49">
          <cell r="A49">
            <v>32</v>
          </cell>
        </row>
        <row r="50">
          <cell r="A50">
            <v>34</v>
          </cell>
        </row>
        <row r="51">
          <cell r="A51">
            <v>36</v>
          </cell>
        </row>
        <row r="52">
          <cell r="A52">
            <v>42</v>
          </cell>
        </row>
        <row r="53">
          <cell r="A53">
            <v>45</v>
          </cell>
        </row>
        <row r="54">
          <cell r="A54">
            <v>48</v>
          </cell>
        </row>
        <row r="55">
          <cell r="A55">
            <v>51</v>
          </cell>
        </row>
        <row r="56">
          <cell r="A56">
            <v>54</v>
          </cell>
        </row>
        <row r="57">
          <cell r="A57">
            <v>57</v>
          </cell>
        </row>
        <row r="58">
          <cell r="A58">
            <v>60</v>
          </cell>
        </row>
        <row r="59">
          <cell r="A59">
            <v>63</v>
          </cell>
        </row>
        <row r="60">
          <cell r="A60">
            <v>66</v>
          </cell>
        </row>
        <row r="61">
          <cell r="A61">
            <v>69</v>
          </cell>
        </row>
        <row r="62">
          <cell r="A62">
            <v>72</v>
          </cell>
        </row>
        <row r="63">
          <cell r="A63">
            <v>75</v>
          </cell>
        </row>
        <row r="64">
          <cell r="A64">
            <v>78</v>
          </cell>
        </row>
        <row r="65">
          <cell r="A65">
            <v>81</v>
          </cell>
        </row>
        <row r="66">
          <cell r="A66">
            <v>84</v>
          </cell>
        </row>
        <row r="67">
          <cell r="A67">
            <v>87</v>
          </cell>
        </row>
        <row r="68">
          <cell r="A68">
            <v>90</v>
          </cell>
        </row>
        <row r="69">
          <cell r="A69">
            <v>96</v>
          </cell>
        </row>
        <row r="70">
          <cell r="A70">
            <v>102</v>
          </cell>
        </row>
        <row r="71">
          <cell r="A71">
            <v>108</v>
          </cell>
        </row>
        <row r="72">
          <cell r="A72">
            <v>118.11020000000001</v>
          </cell>
        </row>
        <row r="73">
          <cell r="A73">
            <v>120</v>
          </cell>
        </row>
        <row r="74">
          <cell r="A74">
            <v>126</v>
          </cell>
        </row>
        <row r="75">
          <cell r="A75">
            <v>132</v>
          </cell>
        </row>
        <row r="76">
          <cell r="A76">
            <v>138</v>
          </cell>
        </row>
        <row r="77">
          <cell r="A77">
            <v>144</v>
          </cell>
        </row>
      </sheetData>
      <sheetData sheetId="20" refreshError="1">
        <row r="1">
          <cell r="A1" t="str">
            <v>5S</v>
          </cell>
        </row>
        <row r="2">
          <cell r="A2" t="str">
            <v>10S</v>
          </cell>
        </row>
        <row r="3">
          <cell r="A3">
            <v>20</v>
          </cell>
        </row>
        <row r="4">
          <cell r="A4">
            <v>30</v>
          </cell>
        </row>
        <row r="5">
          <cell r="A5">
            <v>40</v>
          </cell>
        </row>
        <row r="6">
          <cell r="A6" t="str">
            <v>STD</v>
          </cell>
        </row>
        <row r="7">
          <cell r="A7">
            <v>60</v>
          </cell>
        </row>
        <row r="8">
          <cell r="A8">
            <v>80</v>
          </cell>
        </row>
        <row r="9">
          <cell r="A9" t="str">
            <v>XS</v>
          </cell>
        </row>
        <row r="10">
          <cell r="A10">
            <v>100</v>
          </cell>
        </row>
        <row r="11">
          <cell r="A11">
            <v>120</v>
          </cell>
        </row>
        <row r="12">
          <cell r="A12">
            <v>140</v>
          </cell>
        </row>
        <row r="13">
          <cell r="A13">
            <v>160</v>
          </cell>
        </row>
        <row r="14">
          <cell r="A14" t="str">
            <v>XXS</v>
          </cell>
        </row>
        <row r="21">
          <cell r="A21">
            <v>0.125</v>
          </cell>
        </row>
        <row r="22">
          <cell r="A22">
            <v>0.25</v>
          </cell>
        </row>
        <row r="23">
          <cell r="A23">
            <v>0.375</v>
          </cell>
        </row>
        <row r="24">
          <cell r="A24">
            <v>0.5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row r="43">
          <cell r="A43">
            <v>14</v>
          </cell>
        </row>
        <row r="44">
          <cell r="A44">
            <v>16</v>
          </cell>
        </row>
        <row r="45">
          <cell r="A45">
            <v>18</v>
          </cell>
        </row>
        <row r="46">
          <cell r="A46">
            <v>20</v>
          </cell>
        </row>
        <row r="47">
          <cell r="A47">
            <v>24</v>
          </cell>
        </row>
        <row r="48">
          <cell r="A48">
            <v>30</v>
          </cell>
        </row>
        <row r="49">
          <cell r="A49">
            <v>32</v>
          </cell>
        </row>
        <row r="50">
          <cell r="A50">
            <v>34</v>
          </cell>
        </row>
        <row r="51">
          <cell r="A51">
            <v>36</v>
          </cell>
        </row>
        <row r="52">
          <cell r="A52">
            <v>42</v>
          </cell>
        </row>
        <row r="53">
          <cell r="A53">
            <v>45</v>
          </cell>
        </row>
        <row r="54">
          <cell r="A54">
            <v>48</v>
          </cell>
        </row>
        <row r="55">
          <cell r="A55">
            <v>51</v>
          </cell>
        </row>
        <row r="56">
          <cell r="A56">
            <v>54</v>
          </cell>
        </row>
        <row r="57">
          <cell r="A57">
            <v>57</v>
          </cell>
        </row>
        <row r="58">
          <cell r="A58">
            <v>60</v>
          </cell>
        </row>
        <row r="59">
          <cell r="A59">
            <v>63</v>
          </cell>
        </row>
        <row r="60">
          <cell r="A60">
            <v>66</v>
          </cell>
        </row>
        <row r="61">
          <cell r="A61">
            <v>69</v>
          </cell>
        </row>
        <row r="62">
          <cell r="A62">
            <v>72</v>
          </cell>
        </row>
        <row r="63">
          <cell r="A63">
            <v>75</v>
          </cell>
        </row>
        <row r="64">
          <cell r="A64">
            <v>78</v>
          </cell>
        </row>
        <row r="65">
          <cell r="A65">
            <v>81</v>
          </cell>
        </row>
        <row r="66">
          <cell r="A66">
            <v>84</v>
          </cell>
        </row>
        <row r="67">
          <cell r="A67">
            <v>87</v>
          </cell>
        </row>
        <row r="68">
          <cell r="A68">
            <v>90</v>
          </cell>
        </row>
        <row r="69">
          <cell r="A69">
            <v>96</v>
          </cell>
        </row>
        <row r="70">
          <cell r="A70">
            <v>102</v>
          </cell>
        </row>
        <row r="71">
          <cell r="A71">
            <v>108</v>
          </cell>
        </row>
        <row r="72">
          <cell r="A72">
            <v>114</v>
          </cell>
        </row>
        <row r="73">
          <cell r="A73">
            <v>120</v>
          </cell>
        </row>
        <row r="74">
          <cell r="A74">
            <v>126</v>
          </cell>
        </row>
        <row r="75">
          <cell r="A75">
            <v>132</v>
          </cell>
        </row>
        <row r="76">
          <cell r="A76">
            <v>138</v>
          </cell>
        </row>
        <row r="77">
          <cell r="A77">
            <v>144</v>
          </cell>
        </row>
      </sheetData>
      <sheetData sheetId="21" refreshError="1">
        <row r="1">
          <cell r="A1" t="str">
            <v>5S</v>
          </cell>
        </row>
        <row r="2">
          <cell r="A2" t="str">
            <v>10S</v>
          </cell>
        </row>
        <row r="3">
          <cell r="A3">
            <v>40</v>
          </cell>
        </row>
        <row r="4">
          <cell r="A4">
            <v>80</v>
          </cell>
        </row>
        <row r="11">
          <cell r="A11">
            <v>0.125</v>
          </cell>
        </row>
        <row r="12">
          <cell r="A12">
            <v>0.25</v>
          </cell>
        </row>
        <row r="13">
          <cell r="A13">
            <v>0.375</v>
          </cell>
        </row>
        <row r="14">
          <cell r="A14">
            <v>0.5</v>
          </cell>
        </row>
        <row r="15">
          <cell r="A15">
            <v>0.75</v>
          </cell>
        </row>
        <row r="16">
          <cell r="A16">
            <v>1</v>
          </cell>
        </row>
        <row r="17">
          <cell r="A17">
            <v>1.25</v>
          </cell>
        </row>
        <row r="18">
          <cell r="A18">
            <v>1.5</v>
          </cell>
        </row>
        <row r="19">
          <cell r="A19">
            <v>2</v>
          </cell>
        </row>
        <row r="20">
          <cell r="A20">
            <v>2.5</v>
          </cell>
        </row>
        <row r="21">
          <cell r="A21">
            <v>3</v>
          </cell>
        </row>
        <row r="22">
          <cell r="A22">
            <v>3.5</v>
          </cell>
        </row>
        <row r="23">
          <cell r="A23">
            <v>4</v>
          </cell>
        </row>
        <row r="24">
          <cell r="A24">
            <v>4.5</v>
          </cell>
        </row>
        <row r="25">
          <cell r="A25">
            <v>5</v>
          </cell>
        </row>
        <row r="26">
          <cell r="A26">
            <v>6</v>
          </cell>
        </row>
        <row r="27">
          <cell r="A27">
            <v>7</v>
          </cell>
        </row>
        <row r="28">
          <cell r="A28">
            <v>8</v>
          </cell>
        </row>
        <row r="29">
          <cell r="A29">
            <v>9</v>
          </cell>
        </row>
        <row r="30">
          <cell r="A30">
            <v>10</v>
          </cell>
        </row>
        <row r="31">
          <cell r="A31">
            <v>11</v>
          </cell>
        </row>
        <row r="32">
          <cell r="A32">
            <v>12</v>
          </cell>
        </row>
        <row r="33">
          <cell r="A33">
            <v>14</v>
          </cell>
        </row>
        <row r="34">
          <cell r="A34">
            <v>16</v>
          </cell>
        </row>
        <row r="35">
          <cell r="A35">
            <v>18</v>
          </cell>
        </row>
        <row r="36">
          <cell r="A36">
            <v>20</v>
          </cell>
        </row>
        <row r="37">
          <cell r="A37">
            <v>22</v>
          </cell>
        </row>
        <row r="38">
          <cell r="A38">
            <v>24</v>
          </cell>
        </row>
        <row r="39">
          <cell r="A39">
            <v>30</v>
          </cell>
        </row>
      </sheetData>
      <sheetData sheetId="22" refreshError="1">
        <row r="1">
          <cell r="A1" t="str">
            <v>DR 41</v>
          </cell>
        </row>
        <row r="2">
          <cell r="A2" t="str">
            <v xml:space="preserve">DR 32.5 </v>
          </cell>
        </row>
        <row r="3">
          <cell r="A3" t="str">
            <v>DR 26</v>
          </cell>
        </row>
        <row r="4">
          <cell r="A4" t="str">
            <v>DR 21</v>
          </cell>
        </row>
        <row r="5">
          <cell r="A5" t="str">
            <v>DR 17</v>
          </cell>
        </row>
        <row r="6">
          <cell r="A6" t="str">
            <v>DR 15.5</v>
          </cell>
        </row>
        <row r="7">
          <cell r="A7" t="str">
            <v>DR 13.5</v>
          </cell>
        </row>
        <row r="8">
          <cell r="A8" t="str">
            <v>DR 11</v>
          </cell>
        </row>
        <row r="9">
          <cell r="A9" t="str">
            <v>DR 9</v>
          </cell>
        </row>
        <row r="10">
          <cell r="A10" t="str">
            <v>DR 7.3</v>
          </cell>
        </row>
        <row r="11">
          <cell r="A11" t="str">
            <v>DR 6.3</v>
          </cell>
        </row>
        <row r="24">
          <cell r="A24">
            <v>0.5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row r="43">
          <cell r="A43">
            <v>14</v>
          </cell>
        </row>
        <row r="44">
          <cell r="A44">
            <v>16</v>
          </cell>
        </row>
        <row r="45">
          <cell r="A45">
            <v>18</v>
          </cell>
        </row>
        <row r="46">
          <cell r="A46">
            <v>20</v>
          </cell>
        </row>
        <row r="47">
          <cell r="A47">
            <v>24</v>
          </cell>
        </row>
        <row r="48">
          <cell r="A48">
            <v>30</v>
          </cell>
        </row>
        <row r="49">
          <cell r="A49">
            <v>32</v>
          </cell>
        </row>
        <row r="50">
          <cell r="A50">
            <v>34</v>
          </cell>
        </row>
        <row r="51">
          <cell r="A51">
            <v>36</v>
          </cell>
        </row>
        <row r="52">
          <cell r="A52">
            <v>42</v>
          </cell>
        </row>
        <row r="53">
          <cell r="A53">
            <v>48</v>
          </cell>
        </row>
      </sheetData>
      <sheetData sheetId="23" refreshError="1">
        <row r="1">
          <cell r="A1" t="str">
            <v>Sch40</v>
          </cell>
        </row>
        <row r="2">
          <cell r="A2" t="str">
            <v>Sch80</v>
          </cell>
        </row>
        <row r="22">
          <cell r="A22">
            <v>0.25</v>
          </cell>
        </row>
        <row r="23">
          <cell r="A23">
            <v>0.5</v>
          </cell>
        </row>
        <row r="24">
          <cell r="A24">
            <v>0.625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row r="43">
          <cell r="A43">
            <v>14</v>
          </cell>
        </row>
        <row r="44">
          <cell r="A44">
            <v>16</v>
          </cell>
        </row>
        <row r="45">
          <cell r="A45">
            <v>18</v>
          </cell>
        </row>
        <row r="46">
          <cell r="A46">
            <v>20</v>
          </cell>
        </row>
        <row r="47">
          <cell r="A47">
            <v>24</v>
          </cell>
        </row>
      </sheetData>
      <sheetData sheetId="24" refreshError="1">
        <row r="1">
          <cell r="A1" t="str">
            <v>SAL</v>
          </cell>
        </row>
        <row r="2">
          <cell r="A2" t="str">
            <v>SAL-P</v>
          </cell>
        </row>
        <row r="3">
          <cell r="A3" t="str">
            <v>Clase 15(215)EC</v>
          </cell>
        </row>
        <row r="4">
          <cell r="A4" t="str">
            <v>Clase 15(215)R</v>
          </cell>
        </row>
        <row r="5">
          <cell r="A5" t="str">
            <v>Clase 10(145)EC</v>
          </cell>
        </row>
        <row r="6">
          <cell r="A6" t="str">
            <v>Clase 10(145)R</v>
          </cell>
        </row>
        <row r="7">
          <cell r="A7" t="str">
            <v>Clase 7.5(108)EC</v>
          </cell>
        </row>
        <row r="8">
          <cell r="A8" t="str">
            <v>Clase 5(72)EC</v>
          </cell>
        </row>
        <row r="22">
          <cell r="A22">
            <v>0.25</v>
          </cell>
        </row>
        <row r="23">
          <cell r="A23">
            <v>0.5</v>
          </cell>
        </row>
        <row r="24">
          <cell r="A24">
            <v>0.625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sheetData>
      <sheetData sheetId="25" refreshError="1">
        <row r="1">
          <cell r="A1" t="str">
            <v>50psi</v>
          </cell>
        </row>
        <row r="2">
          <cell r="A2" t="str">
            <v>100psi</v>
          </cell>
        </row>
        <row r="3">
          <cell r="A3" t="str">
            <v>150psi</v>
          </cell>
        </row>
        <row r="22">
          <cell r="A22">
            <v>0.25</v>
          </cell>
        </row>
        <row r="23">
          <cell r="A23">
            <v>0.5</v>
          </cell>
        </row>
        <row r="24">
          <cell r="A24">
            <v>0.625</v>
          </cell>
        </row>
        <row r="25">
          <cell r="A25">
            <v>0.75</v>
          </cell>
        </row>
        <row r="26">
          <cell r="A26">
            <v>1</v>
          </cell>
        </row>
        <row r="27">
          <cell r="A27">
            <v>1.25</v>
          </cell>
        </row>
        <row r="28">
          <cell r="A28">
            <v>1.5</v>
          </cell>
        </row>
        <row r="29">
          <cell r="A29">
            <v>2</v>
          </cell>
        </row>
        <row r="30">
          <cell r="A30">
            <v>2.5</v>
          </cell>
        </row>
        <row r="31">
          <cell r="A31">
            <v>3</v>
          </cell>
        </row>
        <row r="32">
          <cell r="A32">
            <v>3.5</v>
          </cell>
        </row>
        <row r="33">
          <cell r="A33">
            <v>4</v>
          </cell>
        </row>
        <row r="34">
          <cell r="A34">
            <v>4.5</v>
          </cell>
        </row>
        <row r="35">
          <cell r="A35">
            <v>5</v>
          </cell>
        </row>
        <row r="36">
          <cell r="A36">
            <v>6</v>
          </cell>
        </row>
        <row r="37">
          <cell r="A37">
            <v>7</v>
          </cell>
        </row>
        <row r="38">
          <cell r="A38">
            <v>8</v>
          </cell>
        </row>
        <row r="39">
          <cell r="A39">
            <v>9</v>
          </cell>
        </row>
        <row r="40">
          <cell r="A40">
            <v>10</v>
          </cell>
        </row>
        <row r="41">
          <cell r="A41">
            <v>11</v>
          </cell>
        </row>
        <row r="42">
          <cell r="A42">
            <v>12</v>
          </cell>
        </row>
        <row r="43">
          <cell r="A43">
            <v>14</v>
          </cell>
        </row>
        <row r="44">
          <cell r="A44">
            <v>16</v>
          </cell>
        </row>
        <row r="45">
          <cell r="A45">
            <v>18</v>
          </cell>
        </row>
        <row r="46">
          <cell r="A46">
            <v>20</v>
          </cell>
        </row>
        <row r="47">
          <cell r="A47">
            <v>24</v>
          </cell>
        </row>
        <row r="48">
          <cell r="A48">
            <v>30</v>
          </cell>
        </row>
        <row r="49">
          <cell r="A49">
            <v>36</v>
          </cell>
        </row>
        <row r="50">
          <cell r="A50">
            <v>40</v>
          </cell>
        </row>
        <row r="51">
          <cell r="A51">
            <v>42</v>
          </cell>
        </row>
        <row r="52">
          <cell r="A52">
            <v>48</v>
          </cell>
        </row>
        <row r="53">
          <cell r="A53">
            <v>54</v>
          </cell>
        </row>
        <row r="54">
          <cell r="A54">
            <v>60</v>
          </cell>
        </row>
        <row r="55">
          <cell r="A55">
            <v>72</v>
          </cell>
        </row>
        <row r="56">
          <cell r="A56">
            <v>78</v>
          </cell>
        </row>
        <row r="57">
          <cell r="A57">
            <v>90</v>
          </cell>
        </row>
        <row r="58">
          <cell r="A58">
            <v>96</v>
          </cell>
        </row>
        <row r="59">
          <cell r="A59">
            <v>120</v>
          </cell>
        </row>
      </sheetData>
      <sheetData sheetId="26" refreshError="1">
        <row r="1">
          <cell r="A1" t="str">
            <v>STD</v>
          </cell>
        </row>
        <row r="2">
          <cell r="A2" t="str">
            <v>XS</v>
          </cell>
        </row>
        <row r="9">
          <cell r="A9">
            <v>0.125</v>
          </cell>
        </row>
        <row r="10">
          <cell r="A10">
            <v>0.25</v>
          </cell>
        </row>
        <row r="11">
          <cell r="A11">
            <v>0.375</v>
          </cell>
        </row>
        <row r="12">
          <cell r="A12">
            <v>0.5</v>
          </cell>
        </row>
        <row r="13">
          <cell r="A13">
            <v>0.75</v>
          </cell>
        </row>
        <row r="14">
          <cell r="A14">
            <v>1</v>
          </cell>
        </row>
        <row r="15">
          <cell r="A15">
            <v>1.25</v>
          </cell>
        </row>
        <row r="16">
          <cell r="A16">
            <v>1.5</v>
          </cell>
        </row>
        <row r="17">
          <cell r="A17">
            <v>2</v>
          </cell>
        </row>
        <row r="18">
          <cell r="A18">
            <v>2.5</v>
          </cell>
        </row>
        <row r="19">
          <cell r="A19">
            <v>3</v>
          </cell>
        </row>
        <row r="20">
          <cell r="A20">
            <v>3.5</v>
          </cell>
        </row>
        <row r="21">
          <cell r="A21">
            <v>4</v>
          </cell>
        </row>
        <row r="22">
          <cell r="A22">
            <v>4.5</v>
          </cell>
        </row>
        <row r="23">
          <cell r="A23">
            <v>5</v>
          </cell>
        </row>
        <row r="24">
          <cell r="A24">
            <v>6</v>
          </cell>
        </row>
        <row r="25">
          <cell r="A25">
            <v>7</v>
          </cell>
        </row>
        <row r="26">
          <cell r="A26">
            <v>8</v>
          </cell>
        </row>
        <row r="27">
          <cell r="A27">
            <v>9</v>
          </cell>
        </row>
        <row r="28">
          <cell r="A28">
            <v>10</v>
          </cell>
        </row>
        <row r="29">
          <cell r="A29">
            <v>11</v>
          </cell>
        </row>
        <row r="30">
          <cell r="A30">
            <v>12</v>
          </cell>
        </row>
      </sheetData>
      <sheetData sheetId="27" refreshError="1">
        <row r="1">
          <cell r="A1" t="str">
            <v>K</v>
          </cell>
        </row>
        <row r="2">
          <cell r="A2" t="str">
            <v>L</v>
          </cell>
        </row>
        <row r="3">
          <cell r="A3" t="str">
            <v>M</v>
          </cell>
        </row>
        <row r="11">
          <cell r="A11">
            <v>0.125</v>
          </cell>
        </row>
        <row r="12">
          <cell r="A12">
            <v>0.25</v>
          </cell>
        </row>
        <row r="13">
          <cell r="A13">
            <v>0.375</v>
          </cell>
        </row>
        <row r="14">
          <cell r="A14">
            <v>0.5</v>
          </cell>
        </row>
        <row r="15">
          <cell r="A15">
            <v>0.625</v>
          </cell>
        </row>
        <row r="16">
          <cell r="A16">
            <v>0.75</v>
          </cell>
        </row>
        <row r="17">
          <cell r="A17">
            <v>0.875</v>
          </cell>
        </row>
        <row r="18">
          <cell r="A18">
            <v>1</v>
          </cell>
        </row>
        <row r="19">
          <cell r="A19">
            <v>1.25</v>
          </cell>
        </row>
        <row r="20">
          <cell r="A20">
            <v>1.5</v>
          </cell>
        </row>
        <row r="21">
          <cell r="A21">
            <v>2</v>
          </cell>
        </row>
        <row r="22">
          <cell r="A22">
            <v>2.5</v>
          </cell>
        </row>
        <row r="23">
          <cell r="A23">
            <v>3</v>
          </cell>
        </row>
        <row r="24">
          <cell r="A24">
            <v>3.5</v>
          </cell>
        </row>
        <row r="25">
          <cell r="A25">
            <v>4</v>
          </cell>
        </row>
        <row r="26">
          <cell r="A26">
            <v>5</v>
          </cell>
        </row>
        <row r="27">
          <cell r="A27">
            <v>6</v>
          </cell>
        </row>
        <row r="28">
          <cell r="A28">
            <v>8</v>
          </cell>
        </row>
        <row r="29">
          <cell r="A29">
            <v>10</v>
          </cell>
        </row>
        <row r="30">
          <cell r="A30">
            <v>12</v>
          </cell>
        </row>
      </sheetData>
      <sheetData sheetId="28" refreshError="1">
        <row r="1">
          <cell r="A1" t="str">
            <v>Class I</v>
          </cell>
        </row>
        <row r="2">
          <cell r="A2" t="str">
            <v>Class II</v>
          </cell>
        </row>
        <row r="3">
          <cell r="A3" t="str">
            <v>Class III</v>
          </cell>
        </row>
        <row r="21">
          <cell r="A21">
            <v>0.5</v>
          </cell>
        </row>
        <row r="22">
          <cell r="A22">
            <v>0.75</v>
          </cell>
        </row>
        <row r="23">
          <cell r="A23">
            <v>1</v>
          </cell>
        </row>
        <row r="24">
          <cell r="A24">
            <v>1.25</v>
          </cell>
        </row>
        <row r="25">
          <cell r="A25">
            <v>1.5</v>
          </cell>
        </row>
        <row r="26">
          <cell r="A26">
            <v>2</v>
          </cell>
        </row>
        <row r="27">
          <cell r="A27">
            <v>2.5</v>
          </cell>
        </row>
        <row r="28">
          <cell r="A28">
            <v>3</v>
          </cell>
        </row>
        <row r="29">
          <cell r="A29">
            <v>3.5</v>
          </cell>
        </row>
        <row r="30">
          <cell r="A30">
            <v>4</v>
          </cell>
        </row>
        <row r="31">
          <cell r="A31">
            <v>4.5</v>
          </cell>
        </row>
        <row r="32">
          <cell r="A32">
            <v>5</v>
          </cell>
        </row>
        <row r="33">
          <cell r="A33">
            <v>5.5</v>
          </cell>
        </row>
        <row r="34">
          <cell r="A34">
            <v>6</v>
          </cell>
        </row>
        <row r="35">
          <cell r="A35">
            <v>7</v>
          </cell>
        </row>
        <row r="36">
          <cell r="A36">
            <v>8</v>
          </cell>
        </row>
        <row r="37">
          <cell r="A37">
            <v>9</v>
          </cell>
        </row>
        <row r="38">
          <cell r="A38">
            <v>10</v>
          </cell>
        </row>
        <row r="39">
          <cell r="A39">
            <v>11</v>
          </cell>
        </row>
        <row r="40">
          <cell r="A40">
            <v>12</v>
          </cell>
        </row>
        <row r="41">
          <cell r="A41">
            <v>13</v>
          </cell>
        </row>
        <row r="42">
          <cell r="A42">
            <v>14</v>
          </cell>
        </row>
        <row r="43">
          <cell r="A43">
            <v>15</v>
          </cell>
        </row>
        <row r="44">
          <cell r="A44">
            <v>16</v>
          </cell>
        </row>
        <row r="45">
          <cell r="A45">
            <v>17</v>
          </cell>
        </row>
        <row r="46">
          <cell r="A46">
            <v>18</v>
          </cell>
        </row>
        <row r="47">
          <cell r="A47">
            <v>19</v>
          </cell>
        </row>
        <row r="48">
          <cell r="A48">
            <v>20</v>
          </cell>
        </row>
        <row r="49">
          <cell r="A49">
            <v>22</v>
          </cell>
        </row>
        <row r="50">
          <cell r="A50">
            <v>24</v>
          </cell>
        </row>
        <row r="51">
          <cell r="A51">
            <v>26</v>
          </cell>
        </row>
        <row r="52">
          <cell r="A52">
            <v>28</v>
          </cell>
        </row>
        <row r="53">
          <cell r="A53">
            <v>30</v>
          </cell>
        </row>
        <row r="54">
          <cell r="A54">
            <v>32</v>
          </cell>
        </row>
        <row r="55">
          <cell r="A55">
            <v>34</v>
          </cell>
        </row>
        <row r="56">
          <cell r="A56">
            <v>36</v>
          </cell>
        </row>
        <row r="57">
          <cell r="A57">
            <v>40</v>
          </cell>
        </row>
        <row r="58">
          <cell r="A58">
            <v>42</v>
          </cell>
        </row>
        <row r="59">
          <cell r="A59">
            <v>45</v>
          </cell>
        </row>
        <row r="60">
          <cell r="A60">
            <v>48</v>
          </cell>
        </row>
        <row r="61">
          <cell r="A61">
            <v>50</v>
          </cell>
        </row>
        <row r="62">
          <cell r="A62">
            <v>55</v>
          </cell>
        </row>
        <row r="63">
          <cell r="A63">
            <v>60</v>
          </cell>
        </row>
        <row r="64">
          <cell r="A64">
            <v>70</v>
          </cell>
        </row>
        <row r="65">
          <cell r="A65">
            <v>72</v>
          </cell>
        </row>
        <row r="66">
          <cell r="A66">
            <v>80</v>
          </cell>
        </row>
        <row r="67">
          <cell r="A67">
            <v>82</v>
          </cell>
        </row>
        <row r="68">
          <cell r="A68">
            <v>84</v>
          </cell>
        </row>
        <row r="69">
          <cell r="A69">
            <v>85</v>
          </cell>
        </row>
        <row r="70">
          <cell r="A70">
            <v>86</v>
          </cell>
        </row>
        <row r="71">
          <cell r="A71">
            <v>88</v>
          </cell>
        </row>
        <row r="72">
          <cell r="A72">
            <v>90</v>
          </cell>
        </row>
        <row r="73">
          <cell r="A73">
            <v>92</v>
          </cell>
        </row>
        <row r="74">
          <cell r="A74">
            <v>94</v>
          </cell>
        </row>
        <row r="75">
          <cell r="A75">
            <v>96</v>
          </cell>
        </row>
        <row r="76">
          <cell r="A76">
            <v>98</v>
          </cell>
        </row>
        <row r="77">
          <cell r="A77">
            <v>100</v>
          </cell>
        </row>
        <row r="78">
          <cell r="A78">
            <v>104</v>
          </cell>
        </row>
        <row r="79">
          <cell r="A79">
            <v>108</v>
          </cell>
        </row>
        <row r="80">
          <cell r="A80">
            <v>112</v>
          </cell>
        </row>
        <row r="81">
          <cell r="A81">
            <v>116</v>
          </cell>
        </row>
        <row r="82">
          <cell r="A82">
            <v>120</v>
          </cell>
        </row>
      </sheetData>
      <sheetData sheetId="29" refreshError="1">
        <row r="30">
          <cell r="A30" t="str">
            <v>Darcy-Weisbach</v>
          </cell>
        </row>
        <row r="31">
          <cell r="A31" t="str">
            <v>Hazen-Williams</v>
          </cell>
        </row>
        <row r="32">
          <cell r="A32" t="str">
            <v>Manning</v>
          </cell>
        </row>
        <row r="33">
          <cell r="A33" t="str">
            <v>Kutter</v>
          </cell>
        </row>
        <row r="42">
          <cell r="A42" t="str">
            <v>Liquid</v>
          </cell>
        </row>
        <row r="43">
          <cell r="A43" t="str">
            <v>Slurry</v>
          </cell>
        </row>
        <row r="44">
          <cell r="A44" t="str">
            <v>HVAC</v>
          </cell>
        </row>
        <row r="45">
          <cell r="A45" t="str">
            <v>Gas</v>
          </cell>
        </row>
      </sheetData>
      <sheetData sheetId="30" refreshError="1">
        <row r="12">
          <cell r="A12" t="str">
            <v>Steel</v>
          </cell>
        </row>
        <row r="13">
          <cell r="A13" t="str">
            <v>SSteel</v>
          </cell>
        </row>
        <row r="14">
          <cell r="A14" t="str">
            <v>Stainless Tubing</v>
          </cell>
        </row>
        <row r="15">
          <cell r="A15" t="str">
            <v>HDPE</v>
          </cell>
        </row>
        <row r="16">
          <cell r="A16" t="str">
            <v>Rubber</v>
          </cell>
        </row>
        <row r="17">
          <cell r="A17" t="str">
            <v>Cooper Pipe</v>
          </cell>
        </row>
        <row r="18">
          <cell r="A18" t="str">
            <v>Cooper Tubing</v>
          </cell>
        </row>
        <row r="19">
          <cell r="A19" t="str">
            <v>Ductile Iron</v>
          </cell>
        </row>
        <row r="20">
          <cell r="A20" t="str">
            <v>PVC</v>
          </cell>
        </row>
        <row r="21">
          <cell r="A21" t="str">
            <v>PVC Peru</v>
          </cell>
        </row>
        <row r="22">
          <cell r="A22" t="str">
            <v>PVDF</v>
          </cell>
        </row>
        <row r="23">
          <cell r="A23" t="str">
            <v>FRP</v>
          </cell>
        </row>
        <row r="24">
          <cell r="A24" t="str">
            <v>Galvanized Steel</v>
          </cell>
        </row>
        <row r="25">
          <cell r="A25" t="str">
            <v>Concrete</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ow r="5">
          <cell r="B5" t="str">
            <v>Speed</v>
          </cell>
        </row>
      </sheetData>
      <sheetData sheetId="83"/>
      <sheetData sheetId="84"/>
      <sheetData sheetId="85"/>
      <sheetData sheetId="86"/>
      <sheetData sheetId="87"/>
      <sheetData sheetId="88"/>
      <sheetData sheetId="89"/>
      <sheetData sheetId="90"/>
      <sheetData sheetId="91"/>
      <sheetData sheetId="92">
        <row r="5">
          <cell r="B5" t="str">
            <v>Speed</v>
          </cell>
        </row>
      </sheetData>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
      <sheetName val="19Jul"/>
      <sheetName val="20Jul"/>
      <sheetName val="21Jul"/>
      <sheetName val="22Jul"/>
      <sheetName val="23Jul"/>
      <sheetName val="24Jul"/>
      <sheetName val="25Jul"/>
      <sheetName val="Total"/>
      <sheetName val="Reporte Resumen"/>
      <sheetName val="Actualizar fecha"/>
      <sheetName val="STRUCTURAL"/>
      <sheetName val="TANQUES"/>
      <sheetName val="BOMBAS"/>
      <sheetName val="OTROS EQU"/>
      <sheetName val="TUBERI"/>
      <sheetName val="ELECTRICO"/>
      <sheetName val="RESUMEN"/>
      <sheetName val="Hoja2"/>
      <sheetName val="OTRO"/>
      <sheetName val="TRES SEMANAS"/>
      <sheetName val="3WK Metrado (2)"/>
      <sheetName val="GENERAL"/>
      <sheetName val="Input"/>
      <sheetName val="ANALISIS ALQUILER FERREYROS"/>
      <sheetName val="Curva S DAMRAISE"/>
      <sheetName val="Curva S DAMRAISE-Central"/>
      <sheetName val="Reporte_Resumen"/>
      <sheetName val="Actualizar_fecha"/>
      <sheetName val="OTROS_EQU"/>
      <sheetName val="TRES_SEMANAS"/>
      <sheetName val="Revisiones"/>
      <sheetName val="FORMA-LS3"/>
      <sheetName val="FORMA-LS1-LS2"/>
      <sheetName val="FORMA- RE1"/>
      <sheetName val="FORMA-RL1"/>
      <sheetName val="FORMA-SE2"/>
      <sheetName val="FORMA-ST1"/>
      <sheetName val="Programa"/>
      <sheetName val="Footing Design"/>
      <sheetName val="IP_EQUIPOS_STEP_04B"/>
      <sheetName val="7. LEYENDA"/>
      <sheetName val="4. LEYENDA"/>
      <sheetName val="MARK -UP"/>
      <sheetName val="Basis"/>
      <sheetName val="BDCONC"/>
      <sheetName val="Referencias"/>
      <sheetName val="presupuesto con 3 conect"/>
      <sheetName val="1. PROYECCIÓN CAPACIDAD OPERAT"/>
      <sheetName val="resu"/>
      <sheetName val="ACU"/>
      <sheetName val="Afe 2002"/>
      <sheetName val="Afe_2002"/>
      <sheetName val="LINEAS"/>
      <sheetName val="Reporte_Resumen1"/>
      <sheetName val="Actualizar_fecha1"/>
      <sheetName val="OTROS_EQU1"/>
      <sheetName val="TRES_SEMANAS1"/>
      <sheetName val="3WK_Metrado_(2)"/>
      <sheetName val="ANALISIS_ALQUILER_FERREYROS"/>
      <sheetName val="Curva_S_DAMRAISE"/>
      <sheetName val="Curva_S_DAMRAISE-Central"/>
      <sheetName val="FORMA-_RE1"/>
      <sheetName val="Footing_Design"/>
      <sheetName val="7__LEYENDA"/>
      <sheetName val="4__LEYENDA"/>
      <sheetName val="MARK_-UP"/>
      <sheetName val="presupuesto_con_3_conect"/>
      <sheetName val="1__PROYECCIÓN_CAPACIDAD_OPERAT"/>
      <sheetName val="Afe_20021"/>
      <sheetName val="CAUSAS DE INCUMPLIMIENTO 1"/>
      <sheetName val="SUMINISTRO LP"/>
      <sheetName val="Economica"/>
      <sheetName val="EVALUACION TECNICA"/>
      <sheetName val="Sust.1"/>
      <sheetName val="Sust.2"/>
      <sheetName val="Sust.3"/>
      <sheetName val="Sust.4"/>
      <sheetName val="Sust.5"/>
      <sheetName val="Sust.6"/>
      <sheetName val="Sust.7"/>
      <sheetName val="Sust.8"/>
      <sheetName val="Sust.9"/>
      <sheetName val="Sust.10"/>
      <sheetName val="463GP0011A-520-01-001"/>
      <sheetName val="TABLERO"/>
      <sheetName val="GENERALES"/>
      <sheetName val="Detalle 2009"/>
      <sheetName val="BM DATA SHEET"/>
      <sheetName val="Daily Force Report 19Jul-25Jul"/>
      <sheetName val="INVOICE"/>
      <sheetName val="Others"/>
      <sheetName val="Model"/>
      <sheetName val="Localidades_Personal_Oct00_Ene0"/>
      <sheetName val="4W_Sem2"/>
      <sheetName val="NOBORRAR"/>
      <sheetName val="Lista de equipos"/>
      <sheetName val="PARAMETER"/>
      <sheetName val="GRL"/>
      <sheetName val="ACT"/>
      <sheetName val="DESCRIPTION"/>
      <sheetName val="detail"/>
      <sheetName val="PGA"/>
      <sheetName val="chart"/>
      <sheetName val="Workspace"/>
      <sheetName val="EQ INGR-EGR"/>
      <sheetName val="MOD INGR-EGR"/>
      <sheetName val="Parametros"/>
      <sheetName val="oferta_03-01-0611"/>
      <sheetName val="EQ_INGR-EGR"/>
      <sheetName val="MOD_INGR-EGR"/>
      <sheetName val="D_Mes"/>
      <sheetName val="Configuration"/>
      <sheetName val="EQ_INGR-EGR2"/>
      <sheetName val="MOD_INGR-EGR2"/>
      <sheetName val="EQ_INGR-EGR1"/>
      <sheetName val="MOD_INGR-EGR1"/>
      <sheetName val="Detalle Fase"/>
      <sheetName val="7422CW00"/>
      <sheetName val="Datos de Entrada"/>
      <sheetName val="resumen mensual de producción"/>
      <sheetName val="TC"/>
      <sheetName val="CICLO DE EXCAVACION"/>
      <sheetName val="M.O."/>
      <sheetName val="Ins"/>
      <sheetName val="BD_General"/>
      <sheetName val="BD_Prod"/>
      <sheetName val="BD_EQyMO"/>
      <sheetName val="HH MO"/>
      <sheetName val="HH EQ"/>
      <sheetName val="Costo x Frente"/>
      <sheetName val="Costo x Actividad"/>
      <sheetName val="Costo MO"/>
      <sheetName val="Costo EQ"/>
      <sheetName val="Costo x Partida"/>
      <sheetName val="Sheet1"/>
      <sheetName val="REND. EQUIPOS Y MAQUINAS"/>
      <sheetName val="MATERIALES"/>
      <sheetName val="SUELDOS"/>
      <sheetName val="Portada"/>
      <sheetName val="QPS"/>
      <sheetName val="Partidas"/>
      <sheetName val="Sub Partidas"/>
      <sheetName val="Insumos"/>
      <sheetName val="GG"/>
      <sheetName val="Manto_y_D2"/>
      <sheetName val="Tarifas"/>
      <sheetName val="HH"/>
      <sheetName val="Hoja3"/>
      <sheetName val="CI_OP"/>
      <sheetName val="Reg Comun"/>
      <sheetName val="Validacion"/>
      <sheetName val="QPS_sup"/>
      <sheetName val="Cronograma"/>
      <sheetName val="A"/>
      <sheetName val="B"/>
      <sheetName val="MANO"/>
      <sheetName val="Hoja1"/>
    </sheetNames>
    <sheetDataSet>
      <sheetData sheetId="0" refreshError="1">
        <row r="7">
          <cell r="C7" t="str">
            <v>M01</v>
          </cell>
          <cell r="D7">
            <v>1</v>
          </cell>
          <cell r="H7">
            <v>10</v>
          </cell>
          <cell r="I7">
            <v>1</v>
          </cell>
          <cell r="M7">
            <v>10</v>
          </cell>
          <cell r="N7">
            <v>1</v>
          </cell>
          <cell r="O7">
            <v>1</v>
          </cell>
          <cell r="R7">
            <v>10</v>
          </cell>
        </row>
        <row r="8">
          <cell r="C8" t="str">
            <v>M02</v>
          </cell>
          <cell r="D8">
            <v>10</v>
          </cell>
          <cell r="E8">
            <v>3079.7232333505535</v>
          </cell>
          <cell r="H8">
            <v>100</v>
          </cell>
          <cell r="I8">
            <v>10</v>
          </cell>
          <cell r="J8">
            <v>0.95974210590218356</v>
          </cell>
          <cell r="K8">
            <v>1</v>
          </cell>
          <cell r="L8">
            <v>7.040230129432011E-2</v>
          </cell>
          <cell r="M8">
            <v>93</v>
          </cell>
          <cell r="N8">
            <v>9</v>
          </cell>
          <cell r="O8">
            <v>1</v>
          </cell>
          <cell r="P8" t="str">
            <v>1- BARREN TANK AREA</v>
          </cell>
          <cell r="Q8">
            <v>9.4080636877247048E-2</v>
          </cell>
          <cell r="R8">
            <v>91</v>
          </cell>
        </row>
        <row r="9">
          <cell r="C9" t="str">
            <v>M05</v>
          </cell>
          <cell r="D9">
            <v>107</v>
          </cell>
          <cell r="E9">
            <v>121</v>
          </cell>
          <cell r="H9">
            <v>1087</v>
          </cell>
          <cell r="I9">
            <v>117</v>
          </cell>
          <cell r="J9">
            <v>0.99500000000000011</v>
          </cell>
          <cell r="K9">
            <v>1</v>
          </cell>
          <cell r="M9">
            <v>1135.5</v>
          </cell>
          <cell r="N9">
            <v>115</v>
          </cell>
          <cell r="O9">
            <v>2</v>
          </cell>
          <cell r="P9" t="str">
            <v>STRUCTURAL WORK</v>
          </cell>
          <cell r="Q9">
            <v>1</v>
          </cell>
          <cell r="R9">
            <v>1140</v>
          </cell>
        </row>
        <row r="10">
          <cell r="C10" t="str">
            <v>M07</v>
          </cell>
          <cell r="D10">
            <v>3</v>
          </cell>
          <cell r="E10">
            <v>121</v>
          </cell>
          <cell r="F10">
            <v>4</v>
          </cell>
          <cell r="G10">
            <v>0.99500000000000011</v>
          </cell>
          <cell r="H10">
            <v>31</v>
          </cell>
          <cell r="I10">
            <v>4</v>
          </cell>
          <cell r="J10">
            <v>0.99500000000000011</v>
          </cell>
          <cell r="K10">
            <v>1</v>
          </cell>
          <cell r="M10">
            <v>42</v>
          </cell>
          <cell r="N10">
            <v>3</v>
          </cell>
          <cell r="O10">
            <v>1</v>
          </cell>
          <cell r="R10">
            <v>30</v>
          </cell>
        </row>
        <row r="11">
          <cell r="C11" t="str">
            <v>M08</v>
          </cell>
          <cell r="D11">
            <v>4</v>
          </cell>
          <cell r="H11">
            <v>40</v>
          </cell>
          <cell r="I11">
            <v>4</v>
          </cell>
          <cell r="M11">
            <v>40</v>
          </cell>
          <cell r="N11">
            <v>4</v>
          </cell>
          <cell r="R11">
            <v>43</v>
          </cell>
        </row>
        <row r="12">
          <cell r="C12" t="str">
            <v>M11</v>
          </cell>
          <cell r="E12">
            <v>118</v>
          </cell>
          <cell r="I12">
            <v>1</v>
          </cell>
          <cell r="J12">
            <v>0.97542372881355943</v>
          </cell>
          <cell r="K12">
            <v>1</v>
          </cell>
          <cell r="M12">
            <v>10.5</v>
          </cell>
          <cell r="N12">
            <v>1</v>
          </cell>
          <cell r="O12">
            <v>2</v>
          </cell>
          <cell r="P12" t="str">
            <v>MECHANICAL</v>
          </cell>
          <cell r="Q12">
            <v>0</v>
          </cell>
          <cell r="R12">
            <v>10</v>
          </cell>
        </row>
        <row r="13">
          <cell r="C13" t="str">
            <v>M12</v>
          </cell>
          <cell r="D13">
            <v>37421</v>
          </cell>
          <cell r="E13">
            <v>29</v>
          </cell>
          <cell r="F13">
            <v>3</v>
          </cell>
          <cell r="G13">
            <v>0.95000000000000007</v>
          </cell>
          <cell r="H13">
            <v>1</v>
          </cell>
          <cell r="I13">
            <v>1</v>
          </cell>
          <cell r="J13">
            <v>0.23347457627118648</v>
          </cell>
          <cell r="K13">
            <v>0.24576271186440679</v>
          </cell>
          <cell r="M13">
            <v>10.5</v>
          </cell>
          <cell r="N13">
            <v>1</v>
          </cell>
          <cell r="R13">
            <v>11</v>
          </cell>
        </row>
        <row r="14">
          <cell r="C14" t="str">
            <v>M14</v>
          </cell>
          <cell r="D14">
            <v>3</v>
          </cell>
          <cell r="E14">
            <v>29</v>
          </cell>
          <cell r="F14">
            <v>4</v>
          </cell>
          <cell r="G14">
            <v>0.95000000000000007</v>
          </cell>
          <cell r="H14">
            <v>38</v>
          </cell>
          <cell r="I14">
            <v>4</v>
          </cell>
          <cell r="J14">
            <v>0.23347457627118648</v>
          </cell>
          <cell r="K14">
            <v>0.24576271186440679</v>
          </cell>
          <cell r="M14">
            <v>50.5</v>
          </cell>
          <cell r="N14">
            <v>6</v>
          </cell>
          <cell r="R14">
            <v>71.5</v>
          </cell>
        </row>
        <row r="15">
          <cell r="C15" t="str">
            <v>M15</v>
          </cell>
          <cell r="D15">
            <v>37419</v>
          </cell>
          <cell r="E15">
            <v>30</v>
          </cell>
          <cell r="F15">
            <v>1</v>
          </cell>
          <cell r="G15">
            <v>1</v>
          </cell>
          <cell r="H15">
            <v>1</v>
          </cell>
          <cell r="I15">
            <v>3</v>
          </cell>
          <cell r="J15">
            <v>0.25423728813559321</v>
          </cell>
          <cell r="K15">
            <v>0.25423728813559321</v>
          </cell>
          <cell r="M15">
            <v>30</v>
          </cell>
          <cell r="N15">
            <v>2</v>
          </cell>
          <cell r="O15">
            <v>1</v>
          </cell>
          <cell r="R15">
            <v>20.5</v>
          </cell>
        </row>
        <row r="16">
          <cell r="C16" t="str">
            <v>M17</v>
          </cell>
          <cell r="D16">
            <v>3</v>
          </cell>
          <cell r="E16">
            <v>30</v>
          </cell>
          <cell r="F16">
            <v>1</v>
          </cell>
          <cell r="G16">
            <v>1</v>
          </cell>
          <cell r="H16">
            <v>30.5</v>
          </cell>
          <cell r="I16">
            <v>3</v>
          </cell>
          <cell r="J16">
            <v>0.25423728813559321</v>
          </cell>
          <cell r="K16">
            <v>0.25423728813559321</v>
          </cell>
          <cell r="M16">
            <v>34.5</v>
          </cell>
          <cell r="N16">
            <v>2</v>
          </cell>
          <cell r="O16">
            <v>1</v>
          </cell>
          <cell r="R16">
            <v>21</v>
          </cell>
        </row>
        <row r="17">
          <cell r="C17" t="str">
            <v>M18</v>
          </cell>
          <cell r="I17">
            <v>10</v>
          </cell>
          <cell r="J17">
            <v>3</v>
          </cell>
          <cell r="L17">
            <v>2</v>
          </cell>
          <cell r="M17">
            <v>90.5</v>
          </cell>
          <cell r="N17">
            <v>10</v>
          </cell>
          <cell r="Q17">
            <v>2</v>
          </cell>
          <cell r="R17">
            <v>90.5</v>
          </cell>
        </row>
        <row r="18">
          <cell r="C18" t="str">
            <v>M20</v>
          </cell>
          <cell r="D18">
            <v>15</v>
          </cell>
          <cell r="E18">
            <v>807</v>
          </cell>
          <cell r="H18">
            <v>158</v>
          </cell>
          <cell r="I18">
            <v>3</v>
          </cell>
          <cell r="J18">
            <v>17</v>
          </cell>
          <cell r="K18">
            <v>1</v>
          </cell>
          <cell r="L18">
            <v>7</v>
          </cell>
          <cell r="M18">
            <v>32.5</v>
          </cell>
          <cell r="O18">
            <v>2</v>
          </cell>
          <cell r="P18" t="str">
            <v>PIPING</v>
          </cell>
          <cell r="Q18">
            <v>7.5382073523337464E-2</v>
          </cell>
          <cell r="R18">
            <v>1</v>
          </cell>
        </row>
        <row r="19">
          <cell r="C19" t="str">
            <v>M40</v>
          </cell>
          <cell r="D19">
            <v>1</v>
          </cell>
          <cell r="E19">
            <v>31</v>
          </cell>
          <cell r="F19">
            <v>5</v>
          </cell>
          <cell r="G19">
            <v>0.97500000000000009</v>
          </cell>
          <cell r="H19">
            <v>11.5</v>
          </cell>
          <cell r="I19">
            <v>1</v>
          </cell>
          <cell r="J19">
            <v>3.7453531598513015E-2</v>
          </cell>
          <cell r="K19">
            <v>3.8413878562577448E-2</v>
          </cell>
          <cell r="M19">
            <v>10</v>
          </cell>
          <cell r="N19">
            <v>1</v>
          </cell>
          <cell r="R19">
            <v>10</v>
          </cell>
        </row>
        <row r="20">
          <cell r="C20" t="str">
            <v>M41</v>
          </cell>
          <cell r="D20">
            <v>37424</v>
          </cell>
          <cell r="E20">
            <v>31</v>
          </cell>
          <cell r="F20">
            <v>5</v>
          </cell>
          <cell r="G20">
            <v>0.97500000000000009</v>
          </cell>
          <cell r="H20">
            <v>1</v>
          </cell>
          <cell r="I20">
            <v>3</v>
          </cell>
          <cell r="J20">
            <v>3.7453531598513015E-2</v>
          </cell>
          <cell r="K20">
            <v>3.8413878562577448E-2</v>
          </cell>
          <cell r="M20">
            <v>10</v>
          </cell>
          <cell r="N20">
            <v>3</v>
          </cell>
          <cell r="R20">
            <v>10</v>
          </cell>
        </row>
        <row r="21">
          <cell r="C21" t="str">
            <v>M42</v>
          </cell>
          <cell r="D21">
            <v>37439</v>
          </cell>
          <cell r="E21">
            <v>79</v>
          </cell>
          <cell r="F21">
            <v>19</v>
          </cell>
          <cell r="G21">
            <v>0.97500000000000009</v>
          </cell>
          <cell r="H21">
            <v>1</v>
          </cell>
          <cell r="I21">
            <v>3</v>
          </cell>
          <cell r="J21">
            <v>9.54460966542751E-2</v>
          </cell>
          <cell r="K21">
            <v>9.7893432465923177E-2</v>
          </cell>
          <cell r="M21">
            <v>10</v>
          </cell>
          <cell r="N21">
            <v>3</v>
          </cell>
          <cell r="R21">
            <v>10</v>
          </cell>
        </row>
        <row r="22">
          <cell r="C22" t="str">
            <v>M43</v>
          </cell>
          <cell r="D22">
            <v>37424</v>
          </cell>
          <cell r="E22">
            <v>31</v>
          </cell>
          <cell r="F22">
            <v>5</v>
          </cell>
          <cell r="G22">
            <v>0.97500000000000009</v>
          </cell>
          <cell r="H22">
            <v>1</v>
          </cell>
          <cell r="I22">
            <v>3.8413878562577448E-2</v>
          </cell>
          <cell r="J22">
            <v>3.7453531598513015E-2</v>
          </cell>
          <cell r="K22">
            <v>3.8413878562577448E-2</v>
          </cell>
        </row>
        <row r="23">
          <cell r="C23" t="str">
            <v>M44</v>
          </cell>
          <cell r="D23">
            <v>8</v>
          </cell>
          <cell r="E23">
            <v>10</v>
          </cell>
          <cell r="F23">
            <v>5</v>
          </cell>
          <cell r="G23">
            <v>0.97500000000000009</v>
          </cell>
          <cell r="H23">
            <v>90</v>
          </cell>
          <cell r="I23">
            <v>9</v>
          </cell>
          <cell r="J23">
            <v>1.2081784386617103E-2</v>
          </cell>
          <cell r="K23">
            <v>1.2391573729863693E-2</v>
          </cell>
          <cell r="M23">
            <v>99.5</v>
          </cell>
          <cell r="N23">
            <v>2</v>
          </cell>
          <cell r="O23">
            <v>7</v>
          </cell>
          <cell r="R23">
            <v>20</v>
          </cell>
        </row>
        <row r="24">
          <cell r="C24" t="str">
            <v>M45</v>
          </cell>
          <cell r="D24">
            <v>37425</v>
          </cell>
          <cell r="E24">
            <v>31</v>
          </cell>
          <cell r="F24">
            <v>5</v>
          </cell>
          <cell r="G24">
            <v>0.97500000000000009</v>
          </cell>
          <cell r="H24">
            <v>1</v>
          </cell>
          <cell r="I24">
            <v>3</v>
          </cell>
          <cell r="J24">
            <v>3.7453531598513015E-2</v>
          </cell>
          <cell r="K24">
            <v>3.8413878562577448E-2</v>
          </cell>
          <cell r="M24">
            <v>30</v>
          </cell>
          <cell r="N24">
            <v>1</v>
          </cell>
          <cell r="O24">
            <v>2</v>
          </cell>
          <cell r="R24">
            <v>10.5</v>
          </cell>
        </row>
        <row r="25">
          <cell r="C25" t="str">
            <v>M46</v>
          </cell>
          <cell r="D25">
            <v>37422</v>
          </cell>
          <cell r="E25">
            <v>23</v>
          </cell>
          <cell r="F25">
            <v>1</v>
          </cell>
          <cell r="G25">
            <v>0.97500000000000009</v>
          </cell>
          <cell r="H25">
            <v>1</v>
          </cell>
          <cell r="I25">
            <v>1</v>
          </cell>
          <cell r="J25">
            <v>3</v>
          </cell>
          <cell r="K25">
            <v>2.8500619578686492E-2</v>
          </cell>
          <cell r="M25">
            <v>8.5</v>
          </cell>
          <cell r="N25">
            <v>1</v>
          </cell>
          <cell r="R25">
            <v>11</v>
          </cell>
        </row>
        <row r="26">
          <cell r="C26" t="str">
            <v>M47</v>
          </cell>
          <cell r="D26">
            <v>37426</v>
          </cell>
          <cell r="E26">
            <v>27</v>
          </cell>
          <cell r="F26">
            <v>1</v>
          </cell>
          <cell r="G26">
            <v>0.97500000000000009</v>
          </cell>
          <cell r="H26">
            <v>1</v>
          </cell>
          <cell r="I26">
            <v>1</v>
          </cell>
          <cell r="J26">
            <v>6</v>
          </cell>
          <cell r="K26">
            <v>3.3457249070631967E-2</v>
          </cell>
          <cell r="M26">
            <v>11.5</v>
          </cell>
          <cell r="N26">
            <v>9</v>
          </cell>
          <cell r="R26">
            <v>100.5</v>
          </cell>
        </row>
        <row r="27">
          <cell r="C27" t="str">
            <v>M48</v>
          </cell>
          <cell r="D27">
            <v>37431</v>
          </cell>
          <cell r="E27">
            <v>128</v>
          </cell>
          <cell r="F27">
            <v>12</v>
          </cell>
          <cell r="G27">
            <v>0.97500000000000009</v>
          </cell>
          <cell r="H27">
            <v>1</v>
          </cell>
          <cell r="I27">
            <v>0.15861214374225527</v>
          </cell>
          <cell r="J27">
            <v>0.15464684014869889</v>
          </cell>
          <cell r="K27">
            <v>0.15861214374225527</v>
          </cell>
          <cell r="N27">
            <v>1</v>
          </cell>
          <cell r="R27">
            <v>10.5</v>
          </cell>
        </row>
        <row r="28">
          <cell r="C28" t="str">
            <v>M49</v>
          </cell>
          <cell r="D28">
            <v>37408</v>
          </cell>
          <cell r="E28">
            <v>10</v>
          </cell>
          <cell r="F28">
            <v>13</v>
          </cell>
          <cell r="G28">
            <v>0.97500000000000009</v>
          </cell>
          <cell r="H28">
            <v>1</v>
          </cell>
          <cell r="I28">
            <v>4</v>
          </cell>
          <cell r="J28">
            <v>1.2081784386617103E-2</v>
          </cell>
          <cell r="K28">
            <v>1.2391573729863693E-2</v>
          </cell>
          <cell r="M28">
            <v>40</v>
          </cell>
        </row>
        <row r="29">
          <cell r="C29" t="str">
            <v>M50</v>
          </cell>
          <cell r="D29">
            <v>37419</v>
          </cell>
          <cell r="E29">
            <v>5</v>
          </cell>
          <cell r="F29">
            <v>3</v>
          </cell>
          <cell r="G29">
            <v>0.75000000000000011</v>
          </cell>
          <cell r="H29">
            <v>1</v>
          </cell>
          <cell r="I29">
            <v>6.1957868649318466E-3</v>
          </cell>
          <cell r="J29">
            <v>4.6468401486988858E-3</v>
          </cell>
          <cell r="K29">
            <v>6.1957868649318466E-3</v>
          </cell>
          <cell r="N29">
            <v>1</v>
          </cell>
          <cell r="R29">
            <v>10.5</v>
          </cell>
        </row>
        <row r="30">
          <cell r="C30" t="str">
            <v>M51</v>
          </cell>
          <cell r="D30">
            <v>37413</v>
          </cell>
          <cell r="E30">
            <v>43</v>
          </cell>
          <cell r="F30">
            <v>7</v>
          </cell>
          <cell r="G30">
            <v>0.97500000000000009</v>
          </cell>
          <cell r="H30">
            <v>1</v>
          </cell>
          <cell r="I30">
            <v>2</v>
          </cell>
          <cell r="J30">
            <v>5.1951672862453536E-2</v>
          </cell>
          <cell r="K30">
            <v>5.3283767038413879E-2</v>
          </cell>
          <cell r="M30">
            <v>20</v>
          </cell>
          <cell r="N30">
            <v>2</v>
          </cell>
          <cell r="R30">
            <v>21</v>
          </cell>
        </row>
        <row r="31">
          <cell r="C31" t="str">
            <v>M53</v>
          </cell>
          <cell r="D31">
            <v>37411</v>
          </cell>
          <cell r="E31">
            <v>5</v>
          </cell>
          <cell r="F31">
            <v>2</v>
          </cell>
          <cell r="G31">
            <v>0.97500000000000009</v>
          </cell>
          <cell r="H31">
            <v>1</v>
          </cell>
          <cell r="I31">
            <v>2</v>
          </cell>
          <cell r="J31">
            <v>3</v>
          </cell>
          <cell r="K31">
            <v>6.1957868649318466E-3</v>
          </cell>
          <cell r="M31">
            <v>20</v>
          </cell>
          <cell r="N31">
            <v>5</v>
          </cell>
          <cell r="R31">
            <v>42.5</v>
          </cell>
        </row>
        <row r="32">
          <cell r="C32">
            <v>37439</v>
          </cell>
          <cell r="D32">
            <v>37439</v>
          </cell>
          <cell r="E32">
            <v>2</v>
          </cell>
          <cell r="F32">
            <v>1</v>
          </cell>
          <cell r="G32">
            <v>0.9840000000000001</v>
          </cell>
          <cell r="H32">
            <v>1</v>
          </cell>
          <cell r="I32">
            <v>2.4783147459727386E-3</v>
          </cell>
          <cell r="J32">
            <v>2.4386617100371748E-3</v>
          </cell>
          <cell r="K32">
            <v>2.4783147459727386E-3</v>
          </cell>
        </row>
        <row r="33">
          <cell r="C33">
            <v>37440</v>
          </cell>
          <cell r="D33">
            <v>37440</v>
          </cell>
          <cell r="E33">
            <v>2</v>
          </cell>
          <cell r="F33">
            <v>1</v>
          </cell>
          <cell r="G33">
            <v>0.9840000000000001</v>
          </cell>
          <cell r="H33">
            <v>1</v>
          </cell>
          <cell r="I33">
            <v>2.4783147459727386E-3</v>
          </cell>
          <cell r="J33">
            <v>2.4386617100371748E-3</v>
          </cell>
          <cell r="K33">
            <v>2.4783147459727386E-3</v>
          </cell>
        </row>
        <row r="34">
          <cell r="C34" t="str">
            <v>M60</v>
          </cell>
          <cell r="D34">
            <v>37442</v>
          </cell>
          <cell r="E34">
            <v>50</v>
          </cell>
          <cell r="F34">
            <v>7</v>
          </cell>
          <cell r="G34">
            <v>0.9840000000000001</v>
          </cell>
          <cell r="H34">
            <v>1</v>
          </cell>
          <cell r="I34">
            <v>6.1957868649318466E-2</v>
          </cell>
          <cell r="J34">
            <v>6.096654275092938E-2</v>
          </cell>
          <cell r="K34">
            <v>6.1957868649318466E-2</v>
          </cell>
        </row>
        <row r="35">
          <cell r="C35" t="str">
            <v>M61</v>
          </cell>
          <cell r="D35">
            <v>37438</v>
          </cell>
          <cell r="E35">
            <v>14</v>
          </cell>
          <cell r="F35">
            <v>3</v>
          </cell>
          <cell r="G35">
            <v>0.9840000000000001</v>
          </cell>
          <cell r="H35">
            <v>1</v>
          </cell>
          <cell r="I35">
            <v>1</v>
          </cell>
          <cell r="J35">
            <v>1.7070631970260226E-2</v>
          </cell>
          <cell r="K35">
            <v>1.7348203221809171E-2</v>
          </cell>
          <cell r="L35">
            <v>1</v>
          </cell>
          <cell r="M35">
            <v>10</v>
          </cell>
          <cell r="N35">
            <v>2</v>
          </cell>
          <cell r="R35">
            <v>20</v>
          </cell>
        </row>
        <row r="36">
          <cell r="C36" t="str">
            <v>M62</v>
          </cell>
          <cell r="D36">
            <v>37445</v>
          </cell>
          <cell r="E36">
            <v>18</v>
          </cell>
          <cell r="F36">
            <v>3</v>
          </cell>
          <cell r="G36">
            <v>0.95600000000000007</v>
          </cell>
          <cell r="H36">
            <v>1</v>
          </cell>
          <cell r="I36">
            <v>2</v>
          </cell>
          <cell r="J36">
            <v>2.1323420074349442E-2</v>
          </cell>
          <cell r="K36">
            <v>2.2304832713754646E-2</v>
          </cell>
          <cell r="M36">
            <v>20</v>
          </cell>
          <cell r="N36">
            <v>2</v>
          </cell>
          <cell r="R36">
            <v>20</v>
          </cell>
        </row>
        <row r="37">
          <cell r="C37" t="str">
            <v>M63</v>
          </cell>
          <cell r="D37">
            <v>37447</v>
          </cell>
          <cell r="E37">
            <v>18</v>
          </cell>
          <cell r="F37">
            <v>2</v>
          </cell>
          <cell r="G37">
            <v>0.95600000000000007</v>
          </cell>
          <cell r="H37">
            <v>1</v>
          </cell>
          <cell r="I37">
            <v>1</v>
          </cell>
          <cell r="J37">
            <v>2.1323420074349442E-2</v>
          </cell>
          <cell r="K37">
            <v>2.2304832713754646E-2</v>
          </cell>
          <cell r="M37">
            <v>10</v>
          </cell>
          <cell r="N37">
            <v>1</v>
          </cell>
          <cell r="R37">
            <v>10</v>
          </cell>
        </row>
        <row r="38">
          <cell r="C38" t="str">
            <v>M64</v>
          </cell>
          <cell r="D38">
            <v>37432</v>
          </cell>
          <cell r="E38">
            <v>4</v>
          </cell>
          <cell r="F38">
            <v>2</v>
          </cell>
          <cell r="G38">
            <v>0.9840000000000001</v>
          </cell>
          <cell r="H38">
            <v>1</v>
          </cell>
          <cell r="I38">
            <v>1</v>
          </cell>
          <cell r="J38">
            <v>4.8773234200743497E-3</v>
          </cell>
          <cell r="K38">
            <v>4.9566294919454771E-3</v>
          </cell>
          <cell r="M38">
            <v>10</v>
          </cell>
          <cell r="N38">
            <v>1</v>
          </cell>
          <cell r="R38">
            <v>10</v>
          </cell>
        </row>
        <row r="39">
          <cell r="C39" t="str">
            <v>M65</v>
          </cell>
          <cell r="D39">
            <v>37425</v>
          </cell>
          <cell r="E39">
            <v>35</v>
          </cell>
          <cell r="F39">
            <v>5</v>
          </cell>
          <cell r="G39">
            <v>0.9840000000000001</v>
          </cell>
          <cell r="H39">
            <v>1</v>
          </cell>
          <cell r="I39">
            <v>4.3370508054522923E-2</v>
          </cell>
          <cell r="J39">
            <v>4.2676579925650562E-2</v>
          </cell>
          <cell r="K39">
            <v>4.3370508054522923E-2</v>
          </cell>
        </row>
        <row r="40">
          <cell r="C40" t="str">
            <v>M66</v>
          </cell>
          <cell r="D40">
            <v>37427</v>
          </cell>
          <cell r="E40">
            <v>143</v>
          </cell>
          <cell r="F40">
            <v>8</v>
          </cell>
          <cell r="G40">
            <v>0.9840000000000001</v>
          </cell>
          <cell r="H40">
            <v>1</v>
          </cell>
          <cell r="I40">
            <v>1</v>
          </cell>
          <cell r="J40">
            <v>0.17436431226765803</v>
          </cell>
          <cell r="K40">
            <v>0.17719950433705081</v>
          </cell>
          <cell r="M40">
            <v>10</v>
          </cell>
          <cell r="N40">
            <v>1</v>
          </cell>
          <cell r="R40">
            <v>10</v>
          </cell>
        </row>
        <row r="41">
          <cell r="C41" t="str">
            <v>M67</v>
          </cell>
          <cell r="D41">
            <v>37446</v>
          </cell>
          <cell r="E41">
            <v>4</v>
          </cell>
          <cell r="F41">
            <v>1</v>
          </cell>
          <cell r="G41">
            <v>0.9840000000000001</v>
          </cell>
          <cell r="H41">
            <v>1</v>
          </cell>
          <cell r="I41">
            <v>1</v>
          </cell>
          <cell r="J41">
            <v>4.8773234200743497E-3</v>
          </cell>
          <cell r="K41">
            <v>4.9566294919454771E-3</v>
          </cell>
          <cell r="M41">
            <v>10</v>
          </cell>
          <cell r="N41">
            <v>1</v>
          </cell>
          <cell r="R41">
            <v>10</v>
          </cell>
        </row>
        <row r="42">
          <cell r="C42" t="str">
            <v>M68</v>
          </cell>
          <cell r="D42">
            <v>37447</v>
          </cell>
          <cell r="E42">
            <v>3</v>
          </cell>
          <cell r="F42">
            <v>1</v>
          </cell>
          <cell r="G42">
            <v>0.9840000000000001</v>
          </cell>
          <cell r="H42">
            <v>1</v>
          </cell>
          <cell r="I42">
            <v>3.7174721189591076E-3</v>
          </cell>
          <cell r="J42">
            <v>3.6579925650557623E-3</v>
          </cell>
          <cell r="K42">
            <v>3.7174721189591076E-3</v>
          </cell>
          <cell r="L42">
            <v>1</v>
          </cell>
          <cell r="Q42">
            <v>1</v>
          </cell>
        </row>
        <row r="43">
          <cell r="C43" t="str">
            <v>M69</v>
          </cell>
          <cell r="D43">
            <v>37445</v>
          </cell>
          <cell r="E43">
            <v>60</v>
          </cell>
          <cell r="F43">
            <v>10</v>
          </cell>
          <cell r="G43">
            <v>0.9840000000000001</v>
          </cell>
          <cell r="H43">
            <v>1</v>
          </cell>
          <cell r="I43">
            <v>7.434944237918216E-2</v>
          </cell>
          <cell r="J43">
            <v>7.3159851301115256E-2</v>
          </cell>
          <cell r="K43">
            <v>7.434944237918216E-2</v>
          </cell>
        </row>
        <row r="44">
          <cell r="C44" t="str">
            <v>M70</v>
          </cell>
        </row>
        <row r="45">
          <cell r="C45" t="str">
            <v>M71</v>
          </cell>
        </row>
        <row r="46">
          <cell r="C46" t="str">
            <v>M72</v>
          </cell>
          <cell r="E46">
            <v>1959.9121222394422</v>
          </cell>
          <cell r="I46">
            <v>1</v>
          </cell>
          <cell r="J46">
            <v>0.94979635759284009</v>
          </cell>
          <cell r="K46">
            <v>1</v>
          </cell>
          <cell r="O46">
            <v>2</v>
          </cell>
          <cell r="P46" t="str">
            <v>ELECTRICAL</v>
          </cell>
          <cell r="Q46">
            <v>4.2739726027397257E-2</v>
          </cell>
          <cell r="R46">
            <v>1</v>
          </cell>
        </row>
        <row r="47">
          <cell r="C47" t="str">
            <v>M73</v>
          </cell>
          <cell r="D47">
            <v>37442</v>
          </cell>
          <cell r="E47">
            <v>300</v>
          </cell>
          <cell r="F47">
            <v>35</v>
          </cell>
          <cell r="G47">
            <v>0.96500000000000008</v>
          </cell>
          <cell r="H47">
            <v>1</v>
          </cell>
          <cell r="I47">
            <v>0.15306808738812885</v>
          </cell>
          <cell r="J47">
            <v>0.14771070432954436</v>
          </cell>
          <cell r="K47">
            <v>0.15306808738812885</v>
          </cell>
        </row>
        <row r="48">
          <cell r="C48" t="str">
            <v>M74</v>
          </cell>
          <cell r="D48">
            <v>37443</v>
          </cell>
          <cell r="E48">
            <v>60</v>
          </cell>
          <cell r="F48">
            <v>31</v>
          </cell>
          <cell r="G48">
            <v>0.98499999999999999</v>
          </cell>
          <cell r="H48">
            <v>1</v>
          </cell>
          <cell r="I48">
            <v>3.0613617477625768E-2</v>
          </cell>
          <cell r="J48">
            <v>3.0154413215461383E-2</v>
          </cell>
          <cell r="K48">
            <v>3.0613617477625768E-2</v>
          </cell>
        </row>
        <row r="49">
          <cell r="C49" t="str">
            <v>M75</v>
          </cell>
          <cell r="D49">
            <v>37450</v>
          </cell>
          <cell r="E49">
            <v>1399.9121222394422</v>
          </cell>
          <cell r="F49">
            <v>31</v>
          </cell>
          <cell r="G49">
            <v>0.93999999999999972</v>
          </cell>
          <cell r="H49">
            <v>1</v>
          </cell>
          <cell r="I49">
            <v>0.71427290354215944</v>
          </cell>
          <cell r="J49">
            <v>0.6714165293296297</v>
          </cell>
          <cell r="K49">
            <v>0.71427290354215944</v>
          </cell>
        </row>
        <row r="50">
          <cell r="C50" t="str">
            <v>M76</v>
          </cell>
          <cell r="D50">
            <v>37450</v>
          </cell>
          <cell r="E50">
            <v>46.252603157690814</v>
          </cell>
          <cell r="F50">
            <v>31</v>
          </cell>
          <cell r="G50">
            <v>0.94000000000000006</v>
          </cell>
          <cell r="H50">
            <v>1</v>
          </cell>
        </row>
        <row r="51">
          <cell r="C51" t="str">
            <v>M77</v>
          </cell>
          <cell r="D51">
            <v>37450</v>
          </cell>
          <cell r="E51">
            <v>46.252603157690814</v>
          </cell>
          <cell r="F51">
            <v>31</v>
          </cell>
          <cell r="G51">
            <v>0.94000000000000006</v>
          </cell>
          <cell r="H51">
            <v>1</v>
          </cell>
          <cell r="L51">
            <v>1</v>
          </cell>
          <cell r="N51">
            <v>1</v>
          </cell>
          <cell r="R51">
            <v>10</v>
          </cell>
        </row>
        <row r="52">
          <cell r="C52" t="str">
            <v>M78</v>
          </cell>
          <cell r="D52">
            <v>37450</v>
          </cell>
          <cell r="E52">
            <v>48.822192222006969</v>
          </cell>
          <cell r="F52">
            <v>31</v>
          </cell>
          <cell r="G52">
            <v>0.94000000000000006</v>
          </cell>
          <cell r="H52">
            <v>1</v>
          </cell>
          <cell r="I52">
            <v>1</v>
          </cell>
          <cell r="M52">
            <v>10</v>
          </cell>
          <cell r="N52">
            <v>1</v>
          </cell>
          <cell r="R52">
            <v>10</v>
          </cell>
        </row>
        <row r="53">
          <cell r="C53" t="str">
            <v>M79</v>
          </cell>
          <cell r="D53">
            <v>1</v>
          </cell>
          <cell r="E53">
            <v>48.822192222006969</v>
          </cell>
          <cell r="F53">
            <v>31</v>
          </cell>
          <cell r="G53">
            <v>0.94000000000000006</v>
          </cell>
          <cell r="H53">
            <v>11.5</v>
          </cell>
          <cell r="I53">
            <v>1</v>
          </cell>
          <cell r="M53">
            <v>11.5</v>
          </cell>
          <cell r="N53">
            <v>1</v>
          </cell>
          <cell r="R53">
            <v>11.5</v>
          </cell>
        </row>
        <row r="54">
          <cell r="C54" t="str">
            <v>M80</v>
          </cell>
          <cell r="D54">
            <v>37450</v>
          </cell>
          <cell r="E54">
            <v>53.961370350639285</v>
          </cell>
          <cell r="F54">
            <v>31</v>
          </cell>
          <cell r="G54">
            <v>0.94000000000000006</v>
          </cell>
          <cell r="H54">
            <v>1</v>
          </cell>
        </row>
        <row r="55">
          <cell r="C55" t="str">
            <v>M81</v>
          </cell>
          <cell r="D55">
            <v>2</v>
          </cell>
          <cell r="E55">
            <v>53.961370350639285</v>
          </cell>
          <cell r="F55">
            <v>31</v>
          </cell>
          <cell r="G55">
            <v>0.94000000000000006</v>
          </cell>
          <cell r="H55">
            <v>20</v>
          </cell>
          <cell r="I55">
            <v>2</v>
          </cell>
          <cell r="M55">
            <v>20</v>
          </cell>
          <cell r="N55">
            <v>2</v>
          </cell>
          <cell r="R55">
            <v>20</v>
          </cell>
        </row>
        <row r="56">
          <cell r="C56" t="str">
            <v>M82</v>
          </cell>
          <cell r="D56">
            <v>37450</v>
          </cell>
          <cell r="E56">
            <v>56.530959414955433</v>
          </cell>
          <cell r="F56">
            <v>31</v>
          </cell>
          <cell r="G56">
            <v>0.94000000000000006</v>
          </cell>
          <cell r="H56">
            <v>1</v>
          </cell>
        </row>
        <row r="57">
          <cell r="C57" t="str">
            <v>M83</v>
          </cell>
          <cell r="D57">
            <v>37450</v>
          </cell>
          <cell r="E57">
            <v>61.670137543587757</v>
          </cell>
          <cell r="F57">
            <v>31</v>
          </cell>
          <cell r="G57">
            <v>0.94000000000000006</v>
          </cell>
          <cell r="H57">
            <v>1</v>
          </cell>
        </row>
        <row r="58">
          <cell r="C58" t="str">
            <v>M84</v>
          </cell>
          <cell r="D58">
            <v>37450</v>
          </cell>
          <cell r="E58">
            <v>46.252603157690814</v>
          </cell>
          <cell r="F58">
            <v>31</v>
          </cell>
          <cell r="G58">
            <v>0.94000000000000006</v>
          </cell>
          <cell r="H58">
            <v>1</v>
          </cell>
          <cell r="I58">
            <v>1</v>
          </cell>
          <cell r="M58">
            <v>10</v>
          </cell>
          <cell r="N58">
            <v>1</v>
          </cell>
          <cell r="R58">
            <v>10</v>
          </cell>
        </row>
        <row r="59">
          <cell r="C59" t="str">
            <v>M85</v>
          </cell>
          <cell r="D59">
            <v>37450</v>
          </cell>
          <cell r="E59">
            <v>48.822192222006969</v>
          </cell>
          <cell r="F59">
            <v>31</v>
          </cell>
          <cell r="G59">
            <v>0.94000000000000006</v>
          </cell>
          <cell r="H59">
            <v>1</v>
          </cell>
          <cell r="I59">
            <v>1</v>
          </cell>
          <cell r="M59">
            <v>10</v>
          </cell>
          <cell r="N59">
            <v>1</v>
          </cell>
          <cell r="R59">
            <v>10</v>
          </cell>
        </row>
        <row r="60">
          <cell r="C60" t="str">
            <v>M86</v>
          </cell>
          <cell r="D60">
            <v>37450</v>
          </cell>
          <cell r="E60">
            <v>53.961370350639285</v>
          </cell>
          <cell r="F60">
            <v>31</v>
          </cell>
          <cell r="G60">
            <v>0.94000000000000006</v>
          </cell>
          <cell r="H60">
            <v>1</v>
          </cell>
          <cell r="I60">
            <v>5</v>
          </cell>
          <cell r="M60">
            <v>50</v>
          </cell>
          <cell r="N60">
            <v>1</v>
          </cell>
          <cell r="O60">
            <v>4</v>
          </cell>
          <cell r="R60">
            <v>11.5</v>
          </cell>
        </row>
        <row r="61">
          <cell r="C61" t="str">
            <v>M87</v>
          </cell>
          <cell r="D61">
            <v>1</v>
          </cell>
          <cell r="E61">
            <v>56.530959414955433</v>
          </cell>
          <cell r="F61">
            <v>31</v>
          </cell>
          <cell r="G61">
            <v>0.94000000000000006</v>
          </cell>
          <cell r="H61">
            <v>10</v>
          </cell>
          <cell r="I61">
            <v>1</v>
          </cell>
          <cell r="M61">
            <v>10</v>
          </cell>
          <cell r="N61">
            <v>1</v>
          </cell>
          <cell r="R61">
            <v>10</v>
          </cell>
        </row>
        <row r="62">
          <cell r="C62" t="str">
            <v>M88</v>
          </cell>
          <cell r="D62">
            <v>37450</v>
          </cell>
          <cell r="E62">
            <v>56.530959414955433</v>
          </cell>
          <cell r="F62">
            <v>31</v>
          </cell>
          <cell r="G62">
            <v>0.94000000000000006</v>
          </cell>
          <cell r="H62">
            <v>1</v>
          </cell>
        </row>
        <row r="63">
          <cell r="C63" t="str">
            <v>M89</v>
          </cell>
          <cell r="D63">
            <v>37450</v>
          </cell>
          <cell r="E63">
            <v>61.670137543587757</v>
          </cell>
          <cell r="F63">
            <v>31</v>
          </cell>
          <cell r="G63">
            <v>0.94000000000000006</v>
          </cell>
          <cell r="H63">
            <v>1</v>
          </cell>
        </row>
        <row r="64">
          <cell r="C64" t="str">
            <v>M90</v>
          </cell>
          <cell r="D64">
            <v>37450</v>
          </cell>
          <cell r="E64">
            <v>61.670137543587757</v>
          </cell>
          <cell r="F64">
            <v>31</v>
          </cell>
          <cell r="G64">
            <v>0.94000000000000006</v>
          </cell>
          <cell r="H64">
            <v>1</v>
          </cell>
          <cell r="I64">
            <v>1</v>
          </cell>
          <cell r="M64">
            <v>10</v>
          </cell>
          <cell r="N64">
            <v>1</v>
          </cell>
          <cell r="R64">
            <v>10</v>
          </cell>
        </row>
        <row r="65">
          <cell r="C65" t="str">
            <v>M91</v>
          </cell>
          <cell r="D65">
            <v>37450</v>
          </cell>
          <cell r="E65">
            <v>61.670137543587757</v>
          </cell>
          <cell r="F65">
            <v>31</v>
          </cell>
          <cell r="G65">
            <v>0.94000000000000006</v>
          </cell>
          <cell r="H65">
            <v>1</v>
          </cell>
          <cell r="I65">
            <v>1</v>
          </cell>
          <cell r="M65">
            <v>10</v>
          </cell>
          <cell r="N65">
            <v>1</v>
          </cell>
          <cell r="R65">
            <v>10</v>
          </cell>
        </row>
        <row r="66">
          <cell r="C66" t="str">
            <v>M92</v>
          </cell>
          <cell r="D66">
            <v>37450</v>
          </cell>
          <cell r="E66">
            <v>61.670137543587757</v>
          </cell>
          <cell r="F66">
            <v>31</v>
          </cell>
          <cell r="G66">
            <v>0.94000000000000006</v>
          </cell>
          <cell r="H66">
            <v>1</v>
          </cell>
          <cell r="I66">
            <v>1</v>
          </cell>
          <cell r="M66">
            <v>10</v>
          </cell>
          <cell r="N66">
            <v>1</v>
          </cell>
          <cell r="R66">
            <v>11.5</v>
          </cell>
        </row>
        <row r="67">
          <cell r="C67" t="str">
            <v>M93</v>
          </cell>
          <cell r="D67">
            <v>37450</v>
          </cell>
          <cell r="E67">
            <v>56.017041602092213</v>
          </cell>
          <cell r="F67">
            <v>31</v>
          </cell>
          <cell r="G67">
            <v>0.94000000000000006</v>
          </cell>
          <cell r="H67">
            <v>1</v>
          </cell>
          <cell r="I67">
            <v>1</v>
          </cell>
          <cell r="M67">
            <v>10</v>
          </cell>
          <cell r="N67">
            <v>1</v>
          </cell>
          <cell r="R67">
            <v>10</v>
          </cell>
        </row>
        <row r="68">
          <cell r="C68" t="str">
            <v>M94</v>
          </cell>
          <cell r="D68">
            <v>37450</v>
          </cell>
          <cell r="E68">
            <v>56.017041602092213</v>
          </cell>
          <cell r="F68">
            <v>31</v>
          </cell>
          <cell r="G68">
            <v>0.94000000000000006</v>
          </cell>
          <cell r="H68">
            <v>1</v>
          </cell>
        </row>
        <row r="69">
          <cell r="C69" t="str">
            <v>M95</v>
          </cell>
          <cell r="D69">
            <v>37450</v>
          </cell>
          <cell r="E69">
            <v>47.280438783417274</v>
          </cell>
          <cell r="F69">
            <v>31</v>
          </cell>
          <cell r="G69">
            <v>0.94000000000000006</v>
          </cell>
          <cell r="H69">
            <v>1</v>
          </cell>
          <cell r="I69">
            <v>1</v>
          </cell>
          <cell r="M69">
            <v>10</v>
          </cell>
          <cell r="N69">
            <v>1</v>
          </cell>
          <cell r="R69">
            <v>11.5</v>
          </cell>
        </row>
        <row r="70">
          <cell r="C70" t="str">
            <v>M96</v>
          </cell>
          <cell r="D70">
            <v>37450</v>
          </cell>
          <cell r="E70">
            <v>51.905699099186357</v>
          </cell>
          <cell r="F70">
            <v>31</v>
          </cell>
          <cell r="G70">
            <v>0.94000000000000006</v>
          </cell>
          <cell r="H70">
            <v>1</v>
          </cell>
          <cell r="I70">
            <v>1</v>
          </cell>
          <cell r="J70">
            <v>1</v>
          </cell>
          <cell r="M70">
            <v>10</v>
          </cell>
          <cell r="N70">
            <v>1</v>
          </cell>
          <cell r="R70">
            <v>12.5</v>
          </cell>
        </row>
        <row r="71">
          <cell r="C71" t="str">
            <v>M97</v>
          </cell>
          <cell r="D71">
            <v>37450</v>
          </cell>
          <cell r="E71">
            <v>51.905699099186357</v>
          </cell>
          <cell r="F71">
            <v>31</v>
          </cell>
          <cell r="G71">
            <v>0.94000000000000006</v>
          </cell>
          <cell r="H71">
            <v>1</v>
          </cell>
          <cell r="I71">
            <v>1</v>
          </cell>
          <cell r="M71">
            <v>10</v>
          </cell>
          <cell r="N71">
            <v>1</v>
          </cell>
          <cell r="R71">
            <v>10</v>
          </cell>
        </row>
        <row r="72">
          <cell r="C72">
            <v>37420</v>
          </cell>
          <cell r="D72">
            <v>37450</v>
          </cell>
          <cell r="E72">
            <v>54.475288163502512</v>
          </cell>
          <cell r="F72">
            <v>31</v>
          </cell>
          <cell r="G72">
            <v>0.94000000000000006</v>
          </cell>
          <cell r="H72">
            <v>1</v>
          </cell>
        </row>
        <row r="73">
          <cell r="C73">
            <v>37420</v>
          </cell>
          <cell r="D73">
            <v>37450</v>
          </cell>
          <cell r="E73">
            <v>54.475288163502512</v>
          </cell>
          <cell r="F73">
            <v>31</v>
          </cell>
          <cell r="G73">
            <v>0.94000000000000006</v>
          </cell>
          <cell r="H73">
            <v>1</v>
          </cell>
        </row>
      </sheetData>
      <sheetData sheetId="1"/>
      <sheetData sheetId="2"/>
      <sheetData sheetId="3"/>
      <sheetData sheetId="4"/>
      <sheetData sheetId="5"/>
      <sheetData sheetId="6"/>
      <sheetData sheetId="7"/>
      <sheetData sheetId="8"/>
      <sheetData sheetId="9">
        <row r="7">
          <cell r="C7" t="str">
            <v>M01</v>
          </cell>
        </row>
      </sheetData>
      <sheetData sheetId="10">
        <row r="7">
          <cell r="C7" t="str">
            <v>M01</v>
          </cell>
        </row>
      </sheetData>
      <sheetData sheetId="11">
        <row r="7">
          <cell r="O7">
            <v>1</v>
          </cell>
        </row>
      </sheetData>
      <sheetData sheetId="12">
        <row r="7">
          <cell r="O7">
            <v>1</v>
          </cell>
        </row>
      </sheetData>
      <sheetData sheetId="13">
        <row r="7">
          <cell r="O7">
            <v>1</v>
          </cell>
        </row>
      </sheetData>
      <sheetData sheetId="14">
        <row r="7">
          <cell r="O7">
            <v>1</v>
          </cell>
        </row>
      </sheetData>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 sheetId="72">
        <row r="7">
          <cell r="C7" t="str">
            <v>Variación Puntos</v>
          </cell>
        </row>
      </sheetData>
      <sheetData sheetId="73">
        <row r="7">
          <cell r="C7" t="str">
            <v>Variación Puntos</v>
          </cell>
        </row>
      </sheetData>
      <sheetData sheetId="74">
        <row r="7">
          <cell r="C7" t="str">
            <v>Variación Puntos</v>
          </cell>
        </row>
      </sheetData>
      <sheetData sheetId="75">
        <row r="7">
          <cell r="C7" t="str">
            <v>Variación Puntos</v>
          </cell>
        </row>
      </sheetData>
      <sheetData sheetId="76">
        <row r="7">
          <cell r="C7" t="str">
            <v>Variación Puntos</v>
          </cell>
        </row>
      </sheetData>
      <sheetData sheetId="77">
        <row r="7">
          <cell r="C7" t="str">
            <v>Variación Puntos</v>
          </cell>
        </row>
      </sheetData>
      <sheetData sheetId="78"/>
      <sheetData sheetId="79"/>
      <sheetData sheetId="80"/>
      <sheetData sheetId="81"/>
      <sheetData sheetId="82"/>
      <sheetData sheetId="83"/>
      <sheetData sheetId="84" refreshError="1"/>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ow r="7">
          <cell r="C7" t="str">
            <v>M01</v>
          </cell>
        </row>
      </sheetData>
      <sheetData sheetId="99">
        <row r="7">
          <cell r="C7" t="str">
            <v>M01</v>
          </cell>
        </row>
      </sheetData>
      <sheetData sheetId="100">
        <row r="7">
          <cell r="C7" t="str">
            <v>M01</v>
          </cell>
        </row>
      </sheetData>
      <sheetData sheetId="101"/>
      <sheetData sheetId="102"/>
      <sheetData sheetId="103"/>
      <sheetData sheetId="104" refreshError="1"/>
      <sheetData sheetId="105" refreshError="1"/>
      <sheetData sheetId="106" refreshError="1"/>
      <sheetData sheetId="107"/>
      <sheetData sheetId="108"/>
      <sheetData sheetId="109"/>
      <sheetData sheetId="110"/>
      <sheetData sheetId="111" refreshError="1"/>
      <sheetData sheetId="112" refreshError="1"/>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ow r="7">
          <cell r="C7" t="str">
            <v>Corte - Masivo</v>
          </cell>
        </row>
      </sheetData>
      <sheetData sheetId="126"/>
      <sheetData sheetId="127"/>
      <sheetData sheetId="128"/>
      <sheetData sheetId="129"/>
      <sheetData sheetId="130"/>
      <sheetData sheetId="131"/>
      <sheetData sheetId="132"/>
      <sheetData sheetId="133"/>
      <sheetData sheetId="134"/>
      <sheetData sheetId="135">
        <row r="7">
          <cell r="C7" t="e">
            <v>#N/A</v>
          </cell>
        </row>
      </sheetData>
      <sheetData sheetId="136" refreshError="1"/>
      <sheetData sheetId="137" refreshError="1"/>
      <sheetData sheetId="138" refreshError="1"/>
      <sheetData sheetId="139"/>
      <sheetData sheetId="140"/>
      <sheetData sheetId="141">
        <row r="7">
          <cell r="C7" t="str">
            <v>TITULO</v>
          </cell>
        </row>
      </sheetData>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VAL"/>
      <sheetName val="oficio"/>
      <sheetName val="Hoja1"/>
      <sheetName val="Hoja2"/>
      <sheetName val="Hoja3"/>
    </sheetNames>
    <sheetDataSet>
      <sheetData sheetId="0">
        <row r="19">
          <cell r="B19">
            <v>1</v>
          </cell>
          <cell r="C19">
            <v>2</v>
          </cell>
          <cell r="D19">
            <v>3</v>
          </cell>
          <cell r="E19">
            <v>4</v>
          </cell>
          <cell r="F19">
            <v>5</v>
          </cell>
          <cell r="G19">
            <v>6</v>
          </cell>
          <cell r="H19">
            <v>7</v>
          </cell>
          <cell r="I19">
            <v>8</v>
          </cell>
          <cell r="J19">
            <v>9</v>
          </cell>
        </row>
        <row r="21">
          <cell r="B21">
            <v>20619.63</v>
          </cell>
          <cell r="C21">
            <v>83744.06</v>
          </cell>
          <cell r="D21">
            <v>89794.19</v>
          </cell>
          <cell r="E21">
            <v>115024.75</v>
          </cell>
          <cell r="F21">
            <v>0</v>
          </cell>
          <cell r="G21">
            <v>0</v>
          </cell>
          <cell r="H21">
            <v>0</v>
          </cell>
          <cell r="I21">
            <v>0</v>
          </cell>
          <cell r="J21">
            <v>0</v>
          </cell>
        </row>
        <row r="22">
          <cell r="B22">
            <v>0</v>
          </cell>
          <cell r="C22">
            <v>0</v>
          </cell>
          <cell r="D22">
            <v>15675.8</v>
          </cell>
          <cell r="E22">
            <v>10838.43</v>
          </cell>
          <cell r="F22">
            <v>0</v>
          </cell>
          <cell r="G22">
            <v>0</v>
          </cell>
          <cell r="H22">
            <v>0</v>
          </cell>
          <cell r="I22">
            <v>0</v>
          </cell>
          <cell r="J22">
            <v>0</v>
          </cell>
        </row>
        <row r="23">
          <cell r="B23">
            <v>0</v>
          </cell>
          <cell r="C23">
            <v>0</v>
          </cell>
          <cell r="D23">
            <v>5249.18</v>
          </cell>
          <cell r="E23">
            <v>1615.69</v>
          </cell>
          <cell r="F23">
            <v>0</v>
          </cell>
          <cell r="G23">
            <v>0</v>
          </cell>
          <cell r="H23">
            <v>0</v>
          </cell>
          <cell r="I23">
            <v>0</v>
          </cell>
          <cell r="J23">
            <v>0</v>
          </cell>
        </row>
        <row r="24">
          <cell r="B24">
            <v>0</v>
          </cell>
          <cell r="C24">
            <v>0</v>
          </cell>
          <cell r="D24">
            <v>3322.02</v>
          </cell>
          <cell r="E24">
            <v>2576.69</v>
          </cell>
          <cell r="F24">
            <v>0</v>
          </cell>
          <cell r="G24">
            <v>0</v>
          </cell>
          <cell r="H24">
            <v>0</v>
          </cell>
          <cell r="I24">
            <v>0</v>
          </cell>
          <cell r="J24">
            <v>0</v>
          </cell>
        </row>
        <row r="27">
          <cell r="B27">
            <v>8247.85</v>
          </cell>
          <cell r="C27">
            <v>33497.620000000003</v>
          </cell>
          <cell r="D27">
            <v>41745.47</v>
          </cell>
          <cell r="E27">
            <v>0</v>
          </cell>
        </row>
        <row r="28">
          <cell r="B28">
            <v>0</v>
          </cell>
          <cell r="C28">
            <v>0</v>
          </cell>
          <cell r="D28">
            <v>45616.480000000003</v>
          </cell>
          <cell r="E28">
            <v>52022.22</v>
          </cell>
          <cell r="F28">
            <v>0</v>
          </cell>
          <cell r="G28">
            <v>0</v>
          </cell>
          <cell r="H28">
            <v>0</v>
          </cell>
          <cell r="I28">
            <v>0</v>
          </cell>
          <cell r="J28">
            <v>0</v>
          </cell>
        </row>
        <row r="29">
          <cell r="B29">
            <v>1030.98</v>
          </cell>
          <cell r="C29">
            <v>4187.2</v>
          </cell>
          <cell r="D29">
            <v>5702.06</v>
          </cell>
          <cell r="E29">
            <v>6502.78</v>
          </cell>
          <cell r="F29">
            <v>0</v>
          </cell>
          <cell r="G29">
            <v>0</v>
          </cell>
          <cell r="H29">
            <v>0</v>
          </cell>
          <cell r="I29">
            <v>0</v>
          </cell>
          <cell r="J29">
            <v>0</v>
          </cell>
        </row>
        <row r="30">
          <cell r="B30">
            <v>0</v>
          </cell>
          <cell r="C30">
            <v>0</v>
          </cell>
          <cell r="D30">
            <v>0</v>
          </cell>
          <cell r="E30">
            <v>0</v>
          </cell>
          <cell r="F30">
            <v>0</v>
          </cell>
          <cell r="G30">
            <v>0</v>
          </cell>
          <cell r="H30">
            <v>0</v>
          </cell>
          <cell r="I30">
            <v>0</v>
          </cell>
          <cell r="J30">
            <v>0</v>
          </cell>
        </row>
        <row r="31">
          <cell r="B31">
            <v>0</v>
          </cell>
          <cell r="C31">
            <v>0</v>
          </cell>
          <cell r="D31">
            <v>0</v>
          </cell>
          <cell r="E31">
            <v>0</v>
          </cell>
          <cell r="F31">
            <v>0</v>
          </cell>
          <cell r="G31">
            <v>0</v>
          </cell>
          <cell r="H31">
            <v>0</v>
          </cell>
          <cell r="I31">
            <v>0</v>
          </cell>
          <cell r="J31">
            <v>0</v>
          </cell>
        </row>
      </sheetData>
      <sheetData sheetId="1"/>
      <sheetData sheetId="2"/>
      <sheetData sheetId="3" refreshError="1"/>
      <sheetData sheetId="4" refreshError="1"/>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 Abril"/>
      <sheetName val="ProduccMayo"/>
      <sheetName val="Produc Junio"/>
      <sheetName val="Produc Julio"/>
      <sheetName val="Produc Agosto"/>
      <sheetName val="Produc Setiembre"/>
      <sheetName val="Hoja1"/>
      <sheetName val="Proyecc. Costo"/>
      <sheetName val="Res-08"/>
      <sheetName val=" Concentrates value"/>
      <sheetName val="Cttas. Mina"/>
      <sheetName val="Cttas Serv.Adm"/>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p"/>
      <sheetName val="CARATULA"/>
      <sheetName val="INTRO"/>
      <sheetName val="Tablas de Impedancia"/>
      <sheetName val="MC"/>
    </sheetNames>
    <sheetDataSet>
      <sheetData sheetId="0">
        <row r="8">
          <cell r="K8" t="str">
            <v>ATRIPOLARCu-90°CA</v>
          </cell>
          <cell r="O8">
            <v>5</v>
          </cell>
          <cell r="P8" t="str">
            <v>TABLA1</v>
          </cell>
        </row>
        <row r="9">
          <cell r="K9" t="str">
            <v>ATRIPOLARCu-105°CA</v>
          </cell>
          <cell r="O9">
            <v>7</v>
          </cell>
          <cell r="P9" t="str">
            <v>TABLA2</v>
          </cell>
        </row>
        <row r="10">
          <cell r="K10" t="str">
            <v>ATRIPOLARCu-90°CB</v>
          </cell>
          <cell r="O10">
            <v>9</v>
          </cell>
          <cell r="P10" t="str">
            <v>TABLA3</v>
          </cell>
        </row>
        <row r="11">
          <cell r="K11" t="str">
            <v>ATRIPOLARCu-105°CB</v>
          </cell>
          <cell r="O11">
            <v>11</v>
          </cell>
          <cell r="P11" t="str">
            <v>TABLA4</v>
          </cell>
        </row>
        <row r="12">
          <cell r="K12" t="str">
            <v>ATRIPOLARAl-90°CA</v>
          </cell>
          <cell r="O12">
            <v>13</v>
          </cell>
          <cell r="P12" t="str">
            <v>TABLA5</v>
          </cell>
        </row>
        <row r="13">
          <cell r="K13" t="str">
            <v>ATRIPOLARAl-105°CA</v>
          </cell>
          <cell r="O13">
            <v>15</v>
          </cell>
          <cell r="P13" t="str">
            <v>TABLA6</v>
          </cell>
          <cell r="CM13">
            <v>8</v>
          </cell>
          <cell r="CN13">
            <v>2.6607611548556429</v>
          </cell>
          <cell r="CO13">
            <v>4.257217847769029</v>
          </cell>
          <cell r="CP13">
            <v>0.18832020997375326</v>
          </cell>
          <cell r="CQ13">
            <v>0.48021653543307086</v>
          </cell>
          <cell r="CR13">
            <v>2.6607611548556429</v>
          </cell>
          <cell r="CS13">
            <v>4.257217847769029</v>
          </cell>
          <cell r="CT13">
            <v>0.22572178477690288</v>
          </cell>
          <cell r="CU13">
            <v>0.57559055118110236</v>
          </cell>
        </row>
        <row r="14">
          <cell r="K14" t="str">
            <v>ATRIPOLARAl-90°CB</v>
          </cell>
          <cell r="O14">
            <v>17</v>
          </cell>
          <cell r="P14" t="str">
            <v>TABLA7</v>
          </cell>
          <cell r="CM14">
            <v>6</v>
          </cell>
          <cell r="CN14">
            <v>1.6732283464566928</v>
          </cell>
          <cell r="CO14">
            <v>2.6771653543307083</v>
          </cell>
          <cell r="CP14">
            <v>0.17421259842519685</v>
          </cell>
          <cell r="CQ14">
            <v>0.44425853018372702</v>
          </cell>
          <cell r="CR14">
            <v>1.6732283464566928</v>
          </cell>
          <cell r="CS14">
            <v>2.6771653543307083</v>
          </cell>
          <cell r="CT14">
            <v>0.20866141732283464</v>
          </cell>
          <cell r="CU14">
            <v>0.53208661417322833</v>
          </cell>
        </row>
        <row r="15">
          <cell r="K15" t="str">
            <v>ATRIPOLARAl-105°CB</v>
          </cell>
          <cell r="O15">
            <v>19</v>
          </cell>
          <cell r="P15" t="str">
            <v>TABLA8</v>
          </cell>
          <cell r="CM15">
            <v>4</v>
          </cell>
          <cell r="CN15">
            <v>1.0531496062992125</v>
          </cell>
          <cell r="CO15">
            <v>1.6850393700787398</v>
          </cell>
          <cell r="CP15">
            <v>0.1624015748031496</v>
          </cell>
          <cell r="CQ15">
            <v>0.41410761154855641</v>
          </cell>
          <cell r="CR15">
            <v>1.0531496062992125</v>
          </cell>
          <cell r="CS15">
            <v>1.6850393700787398</v>
          </cell>
          <cell r="CT15">
            <v>0.19488188976377951</v>
          </cell>
          <cell r="CU15">
            <v>0.49694881889763776</v>
          </cell>
        </row>
        <row r="16">
          <cell r="K16" t="str">
            <v>AAire2Cu-90°CA</v>
          </cell>
          <cell r="O16">
            <v>5</v>
          </cell>
          <cell r="P16" t="str">
            <v>TABLA9</v>
          </cell>
          <cell r="CM16">
            <v>2</v>
          </cell>
          <cell r="CN16">
            <v>0.66272965879265089</v>
          </cell>
          <cell r="CO16">
            <v>1.0603674540682413</v>
          </cell>
          <cell r="CP16">
            <v>0.14993438320209973</v>
          </cell>
          <cell r="CQ16">
            <v>0.38231627296587922</v>
          </cell>
          <cell r="CR16">
            <v>0.66272965879265089</v>
          </cell>
          <cell r="CS16">
            <v>1.0603674540682413</v>
          </cell>
          <cell r="CT16">
            <v>0.17946194225721784</v>
          </cell>
          <cell r="CU16">
            <v>0.45761154855643038</v>
          </cell>
        </row>
        <row r="17">
          <cell r="K17" t="str">
            <v>AAire2Cu-105°CA</v>
          </cell>
          <cell r="O17">
            <v>7</v>
          </cell>
          <cell r="P17" t="str">
            <v>TABLA10</v>
          </cell>
          <cell r="CM17">
            <v>1</v>
          </cell>
          <cell r="CN17">
            <v>0.52493438320209973</v>
          </cell>
          <cell r="CO17">
            <v>0.83989501312335957</v>
          </cell>
          <cell r="CP17">
            <v>0.14763779527559054</v>
          </cell>
          <cell r="CQ17">
            <v>0.3764763779527559</v>
          </cell>
          <cell r="CR17">
            <v>0.52493438320209973</v>
          </cell>
          <cell r="CS17">
            <v>0.83989501312335957</v>
          </cell>
          <cell r="CT17">
            <v>0.17716535433070865</v>
          </cell>
          <cell r="CU17">
            <v>0.45177165354330701</v>
          </cell>
        </row>
        <row r="18">
          <cell r="K18" t="str">
            <v>AAire2Cu-90°CB</v>
          </cell>
          <cell r="O18">
            <v>9</v>
          </cell>
          <cell r="P18" t="str">
            <v>TABLA11</v>
          </cell>
          <cell r="CM18" t="str">
            <v>1/0</v>
          </cell>
          <cell r="CN18">
            <v>0.41994750656167978</v>
          </cell>
          <cell r="CO18">
            <v>0.67191601049868765</v>
          </cell>
          <cell r="CP18">
            <v>0.13877952755905509</v>
          </cell>
          <cell r="CQ18">
            <v>0.35387139107611548</v>
          </cell>
          <cell r="CR18">
            <v>0.41994750656167978</v>
          </cell>
          <cell r="CS18">
            <v>0.67191601049868765</v>
          </cell>
          <cell r="CT18">
            <v>0.16633858267716536</v>
          </cell>
          <cell r="CU18">
            <v>0.42417979002624667</v>
          </cell>
        </row>
        <row r="19">
          <cell r="K19" t="str">
            <v>AAire2Cu-105°CB</v>
          </cell>
          <cell r="O19">
            <v>11</v>
          </cell>
          <cell r="P19" t="str">
            <v>TABLA12</v>
          </cell>
          <cell r="CM19" t="str">
            <v>2/0</v>
          </cell>
          <cell r="CN19">
            <v>0.33464566929133854</v>
          </cell>
          <cell r="CO19">
            <v>0.53543307086614178</v>
          </cell>
          <cell r="CP19">
            <v>0.13779527559055119</v>
          </cell>
          <cell r="CQ19">
            <v>0.3513779527559055</v>
          </cell>
          <cell r="CR19">
            <v>0.33464566929133854</v>
          </cell>
          <cell r="CS19">
            <v>0.53543307086614178</v>
          </cell>
          <cell r="CT19">
            <v>0.1653543307086614</v>
          </cell>
          <cell r="CU19">
            <v>0.4216535433070866</v>
          </cell>
        </row>
        <row r="20">
          <cell r="K20" t="str">
            <v>AAire2Cu-90°CC</v>
          </cell>
          <cell r="O20">
            <v>13</v>
          </cell>
          <cell r="P20" t="str">
            <v>TABLA13</v>
          </cell>
          <cell r="CM20" t="str">
            <v>3/0</v>
          </cell>
          <cell r="CN20">
            <v>0.26410761154855644</v>
          </cell>
          <cell r="CO20">
            <v>0.42257217847769024</v>
          </cell>
          <cell r="CP20">
            <v>0.13221784776902887</v>
          </cell>
          <cell r="CQ20">
            <v>0.33717191601049867</v>
          </cell>
          <cell r="CR20">
            <v>0.26410761154855644</v>
          </cell>
          <cell r="CS20">
            <v>0.42257217847769024</v>
          </cell>
          <cell r="CT20">
            <v>0.15879265091863515</v>
          </cell>
          <cell r="CU20">
            <v>0.4049212598425197</v>
          </cell>
        </row>
        <row r="21">
          <cell r="K21" t="str">
            <v>AAire2Cu-105°CC</v>
          </cell>
          <cell r="O21">
            <v>15</v>
          </cell>
          <cell r="P21" t="str">
            <v>TABLA14</v>
          </cell>
          <cell r="CM21" t="str">
            <v>4/0</v>
          </cell>
          <cell r="CN21">
            <v>0.20997375328083989</v>
          </cell>
          <cell r="CO21">
            <v>0.33595800524934383</v>
          </cell>
          <cell r="CP21">
            <v>0.12762467191601048</v>
          </cell>
          <cell r="CQ21">
            <v>0.32542650918635169</v>
          </cell>
          <cell r="CR21">
            <v>0.20997375328083989</v>
          </cell>
          <cell r="CS21">
            <v>0.33595800524934383</v>
          </cell>
          <cell r="CT21">
            <v>0.15288713910761154</v>
          </cell>
          <cell r="CU21">
            <v>0.38986220472440947</v>
          </cell>
        </row>
        <row r="22">
          <cell r="K22" t="str">
            <v>AAire2Al-90°CA</v>
          </cell>
          <cell r="O22">
            <v>17</v>
          </cell>
          <cell r="P22" t="str">
            <v>TABLA15</v>
          </cell>
          <cell r="CM22">
            <v>250</v>
          </cell>
          <cell r="CN22">
            <v>0.17946194225721784</v>
          </cell>
          <cell r="CO22">
            <v>0.28713910761154854</v>
          </cell>
          <cell r="CP22">
            <v>0.12467191601049868</v>
          </cell>
          <cell r="CQ22">
            <v>0.31791338582677164</v>
          </cell>
          <cell r="CR22">
            <v>0.17946194225721784</v>
          </cell>
          <cell r="CS22">
            <v>0.28713910761154854</v>
          </cell>
          <cell r="CT22">
            <v>0.14960629921259841</v>
          </cell>
          <cell r="CU22">
            <v>0.38149606299212596</v>
          </cell>
        </row>
        <row r="23">
          <cell r="K23" t="str">
            <v>AAire2Al-105°CA</v>
          </cell>
          <cell r="O23">
            <v>19</v>
          </cell>
          <cell r="P23" t="str">
            <v>TABLA16</v>
          </cell>
          <cell r="CM23">
            <v>300</v>
          </cell>
          <cell r="CN23">
            <v>0.15091863517060367</v>
          </cell>
          <cell r="CO23">
            <v>0.24146981627296588</v>
          </cell>
          <cell r="CP23">
            <v>0.12335958005249344</v>
          </cell>
          <cell r="CQ23">
            <v>0.31456692913385825</v>
          </cell>
          <cell r="CR23">
            <v>0.15091863517060367</v>
          </cell>
          <cell r="CS23">
            <v>0.24146981627296588</v>
          </cell>
          <cell r="CT23">
            <v>0.14796587926509186</v>
          </cell>
          <cell r="CU23">
            <v>0.37729658792650916</v>
          </cell>
        </row>
        <row r="24">
          <cell r="K24" t="str">
            <v>AAire2Al-90°CB</v>
          </cell>
          <cell r="O24">
            <v>21</v>
          </cell>
          <cell r="P24" t="str">
            <v>TABLA17</v>
          </cell>
          <cell r="CM24">
            <v>350</v>
          </cell>
          <cell r="CN24">
            <v>0.12303149606299212</v>
          </cell>
          <cell r="CO24">
            <v>0.19685039370078738</v>
          </cell>
          <cell r="CP24">
            <v>0.12303149606299212</v>
          </cell>
          <cell r="CQ24">
            <v>0.31374671916010499</v>
          </cell>
          <cell r="CR24">
            <v>0.12303149606299212</v>
          </cell>
          <cell r="CS24">
            <v>0.19685039370078738</v>
          </cell>
          <cell r="CT24">
            <v>0.14763779527559054</v>
          </cell>
          <cell r="CU24">
            <v>0.3764763779527559</v>
          </cell>
        </row>
        <row r="25">
          <cell r="K25" t="str">
            <v>AAire2Al-105°CB</v>
          </cell>
          <cell r="O25">
            <v>23</v>
          </cell>
          <cell r="P25" t="str">
            <v>TABLA18</v>
          </cell>
          <cell r="CM25">
            <v>400</v>
          </cell>
          <cell r="CN25">
            <v>0.11417322834645668</v>
          </cell>
          <cell r="CO25">
            <v>0.18267716535433071</v>
          </cell>
          <cell r="CP25">
            <v>0.12007874015748031</v>
          </cell>
          <cell r="CQ25">
            <v>0.3062007874015748</v>
          </cell>
          <cell r="CR25">
            <v>0.11417322834645668</v>
          </cell>
          <cell r="CS25">
            <v>0.18267716535433071</v>
          </cell>
          <cell r="CT25">
            <v>0.1437007874015748</v>
          </cell>
          <cell r="CU25">
            <v>0.36643700787401573</v>
          </cell>
        </row>
        <row r="26">
          <cell r="K26" t="str">
            <v>AAire2Al-90°CC</v>
          </cell>
          <cell r="O26">
            <v>25</v>
          </cell>
          <cell r="P26" t="str">
            <v>TABLA19</v>
          </cell>
          <cell r="CM26">
            <v>500</v>
          </cell>
          <cell r="CN26">
            <v>9.3175853018372709E-2</v>
          </cell>
          <cell r="CO26">
            <v>0.14908136482939632</v>
          </cell>
          <cell r="CP26">
            <v>0.11515748031496062</v>
          </cell>
          <cell r="CQ26">
            <v>0.2936679790026247</v>
          </cell>
          <cell r="CR26">
            <v>9.3175853018372709E-2</v>
          </cell>
          <cell r="CS26">
            <v>0.14908136482939632</v>
          </cell>
          <cell r="CT26">
            <v>0.13812335958005248</v>
          </cell>
          <cell r="CU26">
            <v>0.35219816272965876</v>
          </cell>
        </row>
        <row r="27">
          <cell r="K27" t="str">
            <v>AAire2Al-105°CC</v>
          </cell>
          <cell r="O27">
            <v>27</v>
          </cell>
          <cell r="P27" t="str">
            <v>TABLA20</v>
          </cell>
          <cell r="CM27">
            <v>600</v>
          </cell>
          <cell r="CN27">
            <v>8.070866141732283E-2</v>
          </cell>
          <cell r="CO27">
            <v>0.12913385826771653</v>
          </cell>
          <cell r="CP27">
            <v>0.11286089238845144</v>
          </cell>
          <cell r="CQ27">
            <v>0.28779527559055118</v>
          </cell>
          <cell r="CR27">
            <v>8.070866141732283E-2</v>
          </cell>
          <cell r="CS27">
            <v>0.12913385826771653</v>
          </cell>
          <cell r="CT27">
            <v>0.13517060367454067</v>
          </cell>
          <cell r="CU27">
            <v>0.34468503937007872</v>
          </cell>
        </row>
        <row r="28">
          <cell r="K28" t="str">
            <v>AUNIPOLARCu-90°CA</v>
          </cell>
          <cell r="O28">
            <v>5</v>
          </cell>
          <cell r="P28" t="str">
            <v>TABLA21</v>
          </cell>
          <cell r="CM28">
            <v>750</v>
          </cell>
          <cell r="CN28">
            <v>6.6601049868766402E-2</v>
          </cell>
          <cell r="CO28">
            <v>0.10656167979002625</v>
          </cell>
          <cell r="CP28">
            <v>0.10892388451443569</v>
          </cell>
          <cell r="CQ28">
            <v>0.27775590551181101</v>
          </cell>
          <cell r="CR28">
            <v>6.6601049868766402E-2</v>
          </cell>
          <cell r="CS28">
            <v>0.10656167979002625</v>
          </cell>
          <cell r="CT28">
            <v>0.12992125984251968</v>
          </cell>
          <cell r="CU28">
            <v>0.33129921259842521</v>
          </cell>
        </row>
        <row r="29">
          <cell r="K29" t="str">
            <v>AUNIPOLARCu-105°CA</v>
          </cell>
          <cell r="O29">
            <v>7</v>
          </cell>
          <cell r="P29" t="str">
            <v>TABLA22</v>
          </cell>
        </row>
        <row r="30">
          <cell r="K30" t="str">
            <v>AUNIPOLARCu-90°CB</v>
          </cell>
          <cell r="O30">
            <v>9</v>
          </cell>
          <cell r="P30" t="str">
            <v>TABLA23</v>
          </cell>
        </row>
        <row r="31">
          <cell r="K31" t="str">
            <v>AUNIPOLARCu-105°CB</v>
          </cell>
          <cell r="O31">
            <v>11</v>
          </cell>
          <cell r="P31" t="str">
            <v>TABLA24</v>
          </cell>
        </row>
        <row r="32">
          <cell r="K32" t="str">
            <v>AUNIPOLARAl-90°CA</v>
          </cell>
          <cell r="O32">
            <v>13</v>
          </cell>
          <cell r="P32" t="str">
            <v>TABLA25</v>
          </cell>
        </row>
        <row r="33">
          <cell r="K33" t="str">
            <v>AUNIPOLARAl-105°CA</v>
          </cell>
          <cell r="O33">
            <v>15</v>
          </cell>
          <cell r="P33" t="str">
            <v>TABLA26</v>
          </cell>
        </row>
        <row r="34">
          <cell r="K34" t="str">
            <v>AUNIPOLARAl-90°CB</v>
          </cell>
          <cell r="O34">
            <v>17</v>
          </cell>
          <cell r="P34" t="str">
            <v>TABLA27</v>
          </cell>
        </row>
        <row r="35">
          <cell r="K35" t="str">
            <v>AUNIPOLARAl-105°CB</v>
          </cell>
          <cell r="O35">
            <v>19</v>
          </cell>
          <cell r="P35" t="str">
            <v>TABLA28</v>
          </cell>
        </row>
        <row r="36">
          <cell r="K36" t="str">
            <v>CTRIPOLARCu-90°CA</v>
          </cell>
          <cell r="O36">
            <v>5</v>
          </cell>
          <cell r="P36" t="str">
            <v>TABLA29</v>
          </cell>
        </row>
        <row r="37">
          <cell r="K37" t="str">
            <v>CTRIPOLARCu-105°CA</v>
          </cell>
          <cell r="O37">
            <v>7</v>
          </cell>
          <cell r="P37" t="str">
            <v>TABLA30</v>
          </cell>
        </row>
        <row r="38">
          <cell r="K38" t="str">
            <v>CTRIPOLARCu-90°CB</v>
          </cell>
          <cell r="O38">
            <v>9</v>
          </cell>
          <cell r="P38" t="str">
            <v>TABLA31</v>
          </cell>
        </row>
        <row r="39">
          <cell r="K39" t="str">
            <v>CTRIPOLARCu-105°CB</v>
          </cell>
          <cell r="O39">
            <v>11</v>
          </cell>
          <cell r="P39" t="str">
            <v>TABLA32</v>
          </cell>
        </row>
        <row r="40">
          <cell r="K40" t="str">
            <v>CTRIPOLARAl-90°CA</v>
          </cell>
          <cell r="O40">
            <v>13</v>
          </cell>
          <cell r="P40" t="str">
            <v>TABLA33</v>
          </cell>
        </row>
        <row r="41">
          <cell r="K41" t="str">
            <v>CTRIPOLARAl-105°CA</v>
          </cell>
          <cell r="O41">
            <v>15</v>
          </cell>
          <cell r="P41" t="str">
            <v>TABLA34</v>
          </cell>
        </row>
        <row r="42">
          <cell r="K42" t="str">
            <v>CTRIPOLARAl-90°CB</v>
          </cell>
          <cell r="O42">
            <v>17</v>
          </cell>
          <cell r="P42" t="str">
            <v>TABLA35</v>
          </cell>
        </row>
        <row r="43">
          <cell r="K43" t="str">
            <v>CTRIPOLARAl-105°CB</v>
          </cell>
          <cell r="O43">
            <v>19</v>
          </cell>
          <cell r="P43" t="str">
            <v>TABLA36</v>
          </cell>
        </row>
        <row r="44">
          <cell r="K44" t="str">
            <v>CUNIPOLARCu-90°CA</v>
          </cell>
          <cell r="O44">
            <v>5</v>
          </cell>
          <cell r="P44" t="str">
            <v>TABLA37</v>
          </cell>
        </row>
        <row r="45">
          <cell r="K45" t="str">
            <v>CUNIPOLARCu-105°CA</v>
          </cell>
          <cell r="O45">
            <v>7</v>
          </cell>
          <cell r="P45" t="str">
            <v>TABLA38</v>
          </cell>
        </row>
        <row r="46">
          <cell r="K46" t="str">
            <v>CUNIPOLARCu-90°CB</v>
          </cell>
          <cell r="O46">
            <v>9</v>
          </cell>
          <cell r="P46" t="str">
            <v>TABLA39</v>
          </cell>
        </row>
        <row r="47">
          <cell r="K47" t="str">
            <v>CUNIPOLARCu-105°CB</v>
          </cell>
          <cell r="O47">
            <v>11</v>
          </cell>
          <cell r="P47" t="str">
            <v>TABLA40</v>
          </cell>
        </row>
        <row r="48">
          <cell r="K48" t="str">
            <v>CUNIPOLARAl-90°CA</v>
          </cell>
          <cell r="O48">
            <v>13</v>
          </cell>
          <cell r="P48" t="str">
            <v>TABLA41</v>
          </cell>
        </row>
        <row r="49">
          <cell r="K49" t="str">
            <v>CUNIPOLARAl-105°CA</v>
          </cell>
          <cell r="O49">
            <v>15</v>
          </cell>
          <cell r="P49" t="str">
            <v>TABLA42</v>
          </cell>
        </row>
        <row r="50">
          <cell r="K50" t="str">
            <v>CUNIPOLARAl-90°CB</v>
          </cell>
          <cell r="O50">
            <v>17</v>
          </cell>
          <cell r="P50" t="str">
            <v>TABLA43</v>
          </cell>
        </row>
        <row r="51">
          <cell r="K51" t="str">
            <v>CUNIPOLARAl-105°CB</v>
          </cell>
          <cell r="O51">
            <v>19</v>
          </cell>
          <cell r="P51" t="str">
            <v>TABLA44</v>
          </cell>
        </row>
        <row r="52">
          <cell r="K52" t="str">
            <v>B.DUNIPOLARCu190°CA</v>
          </cell>
          <cell r="O52">
            <v>5</v>
          </cell>
          <cell r="P52" t="str">
            <v>TABLA45</v>
          </cell>
        </row>
        <row r="53">
          <cell r="K53" t="str">
            <v>B.DUNIPOLARCu1105°CA</v>
          </cell>
          <cell r="O53">
            <v>7</v>
          </cell>
          <cell r="P53" t="str">
            <v>TABLA46</v>
          </cell>
        </row>
        <row r="54">
          <cell r="K54" t="str">
            <v>B.DUNIPOLARCu190°CB</v>
          </cell>
          <cell r="O54">
            <v>9</v>
          </cell>
          <cell r="P54" t="str">
            <v>TABLA47</v>
          </cell>
        </row>
        <row r="55">
          <cell r="K55" t="str">
            <v>B.DUNIPOLARCu1105°CB</v>
          </cell>
          <cell r="O55">
            <v>11</v>
          </cell>
          <cell r="P55" t="str">
            <v>TABLA48</v>
          </cell>
        </row>
        <row r="56">
          <cell r="K56" t="str">
            <v>B.DUNIPOLARCu290°CA</v>
          </cell>
          <cell r="O56">
            <v>5</v>
          </cell>
          <cell r="P56" t="str">
            <v>TABLA49</v>
          </cell>
        </row>
        <row r="57">
          <cell r="K57" t="str">
            <v>B.DUNIPOLARCu2105°CA</v>
          </cell>
          <cell r="O57">
            <v>7</v>
          </cell>
          <cell r="P57" t="str">
            <v>TABLA50</v>
          </cell>
        </row>
        <row r="58">
          <cell r="K58" t="str">
            <v>B.DUNIPOLARCu290°CB</v>
          </cell>
          <cell r="O58">
            <v>9</v>
          </cell>
          <cell r="P58" t="str">
            <v>TABLA51</v>
          </cell>
        </row>
        <row r="59">
          <cell r="K59" t="str">
            <v>B.DUNIPOLARCu2105°CB</v>
          </cell>
          <cell r="O59">
            <v>11</v>
          </cell>
          <cell r="P59" t="str">
            <v>TABLA52</v>
          </cell>
        </row>
        <row r="60">
          <cell r="K60" t="str">
            <v>B.DUNIPOLARCu390°CA</v>
          </cell>
          <cell r="O60">
            <v>5</v>
          </cell>
          <cell r="P60" t="str">
            <v>TABLA53</v>
          </cell>
        </row>
        <row r="61">
          <cell r="K61" t="str">
            <v>B.DUNIPOLARCu3105°CA</v>
          </cell>
          <cell r="O61">
            <v>7</v>
          </cell>
          <cell r="P61" t="str">
            <v>TABLA54</v>
          </cell>
        </row>
        <row r="62">
          <cell r="K62" t="str">
            <v>B.DUNIPOLARCu390°CB</v>
          </cell>
          <cell r="O62">
            <v>9</v>
          </cell>
          <cell r="P62" t="str">
            <v>TABLA55</v>
          </cell>
        </row>
        <row r="63">
          <cell r="K63" t="str">
            <v>B.DUNIPOLARCu3105°CB</v>
          </cell>
          <cell r="O63">
            <v>11</v>
          </cell>
          <cell r="P63" t="str">
            <v>TABLA56</v>
          </cell>
        </row>
        <row r="64">
          <cell r="K64" t="str">
            <v>B.DUNIPOLARAl190°CA</v>
          </cell>
          <cell r="O64">
            <v>13</v>
          </cell>
          <cell r="P64" t="str">
            <v>TABLA57</v>
          </cell>
        </row>
        <row r="65">
          <cell r="K65" t="str">
            <v>B.DUNIPOLARAl1105°CA</v>
          </cell>
          <cell r="O65">
            <v>15</v>
          </cell>
          <cell r="P65" t="str">
            <v>TABLA58</v>
          </cell>
        </row>
        <row r="66">
          <cell r="K66" t="str">
            <v>B.DUNIPOLARAl190°CB</v>
          </cell>
          <cell r="O66">
            <v>17</v>
          </cell>
          <cell r="P66" t="str">
            <v>TABLA59</v>
          </cell>
        </row>
        <row r="67">
          <cell r="K67" t="str">
            <v>B.DUNIPOLARAl1105°CB</v>
          </cell>
          <cell r="O67">
            <v>19</v>
          </cell>
          <cell r="P67" t="str">
            <v>TABLA60</v>
          </cell>
        </row>
        <row r="68">
          <cell r="K68" t="str">
            <v>B.DUNIPOLARAl290°CA</v>
          </cell>
          <cell r="O68">
            <v>13</v>
          </cell>
          <cell r="P68" t="str">
            <v>TABLA61</v>
          </cell>
        </row>
        <row r="69">
          <cell r="K69" t="str">
            <v>B.DUNIPOLARAl2105°CA</v>
          </cell>
          <cell r="O69">
            <v>15</v>
          </cell>
          <cell r="P69" t="str">
            <v>TABLA62</v>
          </cell>
        </row>
        <row r="70">
          <cell r="K70" t="str">
            <v>B.DUNIPOLARAl290°CB</v>
          </cell>
          <cell r="O70">
            <v>17</v>
          </cell>
          <cell r="P70" t="str">
            <v>TABLA63</v>
          </cell>
        </row>
        <row r="71">
          <cell r="K71" t="str">
            <v>B.DUNIPOLARAl2105°CB</v>
          </cell>
          <cell r="O71">
            <v>19</v>
          </cell>
          <cell r="P71" t="str">
            <v>TABLA64</v>
          </cell>
        </row>
        <row r="72">
          <cell r="K72" t="str">
            <v>B.DUNIPOLARAl390°CA</v>
          </cell>
          <cell r="O72">
            <v>13</v>
          </cell>
          <cell r="P72" t="str">
            <v>TABLA65</v>
          </cell>
        </row>
        <row r="73">
          <cell r="K73" t="str">
            <v>B.DUNIPOLARAl3105°CA</v>
          </cell>
          <cell r="O73">
            <v>15</v>
          </cell>
          <cell r="P73" t="str">
            <v>TABLA66</v>
          </cell>
        </row>
        <row r="74">
          <cell r="K74" t="str">
            <v>B.DUNIPOLARAl390°CB</v>
          </cell>
          <cell r="O74">
            <v>17</v>
          </cell>
          <cell r="P74" t="str">
            <v>TABLA67</v>
          </cell>
        </row>
        <row r="75">
          <cell r="K75" t="str">
            <v>B.DUNIPOLARAl3105°CB</v>
          </cell>
          <cell r="O75">
            <v>19</v>
          </cell>
          <cell r="P75" t="str">
            <v>TABLA68</v>
          </cell>
        </row>
        <row r="76">
          <cell r="K76" t="str">
            <v>B.DTRIPOLARCu190°CA</v>
          </cell>
          <cell r="O76">
            <v>5</v>
          </cell>
          <cell r="P76" t="str">
            <v>TABLA69</v>
          </cell>
        </row>
        <row r="77">
          <cell r="K77" t="str">
            <v>B.DTRIPOLARCu1105°CA</v>
          </cell>
          <cell r="O77">
            <v>7</v>
          </cell>
          <cell r="P77" t="str">
            <v>TABLA70</v>
          </cell>
        </row>
        <row r="78">
          <cell r="K78" t="str">
            <v>B.DTRIPOLARCu190°CB</v>
          </cell>
          <cell r="O78">
            <v>9</v>
          </cell>
          <cell r="P78" t="str">
            <v>TABLA71</v>
          </cell>
        </row>
        <row r="79">
          <cell r="K79" t="str">
            <v>B.DTRIPOLARCu1105°CB</v>
          </cell>
          <cell r="O79">
            <v>11</v>
          </cell>
          <cell r="P79" t="str">
            <v>TABLA72</v>
          </cell>
        </row>
        <row r="80">
          <cell r="K80" t="str">
            <v>B.DTRIPOLARCu290°CA</v>
          </cell>
          <cell r="O80">
            <v>5</v>
          </cell>
          <cell r="P80" t="str">
            <v>TABLA73</v>
          </cell>
        </row>
        <row r="81">
          <cell r="K81" t="str">
            <v>B.DTRIPOLARCu2105°CA</v>
          </cell>
          <cell r="O81">
            <v>7</v>
          </cell>
          <cell r="P81" t="str">
            <v>TABLA74</v>
          </cell>
        </row>
        <row r="82">
          <cell r="K82" t="str">
            <v>B.DTRIPOLARCu290°CB</v>
          </cell>
          <cell r="O82">
            <v>9</v>
          </cell>
          <cell r="P82" t="str">
            <v>TABLA75</v>
          </cell>
        </row>
        <row r="83">
          <cell r="K83" t="str">
            <v>B.DTRIPOLARCu2105°CB</v>
          </cell>
          <cell r="O83">
            <v>11</v>
          </cell>
          <cell r="P83" t="str">
            <v>TABLA76</v>
          </cell>
        </row>
        <row r="84">
          <cell r="K84" t="str">
            <v>B.DTRIPOLARCu390°CA</v>
          </cell>
          <cell r="O84">
            <v>5</v>
          </cell>
          <cell r="P84" t="str">
            <v>TABLA77</v>
          </cell>
        </row>
        <row r="85">
          <cell r="K85" t="str">
            <v>B.DTRIPOLARCu3105°CA</v>
          </cell>
          <cell r="O85">
            <v>7</v>
          </cell>
          <cell r="P85" t="str">
            <v>TABLA78</v>
          </cell>
        </row>
        <row r="86">
          <cell r="K86" t="str">
            <v>B.DTRIPOLARCu390°CB</v>
          </cell>
          <cell r="O86">
            <v>9</v>
          </cell>
          <cell r="P86" t="str">
            <v>TABLA79</v>
          </cell>
        </row>
        <row r="87">
          <cell r="K87" t="str">
            <v>B.DTRIPOLARCu3105°CB</v>
          </cell>
          <cell r="O87">
            <v>11</v>
          </cell>
          <cell r="P87" t="str">
            <v>TABLA80</v>
          </cell>
        </row>
        <row r="88">
          <cell r="K88" t="str">
            <v>B.DTRIPOLARAl190°CA</v>
          </cell>
          <cell r="O88">
            <v>13</v>
          </cell>
          <cell r="P88" t="str">
            <v>TABLA81</v>
          </cell>
        </row>
        <row r="89">
          <cell r="K89" t="str">
            <v>B.DTRIPOLARAl1105°CA</v>
          </cell>
          <cell r="O89">
            <v>15</v>
          </cell>
          <cell r="P89" t="str">
            <v>TABLA82</v>
          </cell>
        </row>
        <row r="90">
          <cell r="K90" t="str">
            <v>B.DTRIPOLARAl190°CB</v>
          </cell>
          <cell r="O90">
            <v>17</v>
          </cell>
          <cell r="P90" t="str">
            <v>TABLA83</v>
          </cell>
        </row>
        <row r="91">
          <cell r="K91" t="str">
            <v>B.DTRIPOLARAl1105°CB</v>
          </cell>
          <cell r="O91">
            <v>19</v>
          </cell>
          <cell r="P91" t="str">
            <v>TABLA84</v>
          </cell>
        </row>
        <row r="92">
          <cell r="K92" t="str">
            <v>B.DTRIPOLARAl290°CA</v>
          </cell>
          <cell r="O92">
            <v>13</v>
          </cell>
          <cell r="P92" t="str">
            <v>TABLA85</v>
          </cell>
        </row>
        <row r="93">
          <cell r="K93" t="str">
            <v>B.DTRIPOLARAl2105°CA</v>
          </cell>
          <cell r="O93">
            <v>15</v>
          </cell>
          <cell r="P93" t="str">
            <v>TABLA86</v>
          </cell>
        </row>
        <row r="94">
          <cell r="K94" t="str">
            <v>B.DTRIPOLARAl290°CB</v>
          </cell>
          <cell r="O94">
            <v>17</v>
          </cell>
          <cell r="P94" t="str">
            <v>TABLA87</v>
          </cell>
        </row>
        <row r="95">
          <cell r="K95" t="str">
            <v>B.DTRIPOLARAl2105°CB</v>
          </cell>
          <cell r="O95">
            <v>19</v>
          </cell>
          <cell r="P95" t="str">
            <v>TABLA88</v>
          </cell>
        </row>
        <row r="96">
          <cell r="K96" t="str">
            <v>B.DTRIPOLARAl390°CA</v>
          </cell>
          <cell r="O96">
            <v>13</v>
          </cell>
          <cell r="P96" t="str">
            <v>TABLA89</v>
          </cell>
        </row>
        <row r="97">
          <cell r="K97" t="str">
            <v>B.DTRIPOLARAl3105°CA</v>
          </cell>
          <cell r="O97">
            <v>15</v>
          </cell>
          <cell r="P97" t="str">
            <v>TABLA90</v>
          </cell>
        </row>
        <row r="98">
          <cell r="K98" t="str">
            <v>B.DTRIPOLARAl390°CB</v>
          </cell>
          <cell r="O98">
            <v>17</v>
          </cell>
          <cell r="P98" t="str">
            <v>TABLA91</v>
          </cell>
        </row>
        <row r="99">
          <cell r="K99" t="str">
            <v>B.DTRIPOLARAl3105°CB</v>
          </cell>
          <cell r="O99">
            <v>19</v>
          </cell>
          <cell r="P99" t="str">
            <v>TABLA92</v>
          </cell>
        </row>
        <row r="100">
          <cell r="K100" t="str">
            <v>D.EE.D1Cu990°CA</v>
          </cell>
          <cell r="O100">
            <v>5</v>
          </cell>
          <cell r="P100" t="str">
            <v>TABLA93</v>
          </cell>
        </row>
        <row r="101">
          <cell r="K101" t="str">
            <v>D.EE.D1Cu9105°CA</v>
          </cell>
          <cell r="O101">
            <v>7</v>
          </cell>
          <cell r="P101" t="str">
            <v>TABLA94</v>
          </cell>
        </row>
        <row r="102">
          <cell r="K102" t="str">
            <v>D.EE.D1Cu990°CB</v>
          </cell>
          <cell r="O102">
            <v>9</v>
          </cell>
          <cell r="P102" t="str">
            <v>TABLA95</v>
          </cell>
        </row>
        <row r="103">
          <cell r="K103" t="str">
            <v>D.EE.D1Cu9105°CB</v>
          </cell>
          <cell r="O103">
            <v>11</v>
          </cell>
          <cell r="P103" t="str">
            <v>TABLA96</v>
          </cell>
        </row>
        <row r="104">
          <cell r="K104" t="str">
            <v>D.EE.D1Cu1090°CA</v>
          </cell>
          <cell r="O104">
            <v>5</v>
          </cell>
          <cell r="P104" t="str">
            <v>TABLA97</v>
          </cell>
        </row>
        <row r="105">
          <cell r="K105" t="str">
            <v>D.EE.D1Cu10105°CA</v>
          </cell>
          <cell r="O105">
            <v>7</v>
          </cell>
          <cell r="P105" t="str">
            <v>TABLA98</v>
          </cell>
        </row>
        <row r="106">
          <cell r="K106" t="str">
            <v>D.EE.D1Cu1090°CB</v>
          </cell>
          <cell r="O106">
            <v>9</v>
          </cell>
          <cell r="P106" t="str">
            <v>TABLA99</v>
          </cell>
        </row>
        <row r="107">
          <cell r="K107" t="str">
            <v>D.EE.D1Cu10105°CB</v>
          </cell>
          <cell r="O107">
            <v>11</v>
          </cell>
          <cell r="P107" t="str">
            <v>TABLA100</v>
          </cell>
        </row>
        <row r="108">
          <cell r="K108" t="str">
            <v>D.EE.D1Al990°CA</v>
          </cell>
          <cell r="O108">
            <v>13</v>
          </cell>
          <cell r="P108" t="str">
            <v>TABLA101</v>
          </cell>
        </row>
        <row r="109">
          <cell r="K109" t="str">
            <v>D.EE.D1Al9105°CA</v>
          </cell>
          <cell r="O109">
            <v>15</v>
          </cell>
          <cell r="P109" t="str">
            <v>TABLA102</v>
          </cell>
        </row>
        <row r="110">
          <cell r="K110" t="str">
            <v>D.EE.D1Al990°CB</v>
          </cell>
          <cell r="O110">
            <v>17</v>
          </cell>
          <cell r="P110" t="str">
            <v>TABLA103</v>
          </cell>
        </row>
        <row r="111">
          <cell r="K111" t="str">
            <v>D.EE.D1Al9105°CB</v>
          </cell>
          <cell r="O111">
            <v>19</v>
          </cell>
          <cell r="P111" t="str">
            <v>TABLA104</v>
          </cell>
        </row>
        <row r="112">
          <cell r="K112" t="str">
            <v>D.EE.D1Al1090°CA</v>
          </cell>
          <cell r="O112">
            <v>13</v>
          </cell>
          <cell r="P112" t="str">
            <v>TABLA105</v>
          </cell>
        </row>
        <row r="113">
          <cell r="K113" t="str">
            <v>D.EE.D1Al10105°CA</v>
          </cell>
          <cell r="O113">
            <v>15</v>
          </cell>
          <cell r="P113" t="str">
            <v>TABLA106</v>
          </cell>
        </row>
        <row r="114">
          <cell r="K114" t="str">
            <v>D.EE.D1Al1090°CB</v>
          </cell>
          <cell r="O114">
            <v>17</v>
          </cell>
          <cell r="P114" t="str">
            <v>TABLA107</v>
          </cell>
        </row>
        <row r="115">
          <cell r="K115" t="str">
            <v>D.EE.D1Al10105°CB</v>
          </cell>
          <cell r="O115">
            <v>19</v>
          </cell>
          <cell r="P115" t="str">
            <v>TABLA108</v>
          </cell>
        </row>
        <row r="116">
          <cell r="K116" t="str">
            <v>D.EUNIPOLARCu590°CA</v>
          </cell>
          <cell r="O116">
            <v>5</v>
          </cell>
          <cell r="P116" t="str">
            <v>TABLA109</v>
          </cell>
        </row>
        <row r="117">
          <cell r="K117" t="str">
            <v>D.EUNIPOLARCu5105°CA</v>
          </cell>
          <cell r="O117">
            <v>7</v>
          </cell>
          <cell r="P117" t="str">
            <v>TABLA110</v>
          </cell>
        </row>
        <row r="118">
          <cell r="K118" t="str">
            <v>D.EUNIPOLARCu590°CB</v>
          </cell>
          <cell r="O118">
            <v>9</v>
          </cell>
          <cell r="P118" t="str">
            <v>TABLA111</v>
          </cell>
        </row>
        <row r="119">
          <cell r="K119" t="str">
            <v>D.EUNIPOLARCu5105°CB</v>
          </cell>
          <cell r="O119">
            <v>11</v>
          </cell>
          <cell r="P119" t="str">
            <v>TABLA112</v>
          </cell>
        </row>
        <row r="120">
          <cell r="K120" t="str">
            <v>D.EUNIPOLARCu690°CA</v>
          </cell>
          <cell r="O120">
            <v>5</v>
          </cell>
          <cell r="P120" t="str">
            <v>TABLA113</v>
          </cell>
        </row>
        <row r="121">
          <cell r="K121" t="str">
            <v>D.EUNIPOLARCu6105°CA</v>
          </cell>
          <cell r="O121">
            <v>7</v>
          </cell>
          <cell r="P121" t="str">
            <v>TABLA114</v>
          </cell>
        </row>
        <row r="122">
          <cell r="K122" t="str">
            <v>D.EUNIPOLARCu690°CB</v>
          </cell>
          <cell r="O122">
            <v>9</v>
          </cell>
          <cell r="P122" t="str">
            <v>TABLA115</v>
          </cell>
        </row>
        <row r="123">
          <cell r="K123" t="str">
            <v>D.EUNIPOLARCu6105°CB</v>
          </cell>
          <cell r="O123">
            <v>11</v>
          </cell>
          <cell r="P123" t="str">
            <v>TABLA116</v>
          </cell>
        </row>
        <row r="124">
          <cell r="K124" t="str">
            <v>D.EUNIPOLARAl590°CA</v>
          </cell>
          <cell r="O124">
            <v>13</v>
          </cell>
          <cell r="P124" t="str">
            <v>TABLA117</v>
          </cell>
        </row>
        <row r="125">
          <cell r="K125" t="str">
            <v>D.EUNIPOLARAl5105°CA</v>
          </cell>
          <cell r="O125">
            <v>15</v>
          </cell>
          <cell r="P125" t="str">
            <v>TABLA118</v>
          </cell>
        </row>
        <row r="126">
          <cell r="K126" t="str">
            <v>D.EUNIPOLARAl590°CB</v>
          </cell>
          <cell r="O126">
            <v>17</v>
          </cell>
          <cell r="P126" t="str">
            <v>TABLA119</v>
          </cell>
        </row>
        <row r="127">
          <cell r="K127" t="str">
            <v>D.EUNIPOLARAl5105°CB</v>
          </cell>
          <cell r="O127">
            <v>19</v>
          </cell>
          <cell r="P127" t="str">
            <v>TABLA120</v>
          </cell>
        </row>
        <row r="128">
          <cell r="K128" t="str">
            <v>D.EUNIPOLARAl690°CA</v>
          </cell>
          <cell r="O128">
            <v>13</v>
          </cell>
          <cell r="P128" t="str">
            <v>TABLA121</v>
          </cell>
        </row>
        <row r="129">
          <cell r="K129" t="str">
            <v>D.EUNIPOLARAl6105°CA</v>
          </cell>
          <cell r="O129">
            <v>15</v>
          </cell>
          <cell r="P129" t="str">
            <v>TABLA122</v>
          </cell>
        </row>
        <row r="130">
          <cell r="K130" t="str">
            <v>D.EUNIPOLARAl690°CB</v>
          </cell>
          <cell r="O130">
            <v>17</v>
          </cell>
          <cell r="P130" t="str">
            <v>TABLA123</v>
          </cell>
        </row>
        <row r="131">
          <cell r="K131" t="str">
            <v>D.EUNIPOLARAl6105°CB</v>
          </cell>
          <cell r="O131">
            <v>19</v>
          </cell>
          <cell r="P131" t="str">
            <v>TABLA124</v>
          </cell>
        </row>
        <row r="132">
          <cell r="K132" t="str">
            <v>D.ETRIPOLARCu790°CA</v>
          </cell>
          <cell r="O132">
            <v>5</v>
          </cell>
          <cell r="P132" t="str">
            <v>TABLA125</v>
          </cell>
        </row>
        <row r="133">
          <cell r="K133" t="str">
            <v>D.ETRIPOLARCu7105°CA</v>
          </cell>
          <cell r="O133">
            <v>7</v>
          </cell>
          <cell r="P133" t="str">
            <v>TABLA126</v>
          </cell>
        </row>
        <row r="134">
          <cell r="K134" t="str">
            <v>D.ETRIPOLARCu790°CB</v>
          </cell>
          <cell r="O134">
            <v>9</v>
          </cell>
          <cell r="P134" t="str">
            <v>TABLA127</v>
          </cell>
        </row>
        <row r="135">
          <cell r="K135" t="str">
            <v>D.ETRIPOLARCu7105°CB</v>
          </cell>
          <cell r="O135">
            <v>11</v>
          </cell>
          <cell r="P135" t="str">
            <v>TABLA128</v>
          </cell>
        </row>
        <row r="136">
          <cell r="K136" t="str">
            <v>D.ETRIPOLARCu890°CA</v>
          </cell>
          <cell r="O136">
            <v>5</v>
          </cell>
          <cell r="P136" t="str">
            <v>TABLA129</v>
          </cell>
        </row>
        <row r="137">
          <cell r="K137" t="str">
            <v>D.ETRIPOLARCu8105°CA</v>
          </cell>
          <cell r="O137">
            <v>7</v>
          </cell>
          <cell r="P137" t="str">
            <v>TABLA130</v>
          </cell>
        </row>
        <row r="138">
          <cell r="K138" t="str">
            <v>D.ETRIPOLARCu890°CB</v>
          </cell>
          <cell r="O138">
            <v>9</v>
          </cell>
          <cell r="P138" t="str">
            <v>TABLA131</v>
          </cell>
        </row>
        <row r="139">
          <cell r="K139" t="str">
            <v>D.ETRIPOLARCu8105°CB</v>
          </cell>
          <cell r="O139">
            <v>11</v>
          </cell>
          <cell r="P139" t="str">
            <v>TABLA132</v>
          </cell>
        </row>
        <row r="140">
          <cell r="K140" t="str">
            <v>D.ETRIPOLARAl790°CA</v>
          </cell>
          <cell r="O140">
            <v>13</v>
          </cell>
          <cell r="P140" t="str">
            <v>TABLA133</v>
          </cell>
        </row>
        <row r="141">
          <cell r="K141" t="str">
            <v>D.ETRIPOLARAl7105°CA</v>
          </cell>
          <cell r="O141">
            <v>15</v>
          </cell>
          <cell r="P141" t="str">
            <v>TABLA134</v>
          </cell>
        </row>
        <row r="142">
          <cell r="K142" t="str">
            <v>D.ETRIPOLARAl790°CB</v>
          </cell>
          <cell r="O142">
            <v>17</v>
          </cell>
          <cell r="P142" t="str">
            <v>TABLA135</v>
          </cell>
        </row>
        <row r="143">
          <cell r="K143" t="str">
            <v>D.ETRIPOLARAl7105°CB</v>
          </cell>
          <cell r="O143">
            <v>19</v>
          </cell>
          <cell r="P143" t="str">
            <v>TABLA136</v>
          </cell>
        </row>
        <row r="144">
          <cell r="K144" t="str">
            <v>D.ETRIPOLARAl890°CA</v>
          </cell>
          <cell r="O144">
            <v>13</v>
          </cell>
          <cell r="P144" t="str">
            <v>TABLA137</v>
          </cell>
        </row>
        <row r="145">
          <cell r="K145" t="str">
            <v>D.ETRIPOLARAl8105°CA</v>
          </cell>
          <cell r="O145">
            <v>15</v>
          </cell>
          <cell r="P145" t="str">
            <v>TABLA138</v>
          </cell>
        </row>
        <row r="146">
          <cell r="K146" t="str">
            <v>D.ETRIPOLARAl890°CB</v>
          </cell>
          <cell r="O146">
            <v>17</v>
          </cell>
          <cell r="P146" t="str">
            <v>TABLA139</v>
          </cell>
        </row>
        <row r="147">
          <cell r="K147" t="str">
            <v>D.ETRIPOLARAl8105°CB</v>
          </cell>
          <cell r="O147">
            <v>19</v>
          </cell>
          <cell r="P147" t="str">
            <v>TABLA140</v>
          </cell>
        </row>
        <row r="150">
          <cell r="Q150">
            <v>4.16</v>
          </cell>
          <cell r="X150">
            <v>8</v>
          </cell>
          <cell r="Z150">
            <v>16507</v>
          </cell>
        </row>
        <row r="151">
          <cell r="Q151">
            <v>10</v>
          </cell>
          <cell r="X151">
            <v>6</v>
          </cell>
          <cell r="Z151">
            <v>26248</v>
          </cell>
        </row>
        <row r="152">
          <cell r="Q152">
            <v>13.8</v>
          </cell>
          <cell r="X152">
            <v>4</v>
          </cell>
          <cell r="Z152">
            <v>41735</v>
          </cell>
        </row>
        <row r="153">
          <cell r="Q153">
            <v>22.9</v>
          </cell>
          <cell r="X153">
            <v>2</v>
          </cell>
          <cell r="Z153">
            <v>66361</v>
          </cell>
        </row>
        <row r="154">
          <cell r="N154" t="str">
            <v>90°C</v>
          </cell>
          <cell r="X154">
            <v>1</v>
          </cell>
          <cell r="Z154">
            <v>83680</v>
          </cell>
        </row>
        <row r="155">
          <cell r="N155" t="str">
            <v>105°C</v>
          </cell>
          <cell r="X155" t="str">
            <v>1/0</v>
          </cell>
          <cell r="Z155">
            <v>105518</v>
          </cell>
        </row>
        <row r="156">
          <cell r="X156" t="str">
            <v>2/0</v>
          </cell>
          <cell r="Z156">
            <v>133056</v>
          </cell>
        </row>
        <row r="157">
          <cell r="X157" t="str">
            <v>3/0</v>
          </cell>
          <cell r="Z157">
            <v>167780</v>
          </cell>
        </row>
        <row r="158">
          <cell r="X158" t="str">
            <v>4/0</v>
          </cell>
          <cell r="Z158">
            <v>211566</v>
          </cell>
        </row>
        <row r="159">
          <cell r="X159">
            <v>250</v>
          </cell>
          <cell r="Z159">
            <v>250000</v>
          </cell>
        </row>
        <row r="160">
          <cell r="X160">
            <v>350</v>
          </cell>
          <cell r="Z160">
            <v>350000</v>
          </cell>
        </row>
        <row r="161">
          <cell r="X161">
            <v>500</v>
          </cell>
          <cell r="Z161">
            <v>500000</v>
          </cell>
        </row>
        <row r="162">
          <cell r="X162">
            <v>750</v>
          </cell>
          <cell r="Z162">
            <v>750000</v>
          </cell>
        </row>
        <row r="163">
          <cell r="X163">
            <v>1000</v>
          </cell>
          <cell r="Z163">
            <v>1000000</v>
          </cell>
        </row>
        <row r="164">
          <cell r="X164">
            <v>1250</v>
          </cell>
          <cell r="Z164">
            <v>1250000</v>
          </cell>
        </row>
        <row r="165">
          <cell r="X165">
            <v>1500</v>
          </cell>
          <cell r="Z165">
            <v>1500000</v>
          </cell>
        </row>
        <row r="166">
          <cell r="X166">
            <v>1750</v>
          </cell>
          <cell r="Z166">
            <v>1750000</v>
          </cell>
        </row>
        <row r="167">
          <cell r="X167">
            <v>2000</v>
          </cell>
          <cell r="Z167">
            <v>2000000</v>
          </cell>
        </row>
      </sheetData>
      <sheetData sheetId="1"/>
      <sheetData sheetId="2"/>
      <sheetData sheetId="3"/>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greso de datos"/>
      <sheetName val="Datos"/>
      <sheetName val="Alimentador carga"/>
      <sheetName val="Alimentador motor"/>
      <sheetName val="Fact_Correc Bank Duct"/>
      <sheetName val="Derrateos"/>
      <sheetName val="RX"/>
      <sheetName val="Conduit"/>
      <sheetName val="Control"/>
      <sheetName val="RESUMEN"/>
      <sheetName val="10241EQLIST"/>
      <sheetName val="10241PIP1ON-SITE"/>
      <sheetName val="LSHL-2323"/>
      <sheetName val="PROJ_MGMT"/>
      <sheetName val="Salary Schedules"/>
      <sheetName val="RESTRICC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
      <sheetName val="GANTT-3.1.1"/>
      <sheetName val="GANTT-5.1.1"/>
      <sheetName val="Estadisticas"/>
      <sheetName val="Diálogo1"/>
      <sheetName val="Diálogo2"/>
      <sheetName val="Diálogo3"/>
      <sheetName val="Diálogo4"/>
      <sheetName val="Módulo1"/>
      <sheetName val="Módulo2"/>
      <sheetName val="Módulo3"/>
      <sheetName val="Módulo4"/>
      <sheetName val="CI"/>
      <sheetName val="Graf"/>
      <sheetName val="Equip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GENERAL"/>
      <sheetName val="FINTEL"/>
      <sheetName val="STRUCT"/>
      <sheetName val="CIVIL"/>
      <sheetName val="Cuadrilla"/>
      <sheetName val="Consumibles"/>
      <sheetName val="Equipo"/>
      <sheetName val="Calculo cables"/>
      <sheetName val="10241EQLIST"/>
      <sheetName val="10241PIP1ON-SITE"/>
      <sheetName val="PROJ_MGMT"/>
      <sheetName val="Salary Schedules"/>
      <sheetName val="Programa Producción"/>
      <sheetName val="Datos"/>
      <sheetName val="Hoja4"/>
      <sheetName val="Accesorios"/>
      <sheetName val="fittings"/>
      <sheetName val="CS"/>
      <sheetName val="Concrete"/>
      <sheetName val="CooperPipe"/>
      <sheetName val="CooperTubing"/>
      <sheetName val="Duct"/>
      <sheetName val="FRPPipe"/>
      <sheetName val="pipeHDPE"/>
      <sheetName val="PipePVC"/>
      <sheetName val="PipePVCPeru"/>
      <sheetName val="Hose"/>
      <sheetName val="SSteelPipe"/>
      <sheetName val="Pump Calcs"/>
      <sheetName val="Fluid"/>
      <sheetName val="Rouhness"/>
      <sheetName val="Material"/>
      <sheetName val="tank1"/>
      <sheetName val="conv"/>
      <sheetName val="INFORME_EJECUTIVO"/>
      <sheetName val="RESUMEN"/>
      <sheetName val="Base"/>
      <sheetName val="PPAG-420-MC-B-401"/>
      <sheetName val="1500-PU-006 (Dis)"/>
      <sheetName val="Data"/>
      <sheetName val="BIP-HOR"/>
      <sheetName val="GeoData"/>
      <sheetName val="RTU - San Julian"/>
      <sheetName val="Estimate"/>
      <sheetName val="AREA-2840-LINEDB5"/>
      <sheetName val="PRIME CODE TCS"/>
      <sheetName val="Footing Design"/>
      <sheetName val="Detail"/>
      <sheetName val="1"/>
      <sheetName val="ACIG_jun2003"/>
      <sheetName val="steel"/>
      <sheetName val="Skid Lifting Lug"/>
      <sheetName val="Calculo_cables"/>
      <sheetName val="Programa_Producción"/>
      <sheetName val="Salary_Schedules"/>
      <sheetName val="Pump_Calcs"/>
      <sheetName val="1500-PU-006_(Dis)"/>
      <sheetName val="RTU_-_San_Julian"/>
      <sheetName val="PRIME_CODE_TCS"/>
      <sheetName val="Footing_Desig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TIEMPOS"/>
      <sheetName val="ANALISIS"/>
      <sheetName val="EFICIENCIAS"/>
      <sheetName val="REG.REVIS."/>
      <sheetName val="Hoja1"/>
    </sheetNames>
    <sheetDataSet>
      <sheetData sheetId="0"/>
      <sheetData sheetId="1">
        <row r="1">
          <cell r="A1" t="str">
            <v>MINERA LIZANDRO PROAÑO S.A.</v>
          </cell>
        </row>
        <row r="3">
          <cell r="A3" t="str">
            <v>ANALISIS DE COSTO UNITARIO</v>
          </cell>
        </row>
        <row r="4">
          <cell r="J4" t="str">
            <v>Proyecto N°:</v>
          </cell>
          <cell r="K4" t="str">
            <v>ACU99-001</v>
          </cell>
        </row>
        <row r="6">
          <cell r="A6" t="str">
            <v>Partida:</v>
          </cell>
          <cell r="B6" t="str">
            <v>ROTURA TAJO SHIRINKAGE DINAMICO</v>
          </cell>
          <cell r="I6" t="str">
            <v>Veta:</v>
          </cell>
          <cell r="J6" t="str">
            <v>Constancia</v>
          </cell>
        </row>
        <row r="7">
          <cell r="A7" t="str">
            <v>Rendimiento:</v>
          </cell>
          <cell r="B7">
            <v>16.88</v>
          </cell>
          <cell r="C7" t="str">
            <v>m3/8:00 Hrs.</v>
          </cell>
        </row>
        <row r="8">
          <cell r="A8" t="str">
            <v>Costo:</v>
          </cell>
          <cell r="B8" t="str">
            <v>m3 en US $</v>
          </cell>
          <cell r="F8" t="str">
            <v>Tipo Cambio:</v>
          </cell>
          <cell r="G8">
            <v>3.33</v>
          </cell>
          <cell r="I8" t="str">
            <v>Fecha:</v>
          </cell>
          <cell r="J8">
            <v>36373</v>
          </cell>
        </row>
        <row r="10">
          <cell r="B10" t="str">
            <v>DATOS TECNICOS</v>
          </cell>
        </row>
        <row r="11">
          <cell r="B11" t="str">
            <v>Descripción generalizada:</v>
          </cell>
          <cell r="D11" t="str">
            <v>Veta con cajas de roca semidura y de poca abrasividad</v>
          </cell>
        </row>
        <row r="12">
          <cell r="B12" t="str">
            <v>Longitud de Tajo</v>
          </cell>
          <cell r="H12">
            <v>60</v>
          </cell>
          <cell r="I12" t="str">
            <v>Mts.</v>
          </cell>
        </row>
        <row r="13">
          <cell r="B13" t="str">
            <v>Ancho de Labor</v>
          </cell>
          <cell r="H13">
            <v>1</v>
          </cell>
          <cell r="I13" t="str">
            <v>Mts.</v>
          </cell>
        </row>
        <row r="14">
          <cell r="B14" t="str">
            <v>Promedio de Buzamiento (Veta-Labor)</v>
          </cell>
          <cell r="H14">
            <v>80</v>
          </cell>
          <cell r="I14" t="str">
            <v>Grados</v>
          </cell>
        </row>
        <row r="15">
          <cell r="B15" t="str">
            <v>N° de Máquinas Ulitizadas</v>
          </cell>
          <cell r="H15">
            <v>1</v>
          </cell>
          <cell r="I15" t="str">
            <v>Pza.</v>
          </cell>
        </row>
        <row r="16">
          <cell r="B16" t="str">
            <v>N° de Camperos</v>
          </cell>
          <cell r="H16">
            <v>1</v>
          </cell>
          <cell r="I16" t="str">
            <v>Hombres</v>
          </cell>
        </row>
        <row r="17">
          <cell r="B17" t="str">
            <v>Tiempo de Movilización</v>
          </cell>
          <cell r="E17" t="str">
            <v>c/.</v>
          </cell>
          <cell r="F17">
            <v>60</v>
          </cell>
          <cell r="G17" t="str">
            <v>Tal.</v>
          </cell>
          <cell r="H17">
            <v>1</v>
          </cell>
          <cell r="I17" t="str">
            <v>Horas</v>
          </cell>
        </row>
        <row r="18">
          <cell r="B18" t="str">
            <v>Tiempo de Instalación</v>
          </cell>
          <cell r="E18" t="str">
            <v>c/.</v>
          </cell>
          <cell r="F18">
            <v>40</v>
          </cell>
          <cell r="G18" t="str">
            <v>Mts.</v>
          </cell>
          <cell r="H18">
            <v>0.5</v>
          </cell>
          <cell r="I18" t="str">
            <v>Horas</v>
          </cell>
        </row>
        <row r="19">
          <cell r="B19" t="str">
            <v>Tiempo de Perforación</v>
          </cell>
          <cell r="E19" t="str">
            <v>en</v>
          </cell>
          <cell r="F19">
            <v>1</v>
          </cell>
          <cell r="G19" t="str">
            <v>Hora</v>
          </cell>
          <cell r="H19">
            <v>10</v>
          </cell>
          <cell r="I19" t="str">
            <v>Taladros</v>
          </cell>
        </row>
        <row r="20">
          <cell r="B20" t="str">
            <v>Tiempo de Desinstalación</v>
          </cell>
          <cell r="E20" t="str">
            <v>c/.</v>
          </cell>
          <cell r="F20">
            <v>40</v>
          </cell>
          <cell r="G20" t="str">
            <v>Mts.</v>
          </cell>
          <cell r="H20">
            <v>0.5</v>
          </cell>
          <cell r="I20" t="str">
            <v>Horas</v>
          </cell>
        </row>
        <row r="21">
          <cell r="B21" t="str">
            <v>Tiempo de Disparo</v>
          </cell>
          <cell r="E21" t="str">
            <v>c/.</v>
          </cell>
          <cell r="F21">
            <v>39</v>
          </cell>
          <cell r="G21" t="str">
            <v>Tal.</v>
          </cell>
          <cell r="H21">
            <v>1</v>
          </cell>
          <cell r="I21" t="str">
            <v>Horas</v>
          </cell>
        </row>
        <row r="22">
          <cell r="B22" t="str">
            <v>Tiempos Muertos</v>
          </cell>
          <cell r="E22" t="str">
            <v>c/.</v>
          </cell>
          <cell r="F22">
            <v>39</v>
          </cell>
          <cell r="G22" t="str">
            <v>Tal.</v>
          </cell>
          <cell r="H22">
            <v>1.1000000000000001</v>
          </cell>
          <cell r="I22" t="str">
            <v>Horas</v>
          </cell>
        </row>
        <row r="23">
          <cell r="B23" t="str">
            <v>Tiempo de Campeo</v>
          </cell>
          <cell r="E23" t="str">
            <v>c/.</v>
          </cell>
          <cell r="F23">
            <v>16.88</v>
          </cell>
          <cell r="G23" t="str">
            <v>m3</v>
          </cell>
          <cell r="H23">
            <v>8</v>
          </cell>
          <cell r="I23" t="str">
            <v>Horas</v>
          </cell>
        </row>
        <row r="24">
          <cell r="B24" t="str">
            <v>Longitud de Cada Taladro</v>
          </cell>
          <cell r="H24">
            <v>5.416666666666667</v>
          </cell>
          <cell r="I24" t="str">
            <v>Pies</v>
          </cell>
          <cell r="J24">
            <v>1.65</v>
          </cell>
          <cell r="K24" t="str">
            <v>mts.</v>
          </cell>
        </row>
        <row r="25">
          <cell r="B25" t="str">
            <v>Longitud de Taladro c/ Barreno</v>
          </cell>
          <cell r="E25" t="str">
            <v>de</v>
          </cell>
          <cell r="F25">
            <v>2</v>
          </cell>
          <cell r="G25" t="str">
            <v>Pies</v>
          </cell>
          <cell r="H25">
            <v>1.6666666666666665</v>
          </cell>
          <cell r="I25" t="str">
            <v>Pies</v>
          </cell>
          <cell r="J25">
            <v>0.51</v>
          </cell>
          <cell r="K25" t="str">
            <v>mts.</v>
          </cell>
        </row>
        <row r="26">
          <cell r="B26" t="str">
            <v>Longitud de Taladro c/ Barreno</v>
          </cell>
          <cell r="E26" t="str">
            <v>de</v>
          </cell>
          <cell r="F26">
            <v>4</v>
          </cell>
          <cell r="G26" t="str">
            <v>Pies</v>
          </cell>
          <cell r="H26">
            <v>1.8750000000000002</v>
          </cell>
          <cell r="I26" t="str">
            <v>Pies</v>
          </cell>
          <cell r="J26">
            <v>0.56999999999999995</v>
          </cell>
          <cell r="K26" t="str">
            <v>mts.</v>
          </cell>
        </row>
        <row r="27">
          <cell r="B27" t="str">
            <v>Longitud de Taladro c/ Barreno</v>
          </cell>
          <cell r="E27" t="str">
            <v>de</v>
          </cell>
          <cell r="F27">
            <v>6</v>
          </cell>
          <cell r="G27" t="str">
            <v>Pies</v>
          </cell>
          <cell r="H27">
            <v>1.8750000000000002</v>
          </cell>
          <cell r="I27" t="str">
            <v>Pies</v>
          </cell>
          <cell r="J27">
            <v>0.56999999999999995</v>
          </cell>
          <cell r="K27" t="str">
            <v>mts.</v>
          </cell>
        </row>
        <row r="28">
          <cell r="B28" t="str">
            <v>Factor de Eficiencia en Perforación y Voladura</v>
          </cell>
          <cell r="H28">
            <v>0.91</v>
          </cell>
        </row>
        <row r="29">
          <cell r="B29" t="str">
            <v>Malla de Perforación</v>
          </cell>
          <cell r="H29" t="str">
            <v>2 x 1 B</v>
          </cell>
          <cell r="I29" t="str">
            <v>Tipo</v>
          </cell>
          <cell r="J29" t="str">
            <v>0.45 m. Burden</v>
          </cell>
        </row>
        <row r="30">
          <cell r="B30" t="str">
            <v>Longitud de Rotura</v>
          </cell>
          <cell r="E30" t="str">
            <v>p'</v>
          </cell>
          <cell r="F30">
            <v>8</v>
          </cell>
          <cell r="G30" t="str">
            <v>Hrs.</v>
          </cell>
          <cell r="H30">
            <v>11.25</v>
          </cell>
          <cell r="I30" t="str">
            <v>Mts.</v>
          </cell>
        </row>
        <row r="31">
          <cell r="B31" t="str">
            <v>Cartuchos por Taladro</v>
          </cell>
          <cell r="H31">
            <v>5.5</v>
          </cell>
          <cell r="I31" t="str">
            <v>Pza</v>
          </cell>
          <cell r="J31" t="str">
            <v>(Por Ajustar según Pruebas)</v>
          </cell>
        </row>
        <row r="32">
          <cell r="B32" t="str">
            <v>Agusado de Barreno</v>
          </cell>
          <cell r="E32" t="str">
            <v>c/.</v>
          </cell>
          <cell r="F32">
            <v>60</v>
          </cell>
          <cell r="G32" t="str">
            <v>PP</v>
          </cell>
          <cell r="H32">
            <v>1</v>
          </cell>
          <cell r="I32" t="str">
            <v>Agusada</v>
          </cell>
        </row>
        <row r="34">
          <cell r="A34" t="str">
            <v>(M)</v>
          </cell>
          <cell r="B34" t="str">
            <v>Total Tiempo de Movilizac.</v>
          </cell>
          <cell r="E34" t="str">
            <v>p'</v>
          </cell>
          <cell r="F34">
            <v>39</v>
          </cell>
          <cell r="G34" t="str">
            <v>Tal.</v>
          </cell>
          <cell r="H34">
            <v>1</v>
          </cell>
          <cell r="I34" t="str">
            <v>Horas</v>
          </cell>
        </row>
        <row r="35">
          <cell r="A35" t="str">
            <v>(i)</v>
          </cell>
          <cell r="B35" t="str">
            <v>Total Tiempo Instalación</v>
          </cell>
          <cell r="E35" t="str">
            <v>p'</v>
          </cell>
          <cell r="F35">
            <v>11.25</v>
          </cell>
          <cell r="G35" t="str">
            <v>Mts.</v>
          </cell>
          <cell r="H35">
            <v>0.5</v>
          </cell>
          <cell r="I35" t="str">
            <v>Horas</v>
          </cell>
        </row>
        <row r="36">
          <cell r="B36" t="str">
            <v>Total Perforación</v>
          </cell>
          <cell r="E36" t="str">
            <v>p'</v>
          </cell>
          <cell r="F36">
            <v>8</v>
          </cell>
          <cell r="G36" t="str">
            <v>Hrs.</v>
          </cell>
          <cell r="H36">
            <v>39</v>
          </cell>
          <cell r="I36" t="str">
            <v>Taladros</v>
          </cell>
        </row>
        <row r="37">
          <cell r="A37" t="str">
            <v>(P)</v>
          </cell>
          <cell r="B37" t="str">
            <v>Total Tiempo de Perforac.</v>
          </cell>
          <cell r="E37" t="str">
            <v>p'</v>
          </cell>
          <cell r="F37">
            <v>39</v>
          </cell>
          <cell r="G37" t="str">
            <v>Tal.</v>
          </cell>
          <cell r="H37">
            <v>3.9</v>
          </cell>
          <cell r="I37" t="str">
            <v>Horas</v>
          </cell>
        </row>
        <row r="38">
          <cell r="A38" t="str">
            <v>(DI)</v>
          </cell>
          <cell r="B38" t="str">
            <v>Total Tiempo Desinstalación</v>
          </cell>
          <cell r="E38" t="str">
            <v>p'</v>
          </cell>
          <cell r="F38">
            <v>11.25</v>
          </cell>
          <cell r="G38" t="str">
            <v>Mts.</v>
          </cell>
          <cell r="H38">
            <v>0.5</v>
          </cell>
          <cell r="I38" t="str">
            <v>Horas</v>
          </cell>
        </row>
        <row r="39">
          <cell r="A39" t="str">
            <v>(Disp.)</v>
          </cell>
          <cell r="B39" t="str">
            <v>Total Tiempo de Disparo</v>
          </cell>
          <cell r="E39" t="str">
            <v>p'</v>
          </cell>
          <cell r="F39">
            <v>39</v>
          </cell>
          <cell r="G39" t="str">
            <v>Tal.</v>
          </cell>
          <cell r="H39">
            <v>1</v>
          </cell>
          <cell r="I39" t="str">
            <v>Horas</v>
          </cell>
        </row>
        <row r="40">
          <cell r="A40" t="str">
            <v>(TM)</v>
          </cell>
          <cell r="B40" t="str">
            <v>Total Tiempos Muertos</v>
          </cell>
          <cell r="E40" t="str">
            <v>p'</v>
          </cell>
          <cell r="F40">
            <v>39</v>
          </cell>
          <cell r="G40" t="str">
            <v>Tal.</v>
          </cell>
          <cell r="H40">
            <v>1.1000000000000001</v>
          </cell>
          <cell r="I40" t="str">
            <v>Horas</v>
          </cell>
        </row>
        <row r="41">
          <cell r="B41" t="str">
            <v>Total Tiempo de Campeo</v>
          </cell>
          <cell r="E41" t="str">
            <v>p'</v>
          </cell>
          <cell r="F41" t="str">
            <v xml:space="preserve">    </v>
          </cell>
          <cell r="G41" t="str">
            <v>m3</v>
          </cell>
          <cell r="H41" t="e">
            <v>#VALUE!</v>
          </cell>
          <cell r="I41" t="str">
            <v>Horas</v>
          </cell>
        </row>
        <row r="42">
          <cell r="B42" t="str">
            <v>Altura Inclinada de Avance en Corte</v>
          </cell>
          <cell r="H42">
            <v>1.5</v>
          </cell>
          <cell r="I42" t="str">
            <v>Mts.</v>
          </cell>
        </row>
        <row r="43">
          <cell r="B43" t="str">
            <v>Mineral Roto (8 Hrs.)</v>
          </cell>
          <cell r="H43">
            <v>16.88</v>
          </cell>
          <cell r="I43" t="str">
            <v>M3</v>
          </cell>
          <cell r="J43">
            <v>54.015999999999998</v>
          </cell>
          <cell r="K43" t="str">
            <v>TMS</v>
          </cell>
        </row>
        <row r="44">
          <cell r="B44" t="str">
            <v>N° Guardias para Corte</v>
          </cell>
          <cell r="H44">
            <v>5</v>
          </cell>
          <cell r="I44" t="str">
            <v>Unid.</v>
          </cell>
        </row>
        <row r="45">
          <cell r="B45" t="str">
            <v>N° Taladros por Corte</v>
          </cell>
          <cell r="H45">
            <v>208</v>
          </cell>
          <cell r="I45" t="str">
            <v>Unid.</v>
          </cell>
        </row>
        <row r="46">
          <cell r="B46" t="str">
            <v>Tiempo por cada Corte</v>
          </cell>
          <cell r="H46">
            <v>3</v>
          </cell>
          <cell r="I46" t="str">
            <v>Dias</v>
          </cell>
        </row>
        <row r="47">
          <cell r="B47" t="str">
            <v>Rotura de Mineral por Corte</v>
          </cell>
          <cell r="H47">
            <v>288</v>
          </cell>
          <cell r="I47" t="str">
            <v>TMS</v>
          </cell>
        </row>
        <row r="48">
          <cell r="B48" t="str">
            <v>N° Cortes por Semana</v>
          </cell>
          <cell r="H48">
            <v>2</v>
          </cell>
          <cell r="I48" t="str">
            <v>Unid.</v>
          </cell>
        </row>
        <row r="49">
          <cell r="B49" t="str">
            <v>Rotura de Mineral por Semana</v>
          </cell>
          <cell r="H49">
            <v>576</v>
          </cell>
          <cell r="I49" t="str">
            <v>TMS</v>
          </cell>
        </row>
        <row r="50">
          <cell r="B50" t="str">
            <v>N° Cortes por Mes</v>
          </cell>
          <cell r="H50">
            <v>8</v>
          </cell>
          <cell r="I50" t="str">
            <v>Unid.</v>
          </cell>
        </row>
        <row r="51">
          <cell r="B51" t="str">
            <v>Rotura de Mineral por Mes</v>
          </cell>
          <cell r="H51">
            <v>2304</v>
          </cell>
          <cell r="I51" t="str">
            <v>TMS</v>
          </cell>
        </row>
        <row r="52">
          <cell r="B52" t="str">
            <v>Extracción Mineral por Mes</v>
          </cell>
          <cell r="F52">
            <v>0.45</v>
          </cell>
          <cell r="G52" t="str">
            <v>Rotura</v>
          </cell>
          <cell r="H52">
            <v>1037</v>
          </cell>
          <cell r="I52" t="str">
            <v>TMS</v>
          </cell>
          <cell r="J52" t="str">
            <v>(PRODUCCION)</v>
          </cell>
        </row>
        <row r="53">
          <cell r="B53" t="str">
            <v>Total Pies Perforados por Mes</v>
          </cell>
          <cell r="H53">
            <v>9013</v>
          </cell>
          <cell r="I53" t="str">
            <v>Pies</v>
          </cell>
        </row>
        <row r="62">
          <cell r="G62" t="str">
            <v>¿CON EQUIPO DE LIMPIEZA (SCOOP TRAM)?</v>
          </cell>
          <cell r="H62" t="str">
            <v>¿CON EQUIPO DE LIMPIEZA (SCOOP TRAM)?</v>
          </cell>
          <cell r="I62" t="str">
            <v>No</v>
          </cell>
        </row>
        <row r="63">
          <cell r="A63" t="str">
            <v>ALQUILER EQUIPO DE LIMPIEZA</v>
          </cell>
        </row>
        <row r="64">
          <cell r="A64" t="str">
            <v>Scoop Tram</v>
          </cell>
          <cell r="B64" t="str">
            <v>2 Yd3</v>
          </cell>
          <cell r="C64" t="str">
            <v>Capacidad de Cuchara</v>
          </cell>
          <cell r="G64" t="str">
            <v>m3</v>
          </cell>
          <cell r="H64">
            <v>1.677</v>
          </cell>
          <cell r="I64" t="str">
            <v>Material Roto</v>
          </cell>
        </row>
        <row r="65">
          <cell r="A65" t="str">
            <v>Precio del Alquiler (US $)</v>
          </cell>
          <cell r="G65" t="str">
            <v>Hora</v>
          </cell>
          <cell r="H65">
            <v>40</v>
          </cell>
        </row>
        <row r="66">
          <cell r="B66" t="str">
            <v>Rotura + Esponjamiento</v>
          </cell>
          <cell r="F66">
            <v>0.4</v>
          </cell>
          <cell r="G66" t="str">
            <v>m3</v>
          </cell>
          <cell r="H66">
            <v>23.63</v>
          </cell>
        </row>
        <row r="67">
          <cell r="B67" t="str">
            <v>Máxima Longitud de Acarreo</v>
          </cell>
          <cell r="G67" t="str">
            <v>m.</v>
          </cell>
          <cell r="H67">
            <v>200</v>
          </cell>
        </row>
        <row r="68">
          <cell r="B68" t="str">
            <v>Limpieza del Material</v>
          </cell>
          <cell r="D68">
            <v>8</v>
          </cell>
          <cell r="F68" t="str">
            <v>min./Viaje</v>
          </cell>
          <cell r="G68" t="str">
            <v>Cuchara</v>
          </cell>
          <cell r="H68">
            <v>14</v>
          </cell>
        </row>
        <row r="69">
          <cell r="B69" t="str">
            <v>Tiempo Utilizado</v>
          </cell>
          <cell r="G69" t="str">
            <v>Horas</v>
          </cell>
          <cell r="H69">
            <v>1.8666666666666667</v>
          </cell>
        </row>
        <row r="70">
          <cell r="B70" t="str">
            <v>Costo Total de Limpieza</v>
          </cell>
          <cell r="G70" t="str">
            <v>US $</v>
          </cell>
          <cell r="H70">
            <v>74.666666666666671</v>
          </cell>
        </row>
        <row r="71">
          <cell r="B71" t="str">
            <v>Costo Unitario/m3</v>
          </cell>
          <cell r="G71" t="str">
            <v>US $</v>
          </cell>
          <cell r="H71">
            <v>3.1598250811115816</v>
          </cell>
        </row>
        <row r="112">
          <cell r="A112" t="str">
            <v>MINERA LIZANDRO PROAÑO S.A.</v>
          </cell>
        </row>
        <row r="114">
          <cell r="A114" t="str">
            <v>ANALISIS DE COSTO UNITARIO</v>
          </cell>
        </row>
        <row r="115">
          <cell r="J115" t="str">
            <v>Proyecto N°:</v>
          </cell>
          <cell r="K115" t="str">
            <v>ACU99-001</v>
          </cell>
        </row>
        <row r="117">
          <cell r="A117" t="str">
            <v>Partida:</v>
          </cell>
          <cell r="B117" t="str">
            <v>ROTURA TAJO SHIRINKAGE DINAMICO</v>
          </cell>
          <cell r="I117" t="str">
            <v>Veta:</v>
          </cell>
          <cell r="J117" t="str">
            <v>Constancia</v>
          </cell>
        </row>
        <row r="118">
          <cell r="A118" t="str">
            <v>Rendimiento:</v>
          </cell>
          <cell r="B118">
            <v>16.88</v>
          </cell>
          <cell r="C118" t="str">
            <v>m3/8:00 Hrs.</v>
          </cell>
        </row>
        <row r="119">
          <cell r="A119" t="str">
            <v>Costo:</v>
          </cell>
          <cell r="B119" t="str">
            <v>m3 en US $</v>
          </cell>
          <cell r="F119" t="str">
            <v>Tipo Cambio:</v>
          </cell>
          <cell r="G119">
            <v>3.33</v>
          </cell>
          <cell r="I119" t="str">
            <v>Fecha:</v>
          </cell>
          <cell r="J119">
            <v>36373</v>
          </cell>
        </row>
        <row r="121">
          <cell r="A121" t="str">
            <v>MATERIALES</v>
          </cell>
          <cell r="K121" t="str">
            <v>SUB TOTAL</v>
          </cell>
        </row>
        <row r="122">
          <cell r="A122" t="str">
            <v>DESCRIPCION</v>
          </cell>
          <cell r="C122" t="str">
            <v>Precio Compra</v>
          </cell>
          <cell r="F122" t="str">
            <v>Vida Util</v>
          </cell>
          <cell r="G122" t="str">
            <v>UNID.</v>
          </cell>
          <cell r="H122" t="str">
            <v>CANTIDAD</v>
          </cell>
          <cell r="I122" t="str">
            <v>P.UNIT.</v>
          </cell>
          <cell r="J122" t="str">
            <v>PARCIAL</v>
          </cell>
          <cell r="K122" t="str">
            <v>16.88 m3</v>
          </cell>
          <cell r="L122" t="str">
            <v>m3</v>
          </cell>
        </row>
        <row r="124">
          <cell r="A124" t="str">
            <v>Barrenos de 2'</v>
          </cell>
          <cell r="C124">
            <v>81.772999999999996</v>
          </cell>
          <cell r="D124" t="str">
            <v>/Pza.</v>
          </cell>
          <cell r="F124">
            <v>1000</v>
          </cell>
          <cell r="G124" t="str">
            <v>PP</v>
          </cell>
          <cell r="H124">
            <v>65</v>
          </cell>
          <cell r="I124">
            <v>8.1799999999999998E-2</v>
          </cell>
          <cell r="J124">
            <v>5.3170000000000002</v>
          </cell>
        </row>
        <row r="125">
          <cell r="A125" t="str">
            <v>Barrenos de 4'</v>
          </cell>
          <cell r="C125">
            <v>92.924999999999997</v>
          </cell>
          <cell r="D125" t="str">
            <v>/Pza.</v>
          </cell>
          <cell r="F125">
            <v>1000</v>
          </cell>
          <cell r="G125" t="str">
            <v>PP</v>
          </cell>
          <cell r="H125">
            <v>73.125</v>
          </cell>
          <cell r="I125">
            <v>9.2899999999999996E-2</v>
          </cell>
          <cell r="J125">
            <v>6.7930000000000001</v>
          </cell>
        </row>
        <row r="126">
          <cell r="A126" t="str">
            <v>Barrenos de 6'</v>
          </cell>
          <cell r="C126">
            <v>103.333</v>
          </cell>
          <cell r="D126" t="str">
            <v>/Pza.</v>
          </cell>
          <cell r="F126">
            <v>1000</v>
          </cell>
          <cell r="G126" t="str">
            <v>PP</v>
          </cell>
          <cell r="H126">
            <v>73.125</v>
          </cell>
          <cell r="I126">
            <v>0.1033</v>
          </cell>
          <cell r="J126">
            <v>7.5540000000000003</v>
          </cell>
        </row>
        <row r="127">
          <cell r="A127" t="str">
            <v>Dinamita 45% 7/8"x7"</v>
          </cell>
          <cell r="C127">
            <v>53.454000000000001</v>
          </cell>
          <cell r="D127" t="str">
            <v>/Cj.</v>
          </cell>
          <cell r="G127" t="str">
            <v>Kg.</v>
          </cell>
          <cell r="H127">
            <v>16.55</v>
          </cell>
          <cell r="I127">
            <v>2.1381999999999999</v>
          </cell>
          <cell r="J127">
            <v>35.387</v>
          </cell>
        </row>
        <row r="128">
          <cell r="A128" t="str">
            <v>Fulminante N° 6</v>
          </cell>
          <cell r="C128">
            <v>12.331</v>
          </cell>
          <cell r="D128" t="str">
            <v>/Cjta.</v>
          </cell>
          <cell r="G128" t="str">
            <v>Pza.</v>
          </cell>
          <cell r="H128">
            <v>39</v>
          </cell>
          <cell r="I128">
            <v>0.12330000000000001</v>
          </cell>
          <cell r="J128">
            <v>4.8090000000000002</v>
          </cell>
        </row>
        <row r="129">
          <cell r="A129" t="str">
            <v>Mecha de Seguridad</v>
          </cell>
          <cell r="C129">
            <v>106.2</v>
          </cell>
          <cell r="D129" t="str">
            <v>/Cj.</v>
          </cell>
          <cell r="G129" t="str">
            <v>Pies</v>
          </cell>
          <cell r="H129">
            <v>279</v>
          </cell>
          <cell r="I129">
            <v>3.2399999999999998E-2</v>
          </cell>
          <cell r="J129">
            <v>9.0399999999999991</v>
          </cell>
        </row>
        <row r="130">
          <cell r="A130" t="str">
            <v>Conectores</v>
          </cell>
          <cell r="C130">
            <v>18.88</v>
          </cell>
          <cell r="D130" t="str">
            <v>/Cjta.</v>
          </cell>
          <cell r="G130" t="str">
            <v>Pza.</v>
          </cell>
          <cell r="H130">
            <v>39</v>
          </cell>
          <cell r="I130">
            <v>0.1888</v>
          </cell>
          <cell r="J130">
            <v>7.3630000000000004</v>
          </cell>
        </row>
        <row r="131">
          <cell r="A131" t="str">
            <v>Mecha Rápida</v>
          </cell>
          <cell r="C131">
            <v>448</v>
          </cell>
          <cell r="D131" t="str">
            <v>/Cj.</v>
          </cell>
          <cell r="G131" t="str">
            <v>Mt.</v>
          </cell>
          <cell r="H131">
            <v>15</v>
          </cell>
          <cell r="I131">
            <v>0.44800000000000001</v>
          </cell>
          <cell r="J131">
            <v>6.72</v>
          </cell>
          <cell r="K131">
            <v>82.98</v>
          </cell>
          <cell r="L131">
            <v>4.92</v>
          </cell>
        </row>
        <row r="134">
          <cell r="A134" t="str">
            <v>MANO DE OBRA</v>
          </cell>
          <cell r="K134" t="str">
            <v>SUB TOTAL</v>
          </cell>
        </row>
        <row r="135">
          <cell r="A135" t="str">
            <v>DESCRIPCION</v>
          </cell>
          <cell r="C135" t="str">
            <v>Labores</v>
          </cell>
          <cell r="D135" t="str">
            <v>hh</v>
          </cell>
          <cell r="E135" t="str">
            <v>mm</v>
          </cell>
          <cell r="F135" t="str">
            <v>JORN.S/.</v>
          </cell>
          <cell r="G135" t="str">
            <v>Hombres</v>
          </cell>
          <cell r="H135" t="str">
            <v>TAREAS</v>
          </cell>
          <cell r="I135" t="str">
            <v>JORN.$</v>
          </cell>
          <cell r="J135" t="str">
            <v>PARCIAL</v>
          </cell>
          <cell r="K135" t="str">
            <v>16.88 m3</v>
          </cell>
          <cell r="L135" t="str">
            <v>m3</v>
          </cell>
        </row>
        <row r="137">
          <cell r="A137" t="str">
            <v>Maestro Perforísta</v>
          </cell>
          <cell r="C137" t="str">
            <v>M,I,P,DI,Disp.</v>
          </cell>
          <cell r="D137">
            <v>8</v>
          </cell>
          <cell r="E137" t="str">
            <v xml:space="preserve">:00 </v>
          </cell>
          <cell r="F137">
            <v>30</v>
          </cell>
          <cell r="G137">
            <v>1</v>
          </cell>
          <cell r="H137">
            <v>1</v>
          </cell>
          <cell r="I137">
            <v>9.0090000000000003</v>
          </cell>
          <cell r="J137">
            <v>9.0090000000000003</v>
          </cell>
        </row>
        <row r="138">
          <cell r="A138" t="str">
            <v>Ayudante Perforísta</v>
          </cell>
          <cell r="C138">
            <v>1</v>
          </cell>
          <cell r="D138">
            <v>8</v>
          </cell>
          <cell r="E138" t="str">
            <v xml:space="preserve">:00 </v>
          </cell>
          <cell r="F138">
            <v>26</v>
          </cell>
          <cell r="G138">
            <v>1</v>
          </cell>
          <cell r="H138">
            <v>1</v>
          </cell>
          <cell r="I138">
            <v>7.8078000000000003</v>
          </cell>
          <cell r="J138">
            <v>7.8079999999999998</v>
          </cell>
        </row>
        <row r="139">
          <cell r="A139" t="str">
            <v>Campero</v>
          </cell>
          <cell r="C139">
            <v>1</v>
          </cell>
          <cell r="D139">
            <v>8</v>
          </cell>
          <cell r="E139" t="str">
            <v xml:space="preserve">:00 </v>
          </cell>
          <cell r="F139">
            <v>24</v>
          </cell>
          <cell r="G139">
            <v>1</v>
          </cell>
          <cell r="H139">
            <v>1</v>
          </cell>
          <cell r="I139">
            <v>7.2072000000000003</v>
          </cell>
          <cell r="J139">
            <v>7.2069999999999999</v>
          </cell>
        </row>
        <row r="140">
          <cell r="A140" t="str">
            <v>Bodeguero</v>
          </cell>
          <cell r="C140">
            <v>12</v>
          </cell>
          <cell r="D140">
            <v>0</v>
          </cell>
          <cell r="E140" t="str">
            <v xml:space="preserve">:39 </v>
          </cell>
          <cell r="F140">
            <v>26</v>
          </cell>
          <cell r="G140">
            <v>1</v>
          </cell>
          <cell r="H140">
            <v>8.3299999999999999E-2</v>
          </cell>
          <cell r="I140">
            <v>7.8078000000000003</v>
          </cell>
          <cell r="J140">
            <v>0.65</v>
          </cell>
        </row>
        <row r="141">
          <cell r="A141" t="str">
            <v>Capataz</v>
          </cell>
          <cell r="C141">
            <v>12</v>
          </cell>
          <cell r="D141">
            <v>0</v>
          </cell>
          <cell r="E141" t="str">
            <v xml:space="preserve">:39 </v>
          </cell>
          <cell r="F141">
            <v>40</v>
          </cell>
          <cell r="G141">
            <v>1</v>
          </cell>
          <cell r="H141">
            <v>8.3299999999999999E-2</v>
          </cell>
          <cell r="I141">
            <v>12.012</v>
          </cell>
          <cell r="J141">
            <v>1.0009999999999999</v>
          </cell>
          <cell r="K141">
            <v>25.68</v>
          </cell>
        </row>
        <row r="142">
          <cell r="B142" t="str">
            <v>Leyes Sociales</v>
          </cell>
          <cell r="F142">
            <v>0.89759999999999995</v>
          </cell>
          <cell r="K142">
            <v>23.05</v>
          </cell>
        </row>
        <row r="143">
          <cell r="B143" t="str">
            <v>Seguro Complementario</v>
          </cell>
          <cell r="F143">
            <v>3.09E-2</v>
          </cell>
          <cell r="K143">
            <v>0.79</v>
          </cell>
          <cell r="L143">
            <v>2.9400000000000004</v>
          </cell>
        </row>
        <row r="146">
          <cell r="A146" t="str">
            <v>IMPLEMENTOS DE SEGURIDAD</v>
          </cell>
          <cell r="K146" t="str">
            <v>SUB TOTAL</v>
          </cell>
        </row>
        <row r="147">
          <cell r="A147" t="str">
            <v>DESCRIPCION</v>
          </cell>
          <cell r="C147" t="str">
            <v>Precio Compra</v>
          </cell>
          <cell r="F147" t="str">
            <v>Vida Util</v>
          </cell>
          <cell r="H147" t="str">
            <v>CANTIDAD</v>
          </cell>
          <cell r="I147" t="str">
            <v>P.UNIT.</v>
          </cell>
          <cell r="J147" t="str">
            <v>PARCIAL</v>
          </cell>
          <cell r="K147" t="str">
            <v>16.88 m3</v>
          </cell>
          <cell r="L147" t="str">
            <v>m3</v>
          </cell>
        </row>
        <row r="149">
          <cell r="A149" t="str">
            <v>Casco Minero</v>
          </cell>
          <cell r="C149">
            <v>6.7729999999999997</v>
          </cell>
          <cell r="D149" t="str">
            <v>/Pza.</v>
          </cell>
          <cell r="F149">
            <v>300</v>
          </cell>
          <cell r="G149" t="str">
            <v>/Dia</v>
          </cell>
          <cell r="H149">
            <v>3.1669999999999998</v>
          </cell>
          <cell r="I149">
            <v>2.2599999999999999E-2</v>
          </cell>
          <cell r="J149">
            <v>7.1999999999999995E-2</v>
          </cell>
        </row>
        <row r="150">
          <cell r="A150" t="str">
            <v>Botas de Jebe</v>
          </cell>
          <cell r="C150">
            <v>11.8</v>
          </cell>
          <cell r="D150" t="str">
            <v>/Par</v>
          </cell>
          <cell r="F150">
            <v>60</v>
          </cell>
          <cell r="G150" t="str">
            <v>/Dia</v>
          </cell>
          <cell r="H150">
            <v>3.1669999999999998</v>
          </cell>
          <cell r="I150">
            <v>0.19670000000000001</v>
          </cell>
          <cell r="J150">
            <v>0.623</v>
          </cell>
        </row>
        <row r="151">
          <cell r="A151" t="str">
            <v>Pantal. y Saco de Jebe</v>
          </cell>
          <cell r="C151">
            <v>36.58</v>
          </cell>
          <cell r="D151" t="str">
            <v>/Jgo.</v>
          </cell>
          <cell r="F151">
            <v>60</v>
          </cell>
          <cell r="G151" t="str">
            <v>/Dia</v>
          </cell>
          <cell r="H151">
            <v>2</v>
          </cell>
          <cell r="I151">
            <v>0.60970000000000002</v>
          </cell>
          <cell r="J151">
            <v>1.2190000000000001</v>
          </cell>
        </row>
        <row r="152">
          <cell r="A152" t="str">
            <v>Correa Porta Lámpara</v>
          </cell>
          <cell r="C152">
            <v>4.9560000000000004</v>
          </cell>
          <cell r="D152" t="str">
            <v>/Pza.</v>
          </cell>
          <cell r="F152">
            <v>180</v>
          </cell>
          <cell r="G152" t="str">
            <v>/Dia</v>
          </cell>
          <cell r="H152">
            <v>3.1669999999999998</v>
          </cell>
          <cell r="I152">
            <v>2.75E-2</v>
          </cell>
          <cell r="J152">
            <v>8.6999999999999994E-2</v>
          </cell>
        </row>
        <row r="153">
          <cell r="A153" t="str">
            <v>Guantes de Cuero</v>
          </cell>
          <cell r="C153">
            <v>2.7130000000000001</v>
          </cell>
          <cell r="D153" t="str">
            <v>/Par</v>
          </cell>
          <cell r="F153">
            <v>25</v>
          </cell>
          <cell r="G153" t="str">
            <v>/Dia</v>
          </cell>
          <cell r="H153">
            <v>3.1669999999999998</v>
          </cell>
          <cell r="I153">
            <v>0.1085</v>
          </cell>
          <cell r="J153">
            <v>0.34399999999999997</v>
          </cell>
        </row>
        <row r="154">
          <cell r="A154" t="str">
            <v>Mameluco</v>
          </cell>
          <cell r="C154">
            <v>13.923999999999999</v>
          </cell>
          <cell r="D154" t="str">
            <v>/Pza.</v>
          </cell>
          <cell r="F154">
            <v>90</v>
          </cell>
          <cell r="G154" t="str">
            <v>/Dia</v>
          </cell>
          <cell r="H154">
            <v>3.1669999999999998</v>
          </cell>
          <cell r="I154">
            <v>0.1547</v>
          </cell>
          <cell r="J154">
            <v>0.49</v>
          </cell>
        </row>
        <row r="155">
          <cell r="A155" t="str">
            <v>Respirador de Polvo</v>
          </cell>
          <cell r="C155">
            <v>7.2569999999999997</v>
          </cell>
          <cell r="D155" t="str">
            <v>/Pza.</v>
          </cell>
          <cell r="F155">
            <v>60</v>
          </cell>
          <cell r="G155" t="str">
            <v>/Dia</v>
          </cell>
          <cell r="H155">
            <v>3.1669999999999998</v>
          </cell>
          <cell r="I155">
            <v>0.121</v>
          </cell>
          <cell r="J155">
            <v>0.38300000000000001</v>
          </cell>
        </row>
        <row r="156">
          <cell r="A156" t="str">
            <v>Tapón de Oidos</v>
          </cell>
          <cell r="C156">
            <v>0.25900000000000001</v>
          </cell>
          <cell r="D156" t="str">
            <v>/Jgo.</v>
          </cell>
          <cell r="F156">
            <v>45</v>
          </cell>
          <cell r="G156" t="str">
            <v>/Dia</v>
          </cell>
          <cell r="H156">
            <v>3.1669999999999998</v>
          </cell>
          <cell r="I156">
            <v>5.7999999999999996E-3</v>
          </cell>
          <cell r="J156">
            <v>1.7999999999999999E-2</v>
          </cell>
          <cell r="K156">
            <v>3.24</v>
          </cell>
          <cell r="L156">
            <v>0.19</v>
          </cell>
        </row>
        <row r="159">
          <cell r="A159" t="str">
            <v>EQUIPOS</v>
          </cell>
          <cell r="K159" t="str">
            <v>SUB TOTAL</v>
          </cell>
        </row>
        <row r="160">
          <cell r="A160" t="str">
            <v>DESCRIPCION</v>
          </cell>
          <cell r="C160" t="str">
            <v>Precio Compra</v>
          </cell>
          <cell r="F160" t="str">
            <v>Vida Util</v>
          </cell>
          <cell r="G160" t="str">
            <v>UNID.</v>
          </cell>
          <cell r="H160" t="str">
            <v>CANTIDAD</v>
          </cell>
          <cell r="I160" t="str">
            <v>P.UNIT.</v>
          </cell>
          <cell r="J160" t="str">
            <v>PARCIAL</v>
          </cell>
          <cell r="K160" t="str">
            <v>16.88 m3</v>
          </cell>
          <cell r="L160" t="str">
            <v>m3</v>
          </cell>
        </row>
        <row r="162">
          <cell r="A162" t="str">
            <v>Máquina Perforadora</v>
          </cell>
          <cell r="C162">
            <v>3800</v>
          </cell>
          <cell r="D162" t="str">
            <v>/Pza.</v>
          </cell>
          <cell r="F162">
            <v>100000</v>
          </cell>
          <cell r="G162" t="str">
            <v>PP</v>
          </cell>
          <cell r="H162">
            <v>211.25</v>
          </cell>
          <cell r="I162">
            <v>3.7999999999999999E-2</v>
          </cell>
          <cell r="J162">
            <v>8.0280000000000005</v>
          </cell>
        </row>
        <row r="163">
          <cell r="A163" t="str">
            <v>Mtto.Reptos. Maq.Perf.</v>
          </cell>
          <cell r="F163">
            <v>0.5</v>
          </cell>
          <cell r="J163">
            <v>4.0140000000000002</v>
          </cell>
        </row>
        <row r="164">
          <cell r="A164" t="str">
            <v>Agusadora de Barrenos</v>
          </cell>
          <cell r="C164">
            <v>1800</v>
          </cell>
          <cell r="D164" t="str">
            <v>/Pza.</v>
          </cell>
          <cell r="F164">
            <v>290000</v>
          </cell>
          <cell r="G164" t="str">
            <v>PP</v>
          </cell>
          <cell r="H164">
            <v>211.25</v>
          </cell>
          <cell r="I164">
            <v>6.1999999999999998E-3</v>
          </cell>
          <cell r="J164">
            <v>1.31</v>
          </cell>
        </row>
        <row r="165">
          <cell r="A165" t="str">
            <v>Mtto.Reptos. Maq.Agus.</v>
          </cell>
          <cell r="F165">
            <v>0.5</v>
          </cell>
          <cell r="J165">
            <v>0.65500000000000003</v>
          </cell>
        </row>
        <row r="166">
          <cell r="A166" t="str">
            <v>Piedra Esmeril</v>
          </cell>
          <cell r="C166">
            <v>18.850000000000001</v>
          </cell>
          <cell r="D166" t="str">
            <v>/Pza.</v>
          </cell>
          <cell r="F166">
            <v>60</v>
          </cell>
          <cell r="G166" t="str">
            <v>Aguzadas</v>
          </cell>
          <cell r="H166">
            <v>3.5208333333333335</v>
          </cell>
          <cell r="I166">
            <v>0.31419999999999998</v>
          </cell>
          <cell r="J166">
            <v>1.1060000000000001</v>
          </cell>
        </row>
        <row r="167">
          <cell r="A167" t="str">
            <v>Lámpara Eléctrica</v>
          </cell>
          <cell r="C167">
            <v>250</v>
          </cell>
          <cell r="D167" t="str">
            <v>/Pza.</v>
          </cell>
          <cell r="F167">
            <v>120000</v>
          </cell>
          <cell r="G167" t="str">
            <v>PP</v>
          </cell>
          <cell r="H167">
            <v>211.25</v>
          </cell>
          <cell r="I167">
            <v>2.0999999999999999E-3</v>
          </cell>
          <cell r="J167">
            <v>0.44400000000000001</v>
          </cell>
        </row>
        <row r="168">
          <cell r="A168" t="str">
            <v>Mtto.Reptos. Lámp.Eléct.</v>
          </cell>
          <cell r="F168">
            <v>0.2</v>
          </cell>
          <cell r="J168">
            <v>8.8999999999999996E-2</v>
          </cell>
        </row>
        <row r="169">
          <cell r="A169" t="str">
            <v>Cargador de Lámparas</v>
          </cell>
          <cell r="C169">
            <v>2500</v>
          </cell>
          <cell r="D169" t="str">
            <v>/Pza.</v>
          </cell>
          <cell r="F169">
            <v>290000</v>
          </cell>
          <cell r="G169" t="str">
            <v>PP</v>
          </cell>
          <cell r="H169">
            <v>211.25</v>
          </cell>
          <cell r="I169">
            <v>8.6E-3</v>
          </cell>
          <cell r="J169">
            <v>1.8169999999999999</v>
          </cell>
        </row>
        <row r="170">
          <cell r="A170" t="str">
            <v>Mtto.Reptos. Carg.Lámp.</v>
          </cell>
          <cell r="F170">
            <v>0.2</v>
          </cell>
          <cell r="J170">
            <v>0.36299999999999999</v>
          </cell>
          <cell r="K170">
            <v>17.829999999999998</v>
          </cell>
          <cell r="L170">
            <v>1.06</v>
          </cell>
        </row>
        <row r="173">
          <cell r="A173" t="str">
            <v>HERRAMIENTAS-VARIOS</v>
          </cell>
          <cell r="K173" t="str">
            <v>SUB TOTAL</v>
          </cell>
        </row>
        <row r="174">
          <cell r="A174" t="str">
            <v>DESCRIPCION</v>
          </cell>
          <cell r="C174" t="str">
            <v>Precio Compra</v>
          </cell>
          <cell r="F174" t="str">
            <v>Vida Util</v>
          </cell>
          <cell r="H174" t="str">
            <v>CANTIDAD</v>
          </cell>
          <cell r="I174" t="str">
            <v>P.UNIT.</v>
          </cell>
          <cell r="J174" t="str">
            <v>PARCIAL</v>
          </cell>
          <cell r="K174" t="str">
            <v>16.88 m3</v>
          </cell>
          <cell r="L174" t="str">
            <v>m3</v>
          </cell>
        </row>
        <row r="175">
          <cell r="A175" t="str">
            <v>Manguera de Jebe 1"</v>
          </cell>
          <cell r="C175">
            <v>4.423</v>
          </cell>
          <cell r="D175" t="str">
            <v>/Mt.</v>
          </cell>
          <cell r="F175">
            <v>240</v>
          </cell>
          <cell r="G175" t="str">
            <v>/Dia</v>
          </cell>
          <cell r="H175">
            <v>40</v>
          </cell>
          <cell r="I175">
            <v>1.84E-2</v>
          </cell>
          <cell r="J175">
            <v>0.73599999999999999</v>
          </cell>
        </row>
        <row r="176">
          <cell r="A176" t="str">
            <v>Manguera de Jebe 1/2"</v>
          </cell>
          <cell r="C176">
            <v>1.923</v>
          </cell>
          <cell r="D176" t="str">
            <v>/Mt.</v>
          </cell>
          <cell r="F176">
            <v>240</v>
          </cell>
          <cell r="G176" t="str">
            <v>/Dia</v>
          </cell>
          <cell r="H176">
            <v>40</v>
          </cell>
          <cell r="I176">
            <v>8.0000000000000002E-3</v>
          </cell>
          <cell r="J176">
            <v>0.32</v>
          </cell>
        </row>
        <row r="177">
          <cell r="A177" t="str">
            <v>Aceite para Máq. Perf.</v>
          </cell>
          <cell r="C177">
            <v>7.22</v>
          </cell>
          <cell r="D177" t="str">
            <v>/Gln.</v>
          </cell>
          <cell r="F177">
            <v>40</v>
          </cell>
          <cell r="G177" t="str">
            <v>/Tal.</v>
          </cell>
          <cell r="H177">
            <v>0.25</v>
          </cell>
          <cell r="I177">
            <v>0.24379999999999999</v>
          </cell>
          <cell r="J177">
            <v>6.0999999999999999E-2</v>
          </cell>
        </row>
        <row r="178">
          <cell r="A178" t="str">
            <v>Lampas</v>
          </cell>
          <cell r="C178">
            <v>9.3219999999999992</v>
          </cell>
          <cell r="D178" t="str">
            <v>/Pza.</v>
          </cell>
          <cell r="F178">
            <v>120</v>
          </cell>
          <cell r="G178" t="str">
            <v>/Dia</v>
          </cell>
          <cell r="H178">
            <v>2</v>
          </cell>
          <cell r="I178">
            <v>7.7700000000000005E-2</v>
          </cell>
          <cell r="J178">
            <v>0.155</v>
          </cell>
        </row>
        <row r="179">
          <cell r="A179" t="str">
            <v>Picos</v>
          </cell>
          <cell r="C179">
            <v>7.3040000000000003</v>
          </cell>
          <cell r="D179" t="str">
            <v>/Pza.</v>
          </cell>
          <cell r="F179">
            <v>120</v>
          </cell>
          <cell r="G179" t="str">
            <v>/Dia</v>
          </cell>
          <cell r="H179">
            <v>2</v>
          </cell>
          <cell r="I179">
            <v>6.0900000000000003E-2</v>
          </cell>
          <cell r="J179">
            <v>0.122</v>
          </cell>
        </row>
        <row r="180">
          <cell r="A180" t="str">
            <v>Llave Stilson N° 14</v>
          </cell>
          <cell r="C180">
            <v>38</v>
          </cell>
          <cell r="D180" t="str">
            <v>/Pza.</v>
          </cell>
          <cell r="F180">
            <v>180</v>
          </cell>
          <cell r="G180" t="str">
            <v>/Dia</v>
          </cell>
          <cell r="H180">
            <v>1</v>
          </cell>
          <cell r="I180">
            <v>0.21110000000000001</v>
          </cell>
          <cell r="J180">
            <v>0.21099999999999999</v>
          </cell>
        </row>
        <row r="181">
          <cell r="A181" t="str">
            <v>Llave Stilson N° 18</v>
          </cell>
          <cell r="C181">
            <v>43.52</v>
          </cell>
          <cell r="D181" t="str">
            <v>/Pza.</v>
          </cell>
          <cell r="F181">
            <v>180</v>
          </cell>
          <cell r="G181" t="str">
            <v>/Dia</v>
          </cell>
          <cell r="H181">
            <v>1</v>
          </cell>
          <cell r="I181">
            <v>0.24179999999999999</v>
          </cell>
          <cell r="J181">
            <v>0.24199999999999999</v>
          </cell>
        </row>
        <row r="182">
          <cell r="A182" t="str">
            <v>Barretillas</v>
          </cell>
          <cell r="C182">
            <v>7</v>
          </cell>
          <cell r="D182" t="str">
            <v>/Pza.</v>
          </cell>
          <cell r="F182">
            <v>180</v>
          </cell>
          <cell r="G182" t="str">
            <v>/Dia</v>
          </cell>
          <cell r="H182">
            <v>2</v>
          </cell>
          <cell r="I182">
            <v>3.8899999999999997E-2</v>
          </cell>
          <cell r="J182">
            <v>7.8E-2</v>
          </cell>
        </row>
        <row r="183">
          <cell r="A183" t="str">
            <v>Sacabarrenos</v>
          </cell>
          <cell r="C183">
            <v>3</v>
          </cell>
          <cell r="D183" t="str">
            <v>/Pza.</v>
          </cell>
          <cell r="F183">
            <v>180</v>
          </cell>
          <cell r="G183" t="str">
            <v>/Dia</v>
          </cell>
          <cell r="H183">
            <v>2</v>
          </cell>
          <cell r="I183">
            <v>1.67E-2</v>
          </cell>
          <cell r="J183">
            <v>3.3000000000000002E-2</v>
          </cell>
          <cell r="K183">
            <v>1.96</v>
          </cell>
          <cell r="L183">
            <v>0.12</v>
          </cell>
        </row>
        <row r="186">
          <cell r="A186" t="str">
            <v>ALQUILER EQUIPO DE LIMPIEZA</v>
          </cell>
          <cell r="K186" t="str">
            <v>SUB TOTAL</v>
          </cell>
        </row>
        <row r="187">
          <cell r="A187" t="str">
            <v>DESCRIPCION</v>
          </cell>
          <cell r="C187" t="str">
            <v>Precio Alquiler</v>
          </cell>
          <cell r="F187" t="str">
            <v>Acarreo(m.)</v>
          </cell>
          <cell r="G187" t="str">
            <v>UNIDAD</v>
          </cell>
          <cell r="H187" t="str">
            <v>CANTIDAD</v>
          </cell>
          <cell r="I187" t="str">
            <v>P.UNIT.</v>
          </cell>
          <cell r="J187" t="str">
            <v>PARCIAL</v>
          </cell>
          <cell r="K187" t="str">
            <v>16.88 m3</v>
          </cell>
          <cell r="L187" t="str">
            <v>m3</v>
          </cell>
        </row>
        <row r="189">
          <cell r="A189" t="str">
            <v>Scoop Tram</v>
          </cell>
          <cell r="B189" t="str">
            <v>2 Yd3</v>
          </cell>
          <cell r="C189">
            <v>40</v>
          </cell>
          <cell r="D189" t="str">
            <v>/Hora</v>
          </cell>
          <cell r="F189" t="str">
            <v>?</v>
          </cell>
          <cell r="G189" t="str">
            <v>m3</v>
          </cell>
          <cell r="H189">
            <v>23.63</v>
          </cell>
          <cell r="I189" t="e">
            <v>#VALUE!</v>
          </cell>
          <cell r="J189" t="e">
            <v>#VALUE!</v>
          </cell>
          <cell r="K189" t="e">
            <v>#VALUE!</v>
          </cell>
          <cell r="L189" t="e">
            <v>#VALUE!</v>
          </cell>
        </row>
        <row r="193">
          <cell r="C193" t="str">
            <v>Total Costo Directo</v>
          </cell>
          <cell r="J193" t="str">
            <v>US $</v>
          </cell>
          <cell r="K193">
            <v>155.53</v>
          </cell>
          <cell r="L193">
            <v>9.23</v>
          </cell>
        </row>
        <row r="194">
          <cell r="C194" t="str">
            <v>+</v>
          </cell>
          <cell r="D194" t="str">
            <v>Gastos Generales</v>
          </cell>
          <cell r="H194">
            <v>0.1</v>
          </cell>
          <cell r="J194" t="str">
            <v>US $</v>
          </cell>
          <cell r="K194">
            <v>15.55</v>
          </cell>
          <cell r="L194">
            <v>0.92</v>
          </cell>
        </row>
        <row r="195">
          <cell r="C195" t="str">
            <v>+</v>
          </cell>
          <cell r="D195" t="str">
            <v>Utilidad</v>
          </cell>
          <cell r="H195">
            <v>0.12</v>
          </cell>
          <cell r="J195" t="str">
            <v>US $</v>
          </cell>
          <cell r="K195">
            <v>18.66</v>
          </cell>
          <cell r="L195">
            <v>1.1100000000000001</v>
          </cell>
        </row>
        <row r="197">
          <cell r="C197" t="str">
            <v>Costo Total</v>
          </cell>
          <cell r="J197" t="str">
            <v>US $</v>
          </cell>
          <cell r="K197">
            <v>189.74</v>
          </cell>
          <cell r="L197">
            <v>11.26</v>
          </cell>
        </row>
      </sheetData>
      <sheetData sheetId="2">
        <row r="1">
          <cell r="A1" t="str">
            <v>MINERA LIZANDRO PROAÑO S.A.</v>
          </cell>
        </row>
        <row r="3">
          <cell r="A3" t="str">
            <v>ANALISIS DE COSTO UNITARIO</v>
          </cell>
        </row>
        <row r="4">
          <cell r="G4" t="str">
            <v>Proyecto N°:</v>
          </cell>
          <cell r="H4" t="str">
            <v>ACU99-001</v>
          </cell>
        </row>
        <row r="6">
          <cell r="B6" t="str">
            <v>Partida:</v>
          </cell>
          <cell r="C6" t="str">
            <v>ROTURA TAJO SHIRINKAGE DINAMICO</v>
          </cell>
          <cell r="H6" t="str">
            <v>Veta:</v>
          </cell>
          <cell r="I6" t="str">
            <v>Constancia</v>
          </cell>
        </row>
        <row r="7">
          <cell r="B7" t="str">
            <v>Rendimiento:</v>
          </cell>
          <cell r="C7">
            <v>16.88</v>
          </cell>
          <cell r="D7" t="str">
            <v>m3/8:00 Hrs.</v>
          </cell>
        </row>
        <row r="8">
          <cell r="B8" t="str">
            <v>Costo:</v>
          </cell>
          <cell r="C8" t="str">
            <v>m3 en US $</v>
          </cell>
          <cell r="F8" t="str">
            <v>Tipo Cambio:</v>
          </cell>
          <cell r="G8">
            <v>3.33</v>
          </cell>
          <cell r="H8" t="str">
            <v>Fecha:</v>
          </cell>
          <cell r="I8">
            <v>36373</v>
          </cell>
        </row>
        <row r="11">
          <cell r="A11" t="str">
            <v>E F I C I E N C I A S</v>
          </cell>
        </row>
        <row r="13">
          <cell r="A13" t="str">
            <v>GENERAL</v>
          </cell>
          <cell r="E13" t="str">
            <v>DETALLE</v>
          </cell>
          <cell r="H13" t="str">
            <v>COSTOS</v>
          </cell>
        </row>
        <row r="15">
          <cell r="A15" t="str">
            <v>PERFORACION</v>
          </cell>
        </row>
        <row r="16">
          <cell r="A16" t="str">
            <v>DATOS</v>
          </cell>
          <cell r="C16" t="str">
            <v>RELACION</v>
          </cell>
          <cell r="E16" t="str">
            <v>DATOS</v>
          </cell>
          <cell r="F16" t="str">
            <v>RELACION</v>
          </cell>
          <cell r="H16" t="str">
            <v>DATOS</v>
          </cell>
          <cell r="I16" t="str">
            <v>RELACION</v>
          </cell>
        </row>
        <row r="17">
          <cell r="B17" t="str">
            <v>P.P./TMS</v>
          </cell>
          <cell r="C17">
            <v>3.9108782582938391</v>
          </cell>
          <cell r="E17" t="str">
            <v>PP.Barr. 2'/TMS</v>
          </cell>
          <cell r="F17">
            <v>1.2033471563981044</v>
          </cell>
        </row>
        <row r="18">
          <cell r="E18" t="str">
            <v>PP.Barr. 4'/TMS</v>
          </cell>
          <cell r="F18">
            <v>1.3537655509478674</v>
          </cell>
        </row>
        <row r="19">
          <cell r="E19" t="str">
            <v>PP.Barr. 6'/TMS</v>
          </cell>
          <cell r="F19">
            <v>1.3537655509478674</v>
          </cell>
        </row>
        <row r="20">
          <cell r="E20" t="str">
            <v>PP.Agus./TMS</v>
          </cell>
          <cell r="F20">
            <v>3.9108782582938391</v>
          </cell>
          <cell r="H20" t="str">
            <v>US $ Perf./TMS</v>
          </cell>
          <cell r="I20">
            <v>0.64382775473933651</v>
          </cell>
        </row>
        <row r="23">
          <cell r="A23" t="str">
            <v>VOLADURA</v>
          </cell>
        </row>
        <row r="24">
          <cell r="A24" t="str">
            <v>DATOS</v>
          </cell>
          <cell r="C24" t="str">
            <v>RELACION</v>
          </cell>
          <cell r="E24" t="str">
            <v>DATOS</v>
          </cell>
          <cell r="F24" t="str">
            <v>RELACION</v>
          </cell>
          <cell r="H24" t="str">
            <v>DATOS</v>
          </cell>
          <cell r="I24" t="str">
            <v>RELACION</v>
          </cell>
        </row>
        <row r="25">
          <cell r="B25" t="str">
            <v>Kg./TMS</v>
          </cell>
          <cell r="C25">
            <v>0.30639069905213273</v>
          </cell>
          <cell r="E25" t="str">
            <v>Dinam./TMS</v>
          </cell>
          <cell r="F25">
            <v>0.30639069905213273</v>
          </cell>
        </row>
        <row r="26">
          <cell r="E26" t="str">
            <v>Anfo/TMS</v>
          </cell>
        </row>
        <row r="27">
          <cell r="E27" t="str">
            <v>Fulmin./TMS</v>
          </cell>
          <cell r="F27">
            <v>0.72200829383886256</v>
          </cell>
        </row>
        <row r="28">
          <cell r="E28" t="str">
            <v>Guia Seg./TMS</v>
          </cell>
          <cell r="F28">
            <v>5.1651362559241711</v>
          </cell>
        </row>
        <row r="29">
          <cell r="E29" t="str">
            <v>Conec./TMS</v>
          </cell>
          <cell r="F29">
            <v>0.72200829383886256</v>
          </cell>
        </row>
        <row r="30">
          <cell r="E30" t="str">
            <v>M.Ráp./TMS</v>
          </cell>
          <cell r="F30">
            <v>0.27769549763033174</v>
          </cell>
          <cell r="H30" t="str">
            <v>US $ Volad./TMS</v>
          </cell>
          <cell r="I30">
            <v>1.1722267476303316</v>
          </cell>
        </row>
        <row r="32">
          <cell r="A32" t="str">
            <v>MADERAS</v>
          </cell>
        </row>
        <row r="33">
          <cell r="A33" t="str">
            <v>DATOS</v>
          </cell>
          <cell r="C33" t="str">
            <v>RELACION</v>
          </cell>
          <cell r="E33" t="str">
            <v>DATOS</v>
          </cell>
          <cell r="F33" t="str">
            <v>RELACION</v>
          </cell>
          <cell r="H33" t="str">
            <v>DATOS</v>
          </cell>
          <cell r="I33" t="str">
            <v>RELACION</v>
          </cell>
        </row>
        <row r="34">
          <cell r="B34" t="str">
            <v>P2/TMS</v>
          </cell>
          <cell r="E34" t="str">
            <v>Red. 8'/TMS</v>
          </cell>
        </row>
        <row r="35">
          <cell r="E35" t="str">
            <v>Tablas/TMS</v>
          </cell>
          <cell r="H35" t="str">
            <v>US $ Mads./TMS</v>
          </cell>
        </row>
        <row r="37">
          <cell r="A37" t="str">
            <v>TAREAS</v>
          </cell>
        </row>
        <row r="38">
          <cell r="A38" t="str">
            <v>DATOS</v>
          </cell>
          <cell r="C38" t="str">
            <v>RELACION</v>
          </cell>
          <cell r="E38" t="str">
            <v>DATOS</v>
          </cell>
          <cell r="F38" t="str">
            <v>RELACION</v>
          </cell>
          <cell r="H38" t="str">
            <v>DATOS</v>
          </cell>
          <cell r="I38" t="str">
            <v>RELACION</v>
          </cell>
        </row>
        <row r="39">
          <cell r="B39" t="str">
            <v>TMS/Tarea</v>
          </cell>
          <cell r="C39">
            <v>17.058043327227942</v>
          </cell>
          <cell r="E39" t="str">
            <v>TMS/M.Perf.</v>
          </cell>
          <cell r="F39">
            <v>54.015999999999998</v>
          </cell>
        </row>
        <row r="40">
          <cell r="E40" t="str">
            <v>TMS/A.Perf.</v>
          </cell>
          <cell r="F40">
            <v>54.015999999999998</v>
          </cell>
        </row>
        <row r="41">
          <cell r="E41" t="str">
            <v>TMS/Camp.</v>
          </cell>
          <cell r="F41">
            <v>54.015999999999998</v>
          </cell>
        </row>
        <row r="42">
          <cell r="E42" t="str">
            <v>TMS/Bodeg.</v>
          </cell>
          <cell r="F42">
            <v>648.45138055222083</v>
          </cell>
        </row>
        <row r="43">
          <cell r="E43" t="str">
            <v>TMS/Capataz</v>
          </cell>
          <cell r="F43">
            <v>648.45138055222083</v>
          </cell>
          <cell r="H43" t="str">
            <v>US $ Tar./TMS</v>
          </cell>
          <cell r="I43">
            <v>0.91676540284360197</v>
          </cell>
        </row>
      </sheetData>
      <sheetData sheetId="3">
        <row r="1">
          <cell r="A1" t="str">
            <v>MINERA LIZANDRO PROAÑO S.A.</v>
          </cell>
          <cell r="F1" t="str">
            <v>MINERA LIZANDRO PROAÑO S.A.</v>
          </cell>
        </row>
        <row r="2">
          <cell r="A2" t="str">
            <v>INGENIERIA DISEÑO E INFORMATICA</v>
          </cell>
          <cell r="F2" t="str">
            <v>MINERA LIZANDRO PROAÑO S.A.</v>
          </cell>
        </row>
        <row r="5">
          <cell r="A5" t="str">
            <v>REGISTRO DE REVISIONES</v>
          </cell>
        </row>
        <row r="7">
          <cell r="K7" t="str">
            <v>Proyecto N°:</v>
          </cell>
          <cell r="L7" t="str">
            <v>ACU99-001</v>
          </cell>
        </row>
        <row r="9">
          <cell r="C9" t="str">
            <v>Título:</v>
          </cell>
          <cell r="D9" t="str">
            <v>ROTURA TAJEO SHIRINKAGE DINAMICO</v>
          </cell>
        </row>
        <row r="11">
          <cell r="C11" t="str">
            <v>Descripción:</v>
          </cell>
          <cell r="D11" t="str">
            <v>Cálculo del Costo Unitario en US $, con Parámetros Normales de Trabajo Actual; para un rendimiento de</v>
          </cell>
        </row>
        <row r="12">
          <cell r="D12" t="str">
            <v>17.18 m3 por Guardia de 8:00 Hrs.</v>
          </cell>
        </row>
        <row r="15">
          <cell r="B15" t="str">
            <v>REVISION</v>
          </cell>
          <cell r="C15" t="str">
            <v>AREA</v>
          </cell>
          <cell r="D15" t="str">
            <v>A</v>
          </cell>
          <cell r="F15" t="str">
            <v>B</v>
          </cell>
          <cell r="H15" t="str">
            <v>C</v>
          </cell>
          <cell r="J15" t="str">
            <v>D</v>
          </cell>
          <cell r="L15" t="str">
            <v>E</v>
          </cell>
        </row>
        <row r="16">
          <cell r="D16" t="str">
            <v>Superint. Mina</v>
          </cell>
          <cell r="F16" t="str">
            <v>Superint. General</v>
          </cell>
          <cell r="H16" t="str">
            <v>Gerencia Mina</v>
          </cell>
          <cell r="J16" t="str">
            <v>Gerencia Planta</v>
          </cell>
          <cell r="L16" t="str">
            <v>Gerencia General</v>
          </cell>
        </row>
        <row r="17">
          <cell r="C17" t="str">
            <v>POR</v>
          </cell>
          <cell r="D17" t="str">
            <v>FYC</v>
          </cell>
          <cell r="F17" t="str">
            <v>LEBG</v>
          </cell>
          <cell r="H17" t="str">
            <v>FRM</v>
          </cell>
          <cell r="J17" t="str">
            <v>WGR</v>
          </cell>
          <cell r="L17" t="str">
            <v>RGRBJ</v>
          </cell>
        </row>
        <row r="18">
          <cell r="C18" t="str">
            <v>FECHA</v>
          </cell>
          <cell r="D18">
            <v>36369</v>
          </cell>
        </row>
        <row r="19">
          <cell r="B19" t="str">
            <v>CONCLUSION</v>
          </cell>
          <cell r="C19" t="str">
            <v>AREA</v>
          </cell>
          <cell r="D19" t="str">
            <v>MODIFICAR</v>
          </cell>
          <cell r="E19" t="str">
            <v>X</v>
          </cell>
          <cell r="F19" t="str">
            <v>MODIFICAR</v>
          </cell>
          <cell r="H19" t="str">
            <v>MODIFICAR</v>
          </cell>
          <cell r="J19" t="str">
            <v>MODIFICAR</v>
          </cell>
          <cell r="L19" t="str">
            <v>MODIFICAR</v>
          </cell>
        </row>
        <row r="20">
          <cell r="D20" t="str">
            <v>DETALLE</v>
          </cell>
          <cell r="L20" t="str">
            <v>FECHA RE-EDICION</v>
          </cell>
        </row>
        <row r="21">
          <cell r="C21" t="str">
            <v>A</v>
          </cell>
          <cell r="D21" t="str">
            <v>Adición de un Cuadro de Eficiencias Resultantes.</v>
          </cell>
          <cell r="L21">
            <v>36371</v>
          </cell>
        </row>
        <row r="27">
          <cell r="D27" t="str">
            <v>ANULAR</v>
          </cell>
          <cell r="F27" t="str">
            <v>ANULAR</v>
          </cell>
          <cell r="H27" t="str">
            <v>ANULAR</v>
          </cell>
          <cell r="J27" t="str">
            <v>ANULAR</v>
          </cell>
          <cell r="L27" t="str">
            <v>ANULAR</v>
          </cell>
        </row>
        <row r="28">
          <cell r="D28" t="str">
            <v>APROBADO</v>
          </cell>
          <cell r="E28" t="str">
            <v>X</v>
          </cell>
          <cell r="F28" t="str">
            <v>APROBADO</v>
          </cell>
          <cell r="H28" t="str">
            <v>APROBADO</v>
          </cell>
          <cell r="J28" t="str">
            <v>APROBADO</v>
          </cell>
          <cell r="L28" t="str">
            <v>APROBADO</v>
          </cell>
        </row>
        <row r="29">
          <cell r="C29" t="str">
            <v>FECHA</v>
          </cell>
          <cell r="D29">
            <v>36371</v>
          </cell>
        </row>
        <row r="30">
          <cell r="C30" t="str">
            <v>FIRMA</v>
          </cell>
        </row>
        <row r="31">
          <cell r="B31" t="str">
            <v>INDICACIONES DE SU EJECUCION:</v>
          </cell>
        </row>
      </sheetData>
      <sheetData sheetId="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GENERAL"/>
      <sheetName val="FINTEL"/>
    </sheetNames>
    <sheetDataSet>
      <sheetData sheetId="0"/>
      <sheetData sheetId="1"/>
      <sheetData sheetId="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EF. C"/>
      <sheetName val="Fab. 15"/>
    </sheetNames>
    <sheetDataSet>
      <sheetData sheetId="0">
        <row r="5">
          <cell r="A5">
            <v>1.01</v>
          </cell>
        </row>
      </sheetData>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APPEN_L_R1"/>
      <sheetName val="Reconciliation"/>
      <sheetName val="SUMMARY"/>
      <sheetName val="SUM_KEY"/>
      <sheetName val="BASIC_ENG"/>
      <sheetName val="DETAIL_ENG"/>
      <sheetName val="PROJ_MGMT"/>
      <sheetName val="PROCMNT"/>
      <sheetName val="AUTOMATE"/>
      <sheetName val="FEE CALC"/>
      <sheetName val="CONSTR"/>
      <sheetName val="CashFlow"/>
      <sheetName val="GMD SUMM"/>
      <sheetName val="Salary Schedules"/>
      <sheetName val="PR Adds"/>
      <sheetName val="Candelaria"/>
      <sheetName val="Relocation_Allow"/>
      <sheetName val="MobDemob"/>
      <sheetName val="HHGoods"/>
      <sheetName val="Work Week"/>
      <sheetName val="Basis"/>
      <sheetName val="Parameters"/>
      <sheetName val="RFP CODES"/>
      <sheetName val="Observations"/>
      <sheetName val="Vehicles"/>
      <sheetName val="Relocation"/>
      <sheetName val="Bajada"/>
      <sheetName val="Bus. Travel"/>
      <sheetName val="Travel_rates"/>
      <sheetName val="TRVL SF BSC"/>
      <sheetName val="TRVL SF DET"/>
      <sheetName val="TRVL TOR  BSC"/>
      <sheetName val="TRVL TOR DET"/>
      <sheetName val="TRVL LIM BSC"/>
      <sheetName val="TRVL LIM DET"/>
      <sheetName val="TRVL CON BSC"/>
      <sheetName val="LOC_NM_TRVL"/>
      <sheetName val="TRVL CON DET"/>
      <sheetName val="Table_1"/>
      <sheetName val="PPS"/>
      <sheetName val="JV_PPS"/>
      <sheetName val="GENERAL"/>
      <sheetName val="Stl-B"/>
      <sheetName val="Relocation (2)"/>
      <sheetName val="MENU"/>
      <sheetName val="datos"/>
      <sheetName val="Calculos"/>
      <sheetName val="Inveriones-Pilar"/>
      <sheetName val="D_Mes"/>
      <sheetName val="3 - Financial Profile"/>
      <sheetName val="1 - ExecSummary"/>
      <sheetName val="Formulario Abastecimiento"/>
      <sheetName val="Datos Generales"/>
      <sheetName val="Project Cashflow data"/>
      <sheetName val="Jobsite"/>
      <sheetName val="NDEU"/>
      <sheetName val="Santiago"/>
      <sheetName val="Los Tortolas"/>
      <sheetName val="Confluencia"/>
      <sheetName val="Offshore"/>
      <sheetName val="Office 5"/>
      <sheetName val="Info_Rates"/>
      <sheetName val="ProposalCostr1"/>
      <sheetName val="c-nationals"/>
      <sheetName val="Denver"/>
      <sheetName val="expats"/>
      <sheetName val="locals"/>
      <sheetName val="office4"/>
      <sheetName val="c-expats"/>
      <sheetName val="Office7"/>
      <sheetName val="Misc"/>
      <sheetName val="RESUMEN"/>
      <sheetName val="Project_Summary"/>
      <sheetName val="FEE_CALC"/>
      <sheetName val="GMD_SUMM"/>
      <sheetName val="Salary_Schedules"/>
      <sheetName val="PR_Adds"/>
      <sheetName val="Work_Week"/>
      <sheetName val="RFP_CODES"/>
      <sheetName val="Bus__Travel"/>
      <sheetName val="TRVL_SF_BSC"/>
      <sheetName val="TRVL_SF_DET"/>
      <sheetName val="TRVL_TOR__BSC"/>
      <sheetName val="TRVL_TOR_DET"/>
      <sheetName val="TRVL_LIM_BSC"/>
      <sheetName val="TRVL_LIM_DET"/>
      <sheetName val="TRVL_CON_BSC"/>
      <sheetName val="TRVL_CON_DET"/>
      <sheetName val="Relocation_(2)"/>
      <sheetName val="Interim"/>
      <sheetName val="Project_Summary1"/>
      <sheetName val="FEE_CALC1"/>
      <sheetName val="GMD_SUMM1"/>
      <sheetName val="Salary_Schedules1"/>
      <sheetName val="PR_Adds1"/>
      <sheetName val="Work_Week1"/>
      <sheetName val="RFP_CODES1"/>
      <sheetName val="Bus__Travel1"/>
      <sheetName val="TRVL_SF_BSC1"/>
      <sheetName val="TRVL_SF_DET1"/>
      <sheetName val="TRVL_TOR__BSC1"/>
      <sheetName val="TRVL_TOR_DET1"/>
      <sheetName val="TRVL_LIM_BSC1"/>
      <sheetName val="TRVL_LIM_DET1"/>
      <sheetName val="TRVL_CON_BSC1"/>
      <sheetName val="TRVL_CON_DET1"/>
      <sheetName val="Relocation_(2)1"/>
      <sheetName val="CIERRE"/>
      <sheetName val="310"/>
      <sheetName val="311"/>
      <sheetName val="315"/>
      <sheetName val="316"/>
      <sheetName val="317"/>
      <sheetName val="318"/>
      <sheetName val="325"/>
      <sheetName val="326"/>
      <sheetName val="327"/>
      <sheetName val="328"/>
      <sheetName val="329"/>
      <sheetName val="330"/>
      <sheetName val="331"/>
      <sheetName val="332"/>
      <sheetName val="333"/>
      <sheetName val="334"/>
      <sheetName val="340"/>
      <sheetName val="341"/>
      <sheetName val="345"/>
      <sheetName val="346"/>
      <sheetName val="347"/>
      <sheetName val="348"/>
      <sheetName val="349"/>
      <sheetName val="350"/>
      <sheetName val="351"/>
      <sheetName val="352"/>
      <sheetName val="353"/>
      <sheetName val="360"/>
      <sheetName val="361"/>
      <sheetName val="362"/>
      <sheetName val="363"/>
      <sheetName val="364"/>
      <sheetName val="365"/>
      <sheetName val="366"/>
      <sheetName val="367"/>
      <sheetName val="368"/>
      <sheetName val="375"/>
      <sheetName val="376"/>
      <sheetName val="377"/>
      <sheetName val="378"/>
      <sheetName val="379"/>
      <sheetName val="390"/>
      <sheetName val="391"/>
      <sheetName val="392"/>
      <sheetName val="393"/>
      <sheetName val="394"/>
      <sheetName val="395"/>
      <sheetName val="396"/>
      <sheetName val="397"/>
      <sheetName val="Mine Unit Costs &amp; Consumption C"/>
      <sheetName val="RES"/>
      <sheetName val="no borrrar"/>
      <sheetName val="borrador"/>
      <sheetName val="CALCULO"/>
    </sheetNames>
    <sheetDataSet>
      <sheetData sheetId="0">
        <row r="5">
          <cell r="B5" t="str">
            <v>95114-631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B5" t="str">
            <v>95114-631</v>
          </cell>
        </row>
        <row r="7">
          <cell r="B7" t="str">
            <v>BHP Tintaya</v>
          </cell>
        </row>
      </sheetData>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greso de datos"/>
      <sheetName val="Datos"/>
      <sheetName val="Alimentador carga"/>
      <sheetName val="Alimentador motor"/>
      <sheetName val="Fact_Correc Bank Duct"/>
      <sheetName val="Derrateos"/>
      <sheetName val="RX"/>
      <sheetName val="Conduit"/>
      <sheetName val="Control"/>
      <sheetName val="RESUMEN"/>
      <sheetName val="GENER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GENERAL"/>
      <sheetName val="RETAINING WALL"/>
      <sheetName val="Basis"/>
      <sheetName val="BIP-HOR"/>
      <sheetName val="GeoData"/>
      <sheetName val="RESUMEN"/>
      <sheetName val="COEF. C"/>
      <sheetName val="CALCULO"/>
      <sheetName val="Menu"/>
      <sheetName val="412"/>
      <sheetName val="Fab. 15"/>
      <sheetName val="10241EQLIST"/>
      <sheetName val="10241PIP1ON-SITE"/>
      <sheetName val="Datos"/>
      <sheetName val="el muro"/>
      <sheetName val="Units"/>
      <sheetName val="1500-PU-006 (Dis)"/>
      <sheetName val="Data"/>
      <sheetName val="Calculo cables"/>
      <sheetName val="RETAINING_WALL"/>
      <sheetName val="RETAINING_WALL1"/>
      <sheetName val="560-PPC-617&amp;618 (Nominal)"/>
      <sheetName val="Base Transformador"/>
      <sheetName val="ACIG_jun2003"/>
      <sheetName val="MAMPO 1"/>
      <sheetName val="RETAINING_WALL2"/>
      <sheetName val="COEF__C"/>
      <sheetName val="Fab__15"/>
      <sheetName val="el_muro"/>
      <sheetName val="1500-PU-006_(Dis)"/>
      <sheetName val="Calculo_cables"/>
      <sheetName val="560-PPC-617&amp;618_(Nominal)"/>
      <sheetName val="Base_Transformado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c Abril"/>
      <sheetName val="ProduccMayo"/>
      <sheetName val="Produc Junio"/>
      <sheetName val="Produc Julio"/>
      <sheetName val="Produc Agosto"/>
      <sheetName val="Produc Setiembre"/>
      <sheetName val="Hoja1"/>
      <sheetName val="Proyecc. Costo"/>
      <sheetName val="Res-08"/>
      <sheetName val=" Concentrates value"/>
      <sheetName val="Cttas. Mina"/>
      <sheetName val="Cttas Serv.Adm"/>
      <sheetName val="Dscto"/>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INACIONES"/>
      <sheetName val="DOBLE H1-Z4"/>
      <sheetName val="Hoja1"/>
      <sheetName val="Hoja2"/>
      <sheetName val="Hoja3"/>
    </sheetNames>
    <sheetDataSet>
      <sheetData sheetId="0"/>
      <sheetData sheetId="1" refreshError="1">
        <row r="211">
          <cell r="C211">
            <v>3.8081333333333345</v>
          </cell>
        </row>
        <row r="212">
          <cell r="C212">
            <v>3.8081333333333345</v>
          </cell>
        </row>
        <row r="213">
          <cell r="C213">
            <v>1.3</v>
          </cell>
        </row>
        <row r="214">
          <cell r="C214">
            <v>1.3</v>
          </cell>
        </row>
      </sheetData>
      <sheetData sheetId="2"/>
      <sheetData sheetId="3"/>
      <sheetData sheetId="4"/>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EO HORAS EXTRAS"/>
      <sheetName val="TAREO OBREROS GENERAL"/>
      <sheetName val="TAREO OBREROS GENERAL (2)"/>
      <sheetName val="Datos"/>
    </sheetNames>
    <sheetDataSet>
      <sheetData sheetId="0" refreshError="1"/>
      <sheetData sheetId="1"/>
      <sheetData sheetId="2" refreshError="1"/>
      <sheetData sheetId="3">
        <row r="2">
          <cell r="A2" t="str">
            <v>DL</v>
          </cell>
        </row>
        <row r="3">
          <cell r="A3" t="str">
            <v>DT</v>
          </cell>
        </row>
        <row r="4">
          <cell r="A4" t="str">
            <v>DM</v>
          </cell>
        </row>
        <row r="5">
          <cell r="A5" t="str">
            <v>VA</v>
          </cell>
        </row>
        <row r="6">
          <cell r="A6" t="str">
            <v>PP</v>
          </cell>
        </row>
        <row r="7">
          <cell r="A7" t="str">
            <v>PN</v>
          </cell>
        </row>
        <row r="8">
          <cell r="A8" t="str">
            <v>SU</v>
          </cell>
        </row>
        <row r="9">
          <cell r="A9" t="str">
            <v>FA</v>
          </cell>
        </row>
        <row r="10">
          <cell r="A10" t="str">
            <v>SB</v>
          </cell>
        </row>
        <row r="11">
          <cell r="A11" t="str">
            <v>LIQ</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Ago97"/>
      <sheetName val="Plan-Set.97"/>
      <sheetName val="Plan.Oct.-97"/>
      <sheetName val="Plan-Nov.-97"/>
      <sheetName val="PLAN-GRAT.DIC-97"/>
      <sheetName val="Plan-Dic.-97"/>
      <sheetName val="Hoja7"/>
      <sheetName val="Gráfico1"/>
      <sheetName val="PLANENE-98"/>
      <sheetName val="PLANFEB-98"/>
      <sheetName val="PLANMAR-98"/>
      <sheetName val="PLANMAR_98"/>
      <sheetName val="Tareo_Obr07_05"/>
    </sheetNames>
    <sheetDataSet>
      <sheetData sheetId="0"/>
      <sheetData sheetId="1"/>
      <sheetData sheetId="2"/>
      <sheetData sheetId="3"/>
      <sheetData sheetId="4"/>
      <sheetData sheetId="5"/>
      <sheetData sheetId="6"/>
      <sheetData sheetId="7" refreshError="1"/>
      <sheetData sheetId="8"/>
      <sheetData sheetId="9"/>
      <sheetData sheetId="10" refreshError="1">
        <row r="8">
          <cell r="A8">
            <v>1</v>
          </cell>
          <cell r="B8" t="str">
            <v>94-97-003</v>
          </cell>
          <cell r="C8" t="str">
            <v>Quispe</v>
          </cell>
          <cell r="D8" t="str">
            <v>Garnica</v>
          </cell>
          <cell r="E8" t="str">
            <v>Cirilo</v>
          </cell>
          <cell r="F8">
            <v>35799</v>
          </cell>
          <cell r="G8" t="str">
            <v>Perforista</v>
          </cell>
          <cell r="H8">
            <v>26.5</v>
          </cell>
          <cell r="I8">
            <v>25</v>
          </cell>
          <cell r="J8">
            <v>4.166666666666667</v>
          </cell>
          <cell r="K8">
            <v>0</v>
          </cell>
          <cell r="L8">
            <v>0</v>
          </cell>
          <cell r="M8">
            <v>0</v>
          </cell>
          <cell r="N8">
            <v>0</v>
          </cell>
          <cell r="O8">
            <v>0</v>
          </cell>
          <cell r="P8">
            <v>0</v>
          </cell>
          <cell r="Q8">
            <v>662.5</v>
          </cell>
          <cell r="R8">
            <v>110.41666666666667</v>
          </cell>
          <cell r="S8">
            <v>0</v>
          </cell>
          <cell r="T8">
            <v>0</v>
          </cell>
          <cell r="U8">
            <v>0</v>
          </cell>
          <cell r="V8">
            <v>0</v>
          </cell>
          <cell r="W8">
            <v>0</v>
          </cell>
          <cell r="X8">
            <v>34.5</v>
          </cell>
          <cell r="Y8">
            <v>807.41666666666663</v>
          </cell>
          <cell r="Z8">
            <v>218.625</v>
          </cell>
          <cell r="AA8">
            <v>1026.0416666666665</v>
          </cell>
          <cell r="AB8">
            <v>1</v>
          </cell>
          <cell r="AC8" t="str">
            <v>94-97-003</v>
          </cell>
          <cell r="AD8">
            <v>0</v>
          </cell>
          <cell r="AE8">
            <v>94.790716666666668</v>
          </cell>
          <cell r="AF8">
            <v>0</v>
          </cell>
          <cell r="AG8">
            <v>0</v>
          </cell>
          <cell r="AH8">
            <v>94.790716666666668</v>
          </cell>
          <cell r="AI8">
            <v>931.25094999999988</v>
          </cell>
          <cell r="AJ8">
            <v>72.66749999999999</v>
          </cell>
          <cell r="AK8">
            <v>40.370833333333337</v>
          </cell>
          <cell r="AM8">
            <v>11.788283333333332</v>
          </cell>
          <cell r="AN8">
            <v>124.82661666666667</v>
          </cell>
          <cell r="AO8" t="str">
            <v>HR</v>
          </cell>
        </row>
        <row r="9">
          <cell r="B9" t="str">
            <v>94-94-032</v>
          </cell>
          <cell r="C9" t="str">
            <v>Quispe</v>
          </cell>
          <cell r="D9" t="str">
            <v>Alanoca</v>
          </cell>
          <cell r="E9" t="str">
            <v>Justino</v>
          </cell>
          <cell r="F9">
            <v>35799</v>
          </cell>
          <cell r="G9" t="str">
            <v>Motorista</v>
          </cell>
          <cell r="H9">
            <v>26.5</v>
          </cell>
          <cell r="I9">
            <v>25</v>
          </cell>
          <cell r="J9">
            <v>4.166666666666667</v>
          </cell>
          <cell r="K9">
            <v>0</v>
          </cell>
          <cell r="L9">
            <v>0</v>
          </cell>
          <cell r="M9">
            <v>0</v>
          </cell>
          <cell r="N9">
            <v>0</v>
          </cell>
          <cell r="O9">
            <v>0</v>
          </cell>
          <cell r="P9">
            <v>0</v>
          </cell>
          <cell r="Q9">
            <v>662.5</v>
          </cell>
          <cell r="R9">
            <v>110.41666666666667</v>
          </cell>
          <cell r="S9">
            <v>0</v>
          </cell>
          <cell r="T9">
            <v>0</v>
          </cell>
          <cell r="U9">
            <v>0</v>
          </cell>
          <cell r="V9">
            <v>0</v>
          </cell>
          <cell r="W9">
            <v>0</v>
          </cell>
          <cell r="X9">
            <v>34.5</v>
          </cell>
          <cell r="Y9">
            <v>807.41666666666663</v>
          </cell>
          <cell r="Z9">
            <v>33.125</v>
          </cell>
          <cell r="AA9">
            <v>840.54166666666663</v>
          </cell>
          <cell r="AB9">
            <v>2</v>
          </cell>
          <cell r="AC9" t="str">
            <v>94-94-032</v>
          </cell>
          <cell r="AD9">
            <v>104.96416666666667</v>
          </cell>
          <cell r="AE9">
            <v>0</v>
          </cell>
          <cell r="AF9">
            <v>2</v>
          </cell>
          <cell r="AG9">
            <v>0</v>
          </cell>
          <cell r="AH9">
            <v>106.96416666666667</v>
          </cell>
          <cell r="AI9">
            <v>733.57749999999999</v>
          </cell>
          <cell r="AJ9">
            <v>72.66749999999999</v>
          </cell>
          <cell r="AK9">
            <v>40.370833333333337</v>
          </cell>
          <cell r="AM9">
            <v>11.788283333333332</v>
          </cell>
          <cell r="AN9">
            <v>124.82661666666667</v>
          </cell>
        </row>
        <row r="10">
          <cell r="B10" t="str">
            <v xml:space="preserve">94-94-080 </v>
          </cell>
          <cell r="C10" t="str">
            <v>Sencia</v>
          </cell>
          <cell r="D10" t="str">
            <v>Quispe</v>
          </cell>
          <cell r="E10" t="str">
            <v xml:space="preserve">Porfirio </v>
          </cell>
          <cell r="F10">
            <v>35799</v>
          </cell>
          <cell r="G10" t="str">
            <v>Motorista</v>
          </cell>
          <cell r="H10">
            <v>26.5</v>
          </cell>
          <cell r="I10">
            <v>25</v>
          </cell>
          <cell r="J10">
            <v>4.166666666666667</v>
          </cell>
          <cell r="K10">
            <v>0</v>
          </cell>
          <cell r="L10">
            <v>0</v>
          </cell>
          <cell r="M10">
            <v>0</v>
          </cell>
          <cell r="N10">
            <v>0</v>
          </cell>
          <cell r="O10">
            <v>0</v>
          </cell>
          <cell r="P10">
            <v>0</v>
          </cell>
          <cell r="Q10">
            <v>662.5</v>
          </cell>
          <cell r="R10">
            <v>110.41666666666667</v>
          </cell>
          <cell r="S10">
            <v>0</v>
          </cell>
          <cell r="T10">
            <v>0</v>
          </cell>
          <cell r="U10">
            <v>0</v>
          </cell>
          <cell r="V10">
            <v>0</v>
          </cell>
          <cell r="W10">
            <v>0</v>
          </cell>
          <cell r="X10">
            <v>34.5</v>
          </cell>
          <cell r="Y10">
            <v>807.41666666666663</v>
          </cell>
          <cell r="Z10">
            <v>23.1875</v>
          </cell>
          <cell r="AA10">
            <v>830.60416666666663</v>
          </cell>
          <cell r="AB10">
            <v>3</v>
          </cell>
          <cell r="AC10" t="str">
            <v xml:space="preserve">94-94-080 </v>
          </cell>
          <cell r="AD10">
            <v>104.96416666666667</v>
          </cell>
          <cell r="AE10">
            <v>0</v>
          </cell>
          <cell r="AF10">
            <v>0</v>
          </cell>
          <cell r="AG10">
            <v>0</v>
          </cell>
          <cell r="AH10">
            <v>104.96416666666667</v>
          </cell>
          <cell r="AI10">
            <v>725.64</v>
          </cell>
          <cell r="AJ10">
            <v>72.66749999999999</v>
          </cell>
          <cell r="AK10">
            <v>40.370833333333337</v>
          </cell>
          <cell r="AM10">
            <v>11.788283333333332</v>
          </cell>
          <cell r="AN10">
            <v>124.82661666666667</v>
          </cell>
        </row>
        <row r="11">
          <cell r="B11" t="str">
            <v>94-94-124</v>
          </cell>
          <cell r="C11" t="str">
            <v>Zeballos</v>
          </cell>
          <cell r="D11" t="str">
            <v>Chile</v>
          </cell>
          <cell r="E11" t="str">
            <v>Pablo</v>
          </cell>
          <cell r="F11">
            <v>35799</v>
          </cell>
          <cell r="G11" t="str">
            <v>Perforista</v>
          </cell>
          <cell r="H11">
            <v>26.5</v>
          </cell>
          <cell r="I11">
            <v>0</v>
          </cell>
          <cell r="J11">
            <v>0</v>
          </cell>
          <cell r="K11">
            <v>0</v>
          </cell>
          <cell r="L11">
            <v>0</v>
          </cell>
          <cell r="M11">
            <v>0</v>
          </cell>
          <cell r="N11">
            <v>0</v>
          </cell>
          <cell r="O11">
            <v>0</v>
          </cell>
          <cell r="P11">
            <v>0</v>
          </cell>
          <cell r="Q11">
            <v>0</v>
          </cell>
          <cell r="R11">
            <v>0</v>
          </cell>
          <cell r="S11">
            <v>0</v>
          </cell>
          <cell r="T11">
            <v>0</v>
          </cell>
          <cell r="U11">
            <v>0</v>
          </cell>
          <cell r="V11">
            <v>108.21</v>
          </cell>
          <cell r="W11">
            <v>0</v>
          </cell>
          <cell r="X11">
            <v>0</v>
          </cell>
          <cell r="Y11">
            <v>108.21</v>
          </cell>
          <cell r="Z11">
            <v>0</v>
          </cell>
          <cell r="AA11">
            <v>108.21</v>
          </cell>
          <cell r="AB11">
            <v>4</v>
          </cell>
          <cell r="AC11" t="str">
            <v>94-94-124</v>
          </cell>
          <cell r="AD11">
            <v>0</v>
          </cell>
          <cell r="AE11">
            <v>12.66057</v>
          </cell>
          <cell r="AF11">
            <v>0</v>
          </cell>
          <cell r="AG11">
            <v>0</v>
          </cell>
          <cell r="AH11">
            <v>12.66057</v>
          </cell>
          <cell r="AI11">
            <v>95.549430000000001</v>
          </cell>
          <cell r="AJ11">
            <v>9.7388999999999992</v>
          </cell>
          <cell r="AK11">
            <v>5.4104999999999999</v>
          </cell>
          <cell r="AM11">
            <v>1.579866</v>
          </cell>
          <cell r="AN11">
            <v>16.729265999999999</v>
          </cell>
          <cell r="AO11" t="str">
            <v>IN</v>
          </cell>
        </row>
        <row r="12">
          <cell r="B12" t="str">
            <v>94-94-137</v>
          </cell>
          <cell r="C12" t="str">
            <v>Churata</v>
          </cell>
          <cell r="D12" t="str">
            <v>Colca</v>
          </cell>
          <cell r="E12" t="str">
            <v>Jesús</v>
          </cell>
          <cell r="F12">
            <v>35799</v>
          </cell>
          <cell r="G12" t="str">
            <v>Enmaderador</v>
          </cell>
          <cell r="H12">
            <v>29</v>
          </cell>
          <cell r="I12">
            <v>25</v>
          </cell>
          <cell r="J12">
            <v>4.166666666666667</v>
          </cell>
          <cell r="K12">
            <v>0</v>
          </cell>
          <cell r="L12">
            <v>0</v>
          </cell>
          <cell r="M12">
            <v>0</v>
          </cell>
          <cell r="N12">
            <v>0</v>
          </cell>
          <cell r="O12">
            <v>0</v>
          </cell>
          <cell r="P12">
            <v>0</v>
          </cell>
          <cell r="Q12">
            <v>725</v>
          </cell>
          <cell r="R12">
            <v>120.83333333333334</v>
          </cell>
          <cell r="S12">
            <v>0</v>
          </cell>
          <cell r="T12">
            <v>0</v>
          </cell>
          <cell r="U12">
            <v>0</v>
          </cell>
          <cell r="V12">
            <v>0</v>
          </cell>
          <cell r="W12">
            <v>0</v>
          </cell>
          <cell r="X12">
            <v>34.5</v>
          </cell>
          <cell r="Y12">
            <v>880.33333333333337</v>
          </cell>
          <cell r="Z12">
            <v>228.375</v>
          </cell>
          <cell r="AA12">
            <v>1108.7083333333335</v>
          </cell>
          <cell r="AB12">
            <v>5</v>
          </cell>
          <cell r="AC12" t="str">
            <v>94-94-137</v>
          </cell>
          <cell r="AD12">
            <v>114.44333333333334</v>
          </cell>
          <cell r="AE12">
            <v>0</v>
          </cell>
          <cell r="AF12">
            <v>2</v>
          </cell>
          <cell r="AG12">
            <v>0</v>
          </cell>
          <cell r="AH12">
            <v>116.44333333333334</v>
          </cell>
          <cell r="AI12">
            <v>992.2650000000001</v>
          </cell>
          <cell r="AJ12">
            <v>79.23</v>
          </cell>
          <cell r="AK12">
            <v>44.016666666666673</v>
          </cell>
          <cell r="AM12">
            <v>12.852866666666667</v>
          </cell>
          <cell r="AN12">
            <v>136.09953333333334</v>
          </cell>
        </row>
        <row r="13">
          <cell r="B13" t="str">
            <v>94-97-138</v>
          </cell>
          <cell r="C13" t="str">
            <v xml:space="preserve">Garnica </v>
          </cell>
          <cell r="D13" t="str">
            <v>Zuñiga</v>
          </cell>
          <cell r="E13" t="str">
            <v>Jorge</v>
          </cell>
          <cell r="F13">
            <v>35799</v>
          </cell>
          <cell r="G13" t="str">
            <v>Perforista</v>
          </cell>
          <cell r="H13">
            <v>26.5</v>
          </cell>
          <cell r="I13">
            <v>25</v>
          </cell>
          <cell r="J13">
            <v>4.166666666666667</v>
          </cell>
          <cell r="K13">
            <v>0</v>
          </cell>
          <cell r="L13">
            <v>0</v>
          </cell>
          <cell r="M13">
            <v>0</v>
          </cell>
          <cell r="N13">
            <v>0</v>
          </cell>
          <cell r="O13">
            <v>0</v>
          </cell>
          <cell r="P13">
            <v>0</v>
          </cell>
          <cell r="Q13">
            <v>662.5</v>
          </cell>
          <cell r="R13">
            <v>110.41666666666667</v>
          </cell>
          <cell r="S13">
            <v>0</v>
          </cell>
          <cell r="T13">
            <v>0</v>
          </cell>
          <cell r="U13">
            <v>0</v>
          </cell>
          <cell r="V13">
            <v>0</v>
          </cell>
          <cell r="W13">
            <v>0</v>
          </cell>
          <cell r="X13">
            <v>0</v>
          </cell>
          <cell r="Y13">
            <v>772.91666666666663</v>
          </cell>
          <cell r="Z13">
            <v>23.1875</v>
          </cell>
          <cell r="AA13">
            <v>796.10416666666663</v>
          </cell>
          <cell r="AB13">
            <v>6</v>
          </cell>
          <cell r="AC13" t="str">
            <v>94-97-138</v>
          </cell>
          <cell r="AD13">
            <v>0</v>
          </cell>
          <cell r="AE13">
            <v>90.740416666666661</v>
          </cell>
          <cell r="AF13">
            <v>0</v>
          </cell>
          <cell r="AG13">
            <v>0</v>
          </cell>
          <cell r="AH13">
            <v>90.740416666666661</v>
          </cell>
          <cell r="AI13">
            <v>705.36374999999998</v>
          </cell>
          <cell r="AJ13">
            <v>69.5625</v>
          </cell>
          <cell r="AK13">
            <v>38.645833333333336</v>
          </cell>
          <cell r="AM13">
            <v>11.284583333333332</v>
          </cell>
          <cell r="AN13">
            <v>119.49291666666667</v>
          </cell>
          <cell r="AO13" t="str">
            <v>HR</v>
          </cell>
        </row>
        <row r="14">
          <cell r="B14" t="str">
            <v>94-94-148</v>
          </cell>
          <cell r="C14" t="str">
            <v xml:space="preserve">Garnica </v>
          </cell>
          <cell r="D14" t="str">
            <v>Apaza</v>
          </cell>
          <cell r="E14" t="str">
            <v>Leonardo</v>
          </cell>
          <cell r="F14">
            <v>35799</v>
          </cell>
          <cell r="G14" t="str">
            <v>Ayudante</v>
          </cell>
          <cell r="H14">
            <v>24.65</v>
          </cell>
          <cell r="I14">
            <v>25</v>
          </cell>
          <cell r="J14">
            <v>4.166666666666667</v>
          </cell>
          <cell r="K14">
            <v>0</v>
          </cell>
          <cell r="L14">
            <v>0</v>
          </cell>
          <cell r="M14">
            <v>0</v>
          </cell>
          <cell r="N14">
            <v>0</v>
          </cell>
          <cell r="O14">
            <v>0</v>
          </cell>
          <cell r="P14">
            <v>0</v>
          </cell>
          <cell r="Q14">
            <v>616.25</v>
          </cell>
          <cell r="R14">
            <v>102.70833333333333</v>
          </cell>
          <cell r="S14">
            <v>0</v>
          </cell>
          <cell r="T14">
            <v>0</v>
          </cell>
          <cell r="U14">
            <v>0</v>
          </cell>
          <cell r="V14">
            <v>0</v>
          </cell>
          <cell r="W14">
            <v>0</v>
          </cell>
          <cell r="X14">
            <v>0</v>
          </cell>
          <cell r="Y14">
            <v>718.95833333333337</v>
          </cell>
          <cell r="Z14">
            <v>21.568749999999998</v>
          </cell>
          <cell r="AA14">
            <v>740.52708333333339</v>
          </cell>
          <cell r="AB14">
            <v>7</v>
          </cell>
          <cell r="AC14" t="str">
            <v>94-94-148</v>
          </cell>
          <cell r="AD14">
            <v>93.464583333333337</v>
          </cell>
          <cell r="AE14">
            <v>0</v>
          </cell>
          <cell r="AF14">
            <v>0</v>
          </cell>
          <cell r="AG14">
            <v>0</v>
          </cell>
          <cell r="AH14">
            <v>93.464583333333337</v>
          </cell>
          <cell r="AI14">
            <v>647.0625</v>
          </cell>
          <cell r="AJ14">
            <v>64.706249999999997</v>
          </cell>
          <cell r="AK14">
            <v>35.947916666666671</v>
          </cell>
          <cell r="AM14">
            <v>10.496791666666667</v>
          </cell>
          <cell r="AN14">
            <v>111.15095833333334</v>
          </cell>
        </row>
        <row r="15">
          <cell r="B15" t="str">
            <v>94-95-163</v>
          </cell>
          <cell r="C15" t="str">
            <v>Flores</v>
          </cell>
          <cell r="D15" t="str">
            <v>Vargas</v>
          </cell>
          <cell r="E15" t="str">
            <v>Faustino</v>
          </cell>
          <cell r="F15">
            <v>35799</v>
          </cell>
          <cell r="G15" t="str">
            <v>Perforista</v>
          </cell>
          <cell r="H15">
            <v>26.5</v>
          </cell>
          <cell r="I15">
            <v>25</v>
          </cell>
          <cell r="J15">
            <v>4.166666666666667</v>
          </cell>
          <cell r="K15">
            <v>0</v>
          </cell>
          <cell r="L15">
            <v>0</v>
          </cell>
          <cell r="M15">
            <v>0</v>
          </cell>
          <cell r="N15">
            <v>0</v>
          </cell>
          <cell r="O15">
            <v>0</v>
          </cell>
          <cell r="P15">
            <v>0</v>
          </cell>
          <cell r="Q15">
            <v>662.5</v>
          </cell>
          <cell r="R15">
            <v>110.41666666666667</v>
          </cell>
          <cell r="S15">
            <v>0</v>
          </cell>
          <cell r="T15">
            <v>0</v>
          </cell>
          <cell r="U15">
            <v>0</v>
          </cell>
          <cell r="V15">
            <v>0</v>
          </cell>
          <cell r="W15">
            <v>0</v>
          </cell>
          <cell r="X15">
            <v>34.5</v>
          </cell>
          <cell r="Y15">
            <v>807.41666666666663</v>
          </cell>
          <cell r="Z15">
            <v>23.1875</v>
          </cell>
          <cell r="AA15">
            <v>830.60416666666663</v>
          </cell>
          <cell r="AB15">
            <v>8</v>
          </cell>
          <cell r="AC15" t="str">
            <v>94-95-163</v>
          </cell>
          <cell r="AD15">
            <v>0</v>
          </cell>
          <cell r="AE15">
            <v>93.9833</v>
          </cell>
          <cell r="AF15">
            <v>0</v>
          </cell>
          <cell r="AG15">
            <v>0</v>
          </cell>
          <cell r="AH15">
            <v>93.9833</v>
          </cell>
          <cell r="AI15">
            <v>736.62086666666664</v>
          </cell>
          <cell r="AJ15">
            <v>72.66749999999999</v>
          </cell>
          <cell r="AK15">
            <v>40.370833333333337</v>
          </cell>
          <cell r="AM15">
            <v>11.788283333333332</v>
          </cell>
          <cell r="AN15">
            <v>124.82661666666667</v>
          </cell>
          <cell r="AO15" t="str">
            <v>NV</v>
          </cell>
        </row>
        <row r="16">
          <cell r="B16" t="str">
            <v>94-95-193</v>
          </cell>
          <cell r="C16" t="str">
            <v>Yuca</v>
          </cell>
          <cell r="D16" t="str">
            <v>Velazco</v>
          </cell>
          <cell r="E16" t="str">
            <v>Esteban</v>
          </cell>
          <cell r="F16">
            <v>35799</v>
          </cell>
          <cell r="G16" t="str">
            <v>Perforista</v>
          </cell>
          <cell r="H16">
            <v>29</v>
          </cell>
          <cell r="I16">
            <v>25</v>
          </cell>
          <cell r="J16">
            <v>4.166666666666667</v>
          </cell>
          <cell r="K16">
            <v>0</v>
          </cell>
          <cell r="L16">
            <v>0</v>
          </cell>
          <cell r="M16">
            <v>0</v>
          </cell>
          <cell r="N16">
            <v>0</v>
          </cell>
          <cell r="O16">
            <v>0</v>
          </cell>
          <cell r="P16">
            <v>0</v>
          </cell>
          <cell r="Q16">
            <v>725</v>
          </cell>
          <cell r="R16">
            <v>120.83333333333334</v>
          </cell>
          <cell r="S16">
            <v>0</v>
          </cell>
          <cell r="T16">
            <v>0</v>
          </cell>
          <cell r="U16">
            <v>0</v>
          </cell>
          <cell r="V16">
            <v>0</v>
          </cell>
          <cell r="W16">
            <v>0</v>
          </cell>
          <cell r="X16">
            <v>34.5</v>
          </cell>
          <cell r="Y16">
            <v>880.33333333333337</v>
          </cell>
          <cell r="Z16">
            <v>25.375</v>
          </cell>
          <cell r="AA16">
            <v>905.70833333333337</v>
          </cell>
          <cell r="AB16">
            <v>9</v>
          </cell>
          <cell r="AC16" t="str">
            <v>94-95-193</v>
          </cell>
          <cell r="AD16">
            <v>114.44333333333334</v>
          </cell>
          <cell r="AE16">
            <v>0</v>
          </cell>
          <cell r="AF16">
            <v>2</v>
          </cell>
          <cell r="AG16">
            <v>0</v>
          </cell>
          <cell r="AH16">
            <v>116.44333333333334</v>
          </cell>
          <cell r="AI16">
            <v>789.26499999999999</v>
          </cell>
          <cell r="AJ16">
            <v>79.23</v>
          </cell>
          <cell r="AK16">
            <v>44.016666666666673</v>
          </cell>
          <cell r="AM16">
            <v>12.852866666666667</v>
          </cell>
          <cell r="AN16">
            <v>136.09953333333334</v>
          </cell>
        </row>
        <row r="17">
          <cell r="B17" t="str">
            <v>94-95-201</v>
          </cell>
          <cell r="C17" t="str">
            <v>Machaca</v>
          </cell>
          <cell r="D17" t="str">
            <v>Molleapaza</v>
          </cell>
          <cell r="E17" t="str">
            <v>Leoncio</v>
          </cell>
          <cell r="F17">
            <v>35799</v>
          </cell>
          <cell r="G17" t="str">
            <v>Motorista</v>
          </cell>
          <cell r="H17">
            <v>26.5</v>
          </cell>
          <cell r="I17">
            <v>25</v>
          </cell>
          <cell r="J17">
            <v>4.166666666666667</v>
          </cell>
          <cell r="K17">
            <v>0</v>
          </cell>
          <cell r="L17">
            <v>0</v>
          </cell>
          <cell r="M17">
            <v>0</v>
          </cell>
          <cell r="N17">
            <v>0</v>
          </cell>
          <cell r="O17">
            <v>0</v>
          </cell>
          <cell r="P17">
            <v>0</v>
          </cell>
          <cell r="Q17">
            <v>662.5</v>
          </cell>
          <cell r="R17">
            <v>110.41666666666667</v>
          </cell>
          <cell r="S17">
            <v>0</v>
          </cell>
          <cell r="T17">
            <v>0</v>
          </cell>
          <cell r="U17">
            <v>0</v>
          </cell>
          <cell r="V17">
            <v>0</v>
          </cell>
          <cell r="W17">
            <v>0</v>
          </cell>
          <cell r="X17">
            <v>34.5</v>
          </cell>
          <cell r="Y17">
            <v>807.41666666666663</v>
          </cell>
          <cell r="Z17">
            <v>23.1875</v>
          </cell>
          <cell r="AA17">
            <v>830.60416666666663</v>
          </cell>
          <cell r="AB17">
            <v>10</v>
          </cell>
          <cell r="AC17" t="str">
            <v>94-95-201</v>
          </cell>
          <cell r="AD17">
            <v>0</v>
          </cell>
          <cell r="AE17">
            <v>94.467749999999995</v>
          </cell>
          <cell r="AF17">
            <v>2</v>
          </cell>
          <cell r="AG17">
            <v>0</v>
          </cell>
          <cell r="AH17">
            <v>96.467749999999995</v>
          </cell>
          <cell r="AI17">
            <v>734.13641666666661</v>
          </cell>
          <cell r="AJ17">
            <v>72.66749999999999</v>
          </cell>
          <cell r="AK17">
            <v>40.370833333333337</v>
          </cell>
          <cell r="AM17">
            <v>11.788283333333332</v>
          </cell>
          <cell r="AN17">
            <v>124.82661666666667</v>
          </cell>
          <cell r="AO17" t="str">
            <v>IN</v>
          </cell>
        </row>
        <row r="18">
          <cell r="B18" t="str">
            <v>94-95-205</v>
          </cell>
          <cell r="C18" t="str">
            <v>Umayasi</v>
          </cell>
          <cell r="D18" t="str">
            <v>Callo</v>
          </cell>
          <cell r="E18" t="str">
            <v>Germán</v>
          </cell>
          <cell r="F18">
            <v>35799</v>
          </cell>
          <cell r="G18" t="str">
            <v>Perforista</v>
          </cell>
          <cell r="H18">
            <v>29</v>
          </cell>
          <cell r="I18">
            <v>24</v>
          </cell>
          <cell r="J18">
            <v>4</v>
          </cell>
          <cell r="K18">
            <v>0</v>
          </cell>
          <cell r="L18">
            <v>0</v>
          </cell>
          <cell r="M18">
            <v>0</v>
          </cell>
          <cell r="N18">
            <v>0</v>
          </cell>
          <cell r="O18">
            <v>0</v>
          </cell>
          <cell r="P18">
            <v>0</v>
          </cell>
          <cell r="Q18">
            <v>696</v>
          </cell>
          <cell r="R18">
            <v>116</v>
          </cell>
          <cell r="S18">
            <v>0</v>
          </cell>
          <cell r="T18">
            <v>0</v>
          </cell>
          <cell r="U18">
            <v>0</v>
          </cell>
          <cell r="V18">
            <v>0</v>
          </cell>
          <cell r="W18">
            <v>0</v>
          </cell>
          <cell r="X18">
            <v>34.5</v>
          </cell>
          <cell r="Y18">
            <v>846.5</v>
          </cell>
          <cell r="Z18">
            <v>21.75</v>
          </cell>
          <cell r="AA18">
            <v>868.25</v>
          </cell>
          <cell r="AB18">
            <v>11</v>
          </cell>
          <cell r="AC18" t="str">
            <v>94-95-205</v>
          </cell>
          <cell r="AD18">
            <v>0</v>
          </cell>
          <cell r="AE18">
            <v>99.379099999999994</v>
          </cell>
          <cell r="AF18">
            <v>0</v>
          </cell>
          <cell r="AG18">
            <v>0</v>
          </cell>
          <cell r="AH18">
            <v>99.379099999999994</v>
          </cell>
          <cell r="AI18">
            <v>768.87090000000001</v>
          </cell>
          <cell r="AJ18">
            <v>76.185000000000002</v>
          </cell>
          <cell r="AK18">
            <v>42.325000000000003</v>
          </cell>
          <cell r="AM18">
            <v>12.3589</v>
          </cell>
          <cell r="AN18">
            <v>130.8689</v>
          </cell>
          <cell r="AO18" t="str">
            <v>HR</v>
          </cell>
        </row>
        <row r="19">
          <cell r="B19" t="str">
            <v>94-95-214</v>
          </cell>
          <cell r="C19" t="str">
            <v>Mollo</v>
          </cell>
          <cell r="D19" t="str">
            <v>Huamani</v>
          </cell>
          <cell r="E19" t="str">
            <v>Julián</v>
          </cell>
          <cell r="F19">
            <v>35799</v>
          </cell>
          <cell r="G19" t="str">
            <v>Ayudante</v>
          </cell>
          <cell r="H19">
            <v>24.65</v>
          </cell>
          <cell r="I19">
            <v>25</v>
          </cell>
          <cell r="J19">
            <v>4.166666666666667</v>
          </cell>
          <cell r="K19">
            <v>0</v>
          </cell>
          <cell r="L19">
            <v>0</v>
          </cell>
          <cell r="M19">
            <v>0</v>
          </cell>
          <cell r="N19">
            <v>0</v>
          </cell>
          <cell r="O19">
            <v>0</v>
          </cell>
          <cell r="P19">
            <v>0</v>
          </cell>
          <cell r="Q19">
            <v>616.25</v>
          </cell>
          <cell r="R19">
            <v>102.70833333333333</v>
          </cell>
          <cell r="S19">
            <v>0</v>
          </cell>
          <cell r="T19">
            <v>0</v>
          </cell>
          <cell r="U19">
            <v>0</v>
          </cell>
          <cell r="V19">
            <v>0</v>
          </cell>
          <cell r="W19">
            <v>0</v>
          </cell>
          <cell r="X19">
            <v>0</v>
          </cell>
          <cell r="Y19">
            <v>718.95833333333337</v>
          </cell>
          <cell r="Z19">
            <v>21.568749999999998</v>
          </cell>
          <cell r="AA19">
            <v>740.52708333333339</v>
          </cell>
          <cell r="AB19">
            <v>12</v>
          </cell>
          <cell r="AC19" t="str">
            <v>94-95-214</v>
          </cell>
          <cell r="AD19">
            <v>93.464583333333337</v>
          </cell>
          <cell r="AE19">
            <v>0</v>
          </cell>
          <cell r="AF19">
            <v>0</v>
          </cell>
          <cell r="AG19">
            <v>0</v>
          </cell>
          <cell r="AH19">
            <v>93.464583333333337</v>
          </cell>
          <cell r="AI19">
            <v>647.0625</v>
          </cell>
          <cell r="AJ19">
            <v>64.706249999999997</v>
          </cell>
          <cell r="AK19">
            <v>35.947916666666671</v>
          </cell>
          <cell r="AM19">
            <v>10.496791666666667</v>
          </cell>
          <cell r="AN19">
            <v>111.15095833333334</v>
          </cell>
        </row>
        <row r="20">
          <cell r="B20" t="str">
            <v>94-95-215</v>
          </cell>
          <cell r="C20" t="str">
            <v>Quispe</v>
          </cell>
          <cell r="D20" t="str">
            <v>Garnica</v>
          </cell>
          <cell r="E20" t="str">
            <v>Vicente</v>
          </cell>
          <cell r="F20">
            <v>35799</v>
          </cell>
          <cell r="G20" t="str">
            <v>Enmaderador</v>
          </cell>
          <cell r="H20">
            <v>26.5</v>
          </cell>
          <cell r="I20">
            <v>25</v>
          </cell>
          <cell r="J20">
            <v>4.166666666666667</v>
          </cell>
          <cell r="K20">
            <v>0</v>
          </cell>
          <cell r="L20">
            <v>0</v>
          </cell>
          <cell r="M20">
            <v>0</v>
          </cell>
          <cell r="N20">
            <v>0</v>
          </cell>
          <cell r="O20">
            <v>0</v>
          </cell>
          <cell r="P20">
            <v>0</v>
          </cell>
          <cell r="Q20">
            <v>662.5</v>
          </cell>
          <cell r="R20">
            <v>110.41666666666667</v>
          </cell>
          <cell r="S20">
            <v>0</v>
          </cell>
          <cell r="T20">
            <v>0</v>
          </cell>
          <cell r="U20">
            <v>0</v>
          </cell>
          <cell r="V20">
            <v>0</v>
          </cell>
          <cell r="W20">
            <v>0</v>
          </cell>
          <cell r="X20">
            <v>34.5</v>
          </cell>
          <cell r="Y20">
            <v>807.41666666666663</v>
          </cell>
          <cell r="Z20">
            <v>23.1875</v>
          </cell>
          <cell r="AA20">
            <v>830.60416666666663</v>
          </cell>
          <cell r="AB20">
            <v>13</v>
          </cell>
          <cell r="AC20" t="str">
            <v>94-95-215</v>
          </cell>
          <cell r="AD20">
            <v>104.96416666666667</v>
          </cell>
          <cell r="AE20">
            <v>0</v>
          </cell>
          <cell r="AF20">
            <v>0</v>
          </cell>
          <cell r="AG20">
            <v>0</v>
          </cell>
          <cell r="AH20">
            <v>104.96416666666667</v>
          </cell>
          <cell r="AI20">
            <v>725.64</v>
          </cell>
          <cell r="AJ20">
            <v>72.66749999999999</v>
          </cell>
          <cell r="AK20">
            <v>40.370833333333337</v>
          </cell>
          <cell r="AM20">
            <v>11.788283333333332</v>
          </cell>
          <cell r="AN20">
            <v>124.82661666666667</v>
          </cell>
        </row>
        <row r="21">
          <cell r="B21" t="str">
            <v>94-95-218</v>
          </cell>
          <cell r="C21" t="str">
            <v>Alejo</v>
          </cell>
          <cell r="D21" t="str">
            <v>Vilca</v>
          </cell>
          <cell r="E21" t="str">
            <v>Elisbán</v>
          </cell>
          <cell r="F21">
            <v>35799</v>
          </cell>
          <cell r="G21" t="str">
            <v>Perforista</v>
          </cell>
          <cell r="H21">
            <v>29</v>
          </cell>
          <cell r="I21">
            <v>22</v>
          </cell>
          <cell r="J21">
            <v>4</v>
          </cell>
          <cell r="K21">
            <v>0</v>
          </cell>
          <cell r="L21">
            <v>0</v>
          </cell>
          <cell r="M21">
            <v>2</v>
          </cell>
          <cell r="N21">
            <v>0</v>
          </cell>
          <cell r="O21">
            <v>0</v>
          </cell>
          <cell r="P21">
            <v>0</v>
          </cell>
          <cell r="Q21">
            <v>638</v>
          </cell>
          <cell r="R21">
            <v>116</v>
          </cell>
          <cell r="S21">
            <v>0</v>
          </cell>
          <cell r="T21">
            <v>0</v>
          </cell>
          <cell r="U21">
            <v>58</v>
          </cell>
          <cell r="V21">
            <v>0</v>
          </cell>
          <cell r="W21">
            <v>0</v>
          </cell>
          <cell r="X21">
            <v>0</v>
          </cell>
          <cell r="Y21">
            <v>812</v>
          </cell>
          <cell r="Z21">
            <v>221.125</v>
          </cell>
          <cell r="AA21">
            <v>1033.125</v>
          </cell>
          <cell r="AB21">
            <v>14</v>
          </cell>
          <cell r="AC21" t="str">
            <v>94-95-218</v>
          </cell>
          <cell r="AD21">
            <v>0</v>
          </cell>
          <cell r="AE21">
            <v>95.328800000000015</v>
          </cell>
          <cell r="AF21">
            <v>2</v>
          </cell>
          <cell r="AG21">
            <v>0</v>
          </cell>
          <cell r="AH21">
            <v>97.328800000000015</v>
          </cell>
          <cell r="AI21">
            <v>935.7962</v>
          </cell>
          <cell r="AJ21">
            <v>73.08</v>
          </cell>
          <cell r="AK21">
            <v>40.6</v>
          </cell>
          <cell r="AM21">
            <v>11.8552</v>
          </cell>
          <cell r="AN21">
            <v>125.5352</v>
          </cell>
          <cell r="AO21" t="str">
            <v>HR</v>
          </cell>
        </row>
        <row r="22">
          <cell r="B22" t="str">
            <v>94-95-222</v>
          </cell>
          <cell r="C22" t="str">
            <v>Flores</v>
          </cell>
          <cell r="D22" t="str">
            <v>Chavez</v>
          </cell>
          <cell r="E22" t="str">
            <v>Donato</v>
          </cell>
          <cell r="F22">
            <v>35799</v>
          </cell>
          <cell r="G22" t="str">
            <v>Perforista</v>
          </cell>
          <cell r="H22">
            <v>29</v>
          </cell>
          <cell r="I22">
            <v>25</v>
          </cell>
          <cell r="J22">
            <v>4.166666666666667</v>
          </cell>
          <cell r="K22">
            <v>0</v>
          </cell>
          <cell r="L22">
            <v>0</v>
          </cell>
          <cell r="M22">
            <v>0</v>
          </cell>
          <cell r="N22">
            <v>0</v>
          </cell>
          <cell r="O22">
            <v>0</v>
          </cell>
          <cell r="P22">
            <v>0</v>
          </cell>
          <cell r="Q22">
            <v>725</v>
          </cell>
          <cell r="R22">
            <v>120.83333333333334</v>
          </cell>
          <cell r="S22">
            <v>0</v>
          </cell>
          <cell r="T22">
            <v>0</v>
          </cell>
          <cell r="U22">
            <v>0</v>
          </cell>
          <cell r="V22">
            <v>0</v>
          </cell>
          <cell r="W22">
            <v>0</v>
          </cell>
          <cell r="X22">
            <v>34.5</v>
          </cell>
          <cell r="Y22">
            <v>880.33333333333337</v>
          </cell>
          <cell r="Z22">
            <v>228.375</v>
          </cell>
          <cell r="AA22">
            <v>1108.7083333333335</v>
          </cell>
          <cell r="AB22">
            <v>15</v>
          </cell>
          <cell r="AC22" t="str">
            <v>94-95-222</v>
          </cell>
          <cell r="AD22">
            <v>0</v>
          </cell>
          <cell r="AE22">
            <v>102.99900000000001</v>
          </cell>
          <cell r="AF22">
            <v>0</v>
          </cell>
          <cell r="AG22">
            <v>0</v>
          </cell>
          <cell r="AH22">
            <v>102.99900000000001</v>
          </cell>
          <cell r="AI22">
            <v>1005.7093333333335</v>
          </cell>
          <cell r="AJ22">
            <v>79.23</v>
          </cell>
          <cell r="AK22">
            <v>44.016666666666673</v>
          </cell>
          <cell r="AM22">
            <v>12.852866666666667</v>
          </cell>
          <cell r="AN22">
            <v>136.09953333333334</v>
          </cell>
          <cell r="AO22" t="str">
            <v>IN</v>
          </cell>
        </row>
        <row r="23">
          <cell r="B23" t="str">
            <v>94-95-224</v>
          </cell>
          <cell r="C23" t="str">
            <v>Agramonte</v>
          </cell>
          <cell r="D23" t="str">
            <v>Choque</v>
          </cell>
          <cell r="E23" t="str">
            <v>Santiago</v>
          </cell>
          <cell r="F23">
            <v>35799</v>
          </cell>
          <cell r="G23" t="str">
            <v>Perforista</v>
          </cell>
          <cell r="H23">
            <v>29</v>
          </cell>
          <cell r="I23">
            <v>16</v>
          </cell>
          <cell r="J23">
            <v>2.6666666666666665</v>
          </cell>
          <cell r="K23">
            <v>0</v>
          </cell>
          <cell r="L23">
            <v>0</v>
          </cell>
          <cell r="M23">
            <v>0</v>
          </cell>
          <cell r="N23">
            <v>0</v>
          </cell>
          <cell r="O23">
            <v>0</v>
          </cell>
          <cell r="P23">
            <v>0</v>
          </cell>
          <cell r="Q23">
            <v>464</v>
          </cell>
          <cell r="R23">
            <v>77.333333333333329</v>
          </cell>
          <cell r="S23">
            <v>0</v>
          </cell>
          <cell r="T23">
            <v>0</v>
          </cell>
          <cell r="U23">
            <v>0</v>
          </cell>
          <cell r="V23">
            <v>0</v>
          </cell>
          <cell r="W23">
            <v>0</v>
          </cell>
          <cell r="X23">
            <v>34.5</v>
          </cell>
          <cell r="Y23">
            <v>575.83333333333337</v>
          </cell>
          <cell r="Z23">
            <v>228.375</v>
          </cell>
          <cell r="AA23">
            <v>804.20833333333337</v>
          </cell>
          <cell r="AB23">
            <v>16</v>
          </cell>
          <cell r="AC23" t="str">
            <v>94-95-224</v>
          </cell>
          <cell r="AD23">
            <v>0</v>
          </cell>
          <cell r="AE23">
            <v>67.372500000000002</v>
          </cell>
          <cell r="AF23">
            <v>0</v>
          </cell>
          <cell r="AG23">
            <v>0</v>
          </cell>
          <cell r="AH23">
            <v>67.372500000000002</v>
          </cell>
          <cell r="AI23">
            <v>736.83583333333331</v>
          </cell>
          <cell r="AJ23">
            <v>51.825000000000003</v>
          </cell>
          <cell r="AK23">
            <v>28.791666666666671</v>
          </cell>
          <cell r="AM23">
            <v>8.4071666666666669</v>
          </cell>
          <cell r="AN23">
            <v>89.023833333333343</v>
          </cell>
          <cell r="AO23" t="str">
            <v>IN</v>
          </cell>
        </row>
        <row r="24">
          <cell r="B24" t="str">
            <v>94-95-234</v>
          </cell>
          <cell r="C24" t="str">
            <v>Sacsi</v>
          </cell>
          <cell r="D24" t="str">
            <v>Yallerco</v>
          </cell>
          <cell r="E24" t="str">
            <v>Gregorio</v>
          </cell>
          <cell r="F24">
            <v>35799</v>
          </cell>
          <cell r="G24" t="str">
            <v>Ayudante</v>
          </cell>
          <cell r="H24">
            <v>24.65</v>
          </cell>
          <cell r="I24">
            <v>25</v>
          </cell>
          <cell r="J24">
            <v>4.166666666666667</v>
          </cell>
          <cell r="K24">
            <v>0</v>
          </cell>
          <cell r="L24">
            <v>0</v>
          </cell>
          <cell r="M24">
            <v>0</v>
          </cell>
          <cell r="N24">
            <v>0</v>
          </cell>
          <cell r="O24">
            <v>0</v>
          </cell>
          <cell r="P24">
            <v>0</v>
          </cell>
          <cell r="Q24">
            <v>616.25</v>
          </cell>
          <cell r="R24">
            <v>102.70833333333333</v>
          </cell>
          <cell r="S24">
            <v>0</v>
          </cell>
          <cell r="T24">
            <v>0</v>
          </cell>
          <cell r="U24">
            <v>0</v>
          </cell>
          <cell r="V24">
            <v>0</v>
          </cell>
          <cell r="W24">
            <v>0</v>
          </cell>
          <cell r="X24">
            <v>34.5</v>
          </cell>
          <cell r="Y24">
            <v>753.45833333333337</v>
          </cell>
          <cell r="Z24">
            <v>21.568749999999998</v>
          </cell>
          <cell r="AA24">
            <v>775.02708333333339</v>
          </cell>
          <cell r="AB24">
            <v>17</v>
          </cell>
          <cell r="AC24" t="str">
            <v>94-95-234</v>
          </cell>
          <cell r="AD24">
            <v>0</v>
          </cell>
          <cell r="AE24">
            <v>88.456008333333344</v>
          </cell>
          <cell r="AF24">
            <v>0</v>
          </cell>
          <cell r="AG24">
            <v>0</v>
          </cell>
          <cell r="AH24">
            <v>88.456008333333344</v>
          </cell>
          <cell r="AI24">
            <v>686.57107500000006</v>
          </cell>
          <cell r="AJ24">
            <v>67.811250000000001</v>
          </cell>
          <cell r="AK24">
            <v>37.672916666666673</v>
          </cell>
          <cell r="AM24">
            <v>11.000491666666667</v>
          </cell>
          <cell r="AN24">
            <v>116.48465833333334</v>
          </cell>
          <cell r="AO24" t="str">
            <v>HR</v>
          </cell>
        </row>
      </sheetData>
      <sheetData sheetId="1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didas"/>
      <sheetName val="Pared 1"/>
      <sheetName val="Pared 2"/>
      <sheetName val="Pared 3"/>
      <sheetName val="Fondo"/>
      <sheetName val="Techo"/>
      <sheetName val="Desliz"/>
      <sheetName val="Flota"/>
      <sheetName val="Computo"/>
      <sheetName val="Tablas"/>
      <sheetName val="Módulo1"/>
    </sheetNames>
    <sheetDataSet>
      <sheetData sheetId="0">
        <row r="18">
          <cell r="L18">
            <v>0.35</v>
          </cell>
        </row>
        <row r="19">
          <cell r="E19">
            <v>0</v>
          </cell>
        </row>
        <row r="22">
          <cell r="F22">
            <v>0.9</v>
          </cell>
          <cell r="J22">
            <v>0.35</v>
          </cell>
        </row>
        <row r="23">
          <cell r="H23">
            <v>3.5</v>
          </cell>
        </row>
        <row r="27">
          <cell r="L27">
            <v>3.77</v>
          </cell>
        </row>
        <row r="30">
          <cell r="L30">
            <v>0.35</v>
          </cell>
        </row>
        <row r="44">
          <cell r="J44">
            <v>30</v>
          </cell>
        </row>
      </sheetData>
      <sheetData sheetId="1"/>
      <sheetData sheetId="2">
        <row r="48">
          <cell r="A48">
            <v>0.3</v>
          </cell>
        </row>
      </sheetData>
      <sheetData sheetId="3">
        <row r="41">
          <cell r="A41">
            <v>0.3</v>
          </cell>
        </row>
      </sheetData>
      <sheetData sheetId="4"/>
      <sheetData sheetId="5"/>
      <sheetData sheetId="6"/>
      <sheetData sheetId="7"/>
      <sheetData sheetId="8"/>
      <sheetData sheetId="9"/>
      <sheetData sheetId="1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PSEs-97RP"/>
      <sheetName val="RP-RESUMEN"/>
      <sheetName val="RP-BASE"/>
      <sheetName val="RP-sumMEM"/>
      <sheetName val="RP-sumCon"/>
      <sheetName val="RP-mont"/>
      <sheetName val="RP-transMEM"/>
      <sheetName val="RP-transCon"/>
      <sheetName val="RpCHI"/>
    </sheetNames>
    <sheetDataSet>
      <sheetData sheetId="0" refreshError="1"/>
      <sheetData sheetId="1"/>
      <sheetData sheetId="2"/>
      <sheetData sheetId="3"/>
      <sheetData sheetId="4"/>
      <sheetData sheetId="5"/>
      <sheetData sheetId="6"/>
      <sheetData sheetId="7"/>
      <sheetData sheetId="8"/>
      <sheetData sheetId="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APPEN_L_R1"/>
      <sheetName val="Reconciliation"/>
      <sheetName val="SUMMARY"/>
      <sheetName val="SUM_KEY"/>
      <sheetName val="BASIC_ENG"/>
      <sheetName val="DETAIL_ENG"/>
      <sheetName val="PROJ_MGMT"/>
      <sheetName val="PROCMNT"/>
      <sheetName val="AUTOMATE"/>
      <sheetName val="FEE CALC"/>
      <sheetName val="CONSTR"/>
      <sheetName val="CashFlow"/>
      <sheetName val="GMD SUMM"/>
      <sheetName val="Salary Schedules"/>
      <sheetName val="PR Adds"/>
      <sheetName val="Candelaria"/>
      <sheetName val="Relocation_Allow"/>
      <sheetName val="MobDemob"/>
      <sheetName val="HHGoods"/>
      <sheetName val="Work Week"/>
      <sheetName val="Basis"/>
      <sheetName val="Parameters"/>
      <sheetName val="RFP CODES"/>
      <sheetName val="Observations"/>
      <sheetName val="Vehicles"/>
      <sheetName val="Relocation"/>
      <sheetName val="Bajada"/>
      <sheetName val="Bus. Travel"/>
      <sheetName val="Travel_rates"/>
      <sheetName val="TRVL SF BSC"/>
      <sheetName val="TRVL SF DET"/>
      <sheetName val="TRVL TOR  BSC"/>
      <sheetName val="TRVL TOR DET"/>
      <sheetName val="TRVL LIM BSC"/>
      <sheetName val="TRVL LIM DET"/>
      <sheetName val="TRVL CON BSC"/>
      <sheetName val="LOC_NM_TRVL"/>
      <sheetName val="TRVL CON DET"/>
      <sheetName val="Table_1"/>
      <sheetName val="PPS"/>
      <sheetName val="JV_PPS"/>
      <sheetName val="Relocation (2)"/>
      <sheetName val="MENU"/>
      <sheetName val="datos"/>
      <sheetName val="ProposalCostr1"/>
      <sheetName val="c-nationals"/>
      <sheetName val="Denver"/>
      <sheetName val="expats"/>
      <sheetName val="locals"/>
      <sheetName val="office4"/>
      <sheetName val="c-expats"/>
      <sheetName val="Office7"/>
      <sheetName val="Misc"/>
      <sheetName val="Calculos"/>
      <sheetName val="Inveriones-Pilar"/>
      <sheetName val="D_Mes"/>
      <sheetName val="3 - Financial Profile"/>
      <sheetName val="1 - ExecSummary"/>
      <sheetName val="Formulario Abastecimiento"/>
      <sheetName val="Datos Generales"/>
      <sheetName val="Project Cashflow data"/>
      <sheetName val="Jobsite"/>
      <sheetName val="NDEU"/>
      <sheetName val="Santiago"/>
      <sheetName val="Los Tortolas"/>
      <sheetName val="Confluencia"/>
      <sheetName val="Offshore"/>
      <sheetName val="Office 5"/>
      <sheetName val="Info_Rates"/>
      <sheetName val="RESUMEN"/>
      <sheetName val="CIERRE"/>
      <sheetName val="310"/>
      <sheetName val="311"/>
      <sheetName val="315"/>
      <sheetName val="316"/>
      <sheetName val="317"/>
      <sheetName val="318"/>
      <sheetName val="325"/>
      <sheetName val="326"/>
      <sheetName val="327"/>
      <sheetName val="328"/>
      <sheetName val="329"/>
      <sheetName val="330"/>
      <sheetName val="331"/>
      <sheetName val="332"/>
      <sheetName val="333"/>
      <sheetName val="334"/>
      <sheetName val="340"/>
      <sheetName val="341"/>
      <sheetName val="345"/>
      <sheetName val="346"/>
      <sheetName val="347"/>
      <sheetName val="348"/>
      <sheetName val="349"/>
      <sheetName val="350"/>
      <sheetName val="351"/>
      <sheetName val="352"/>
      <sheetName val="353"/>
      <sheetName val="360"/>
      <sheetName val="361"/>
      <sheetName val="362"/>
      <sheetName val="363"/>
      <sheetName val="364"/>
      <sheetName val="365"/>
      <sheetName val="366"/>
      <sheetName val="367"/>
      <sheetName val="368"/>
      <sheetName val="375"/>
      <sheetName val="376"/>
      <sheetName val="377"/>
      <sheetName val="378"/>
      <sheetName val="379"/>
      <sheetName val="390"/>
      <sheetName val="391"/>
      <sheetName val="392"/>
      <sheetName val="393"/>
      <sheetName val="394"/>
      <sheetName val="395"/>
      <sheetName val="396"/>
      <sheetName val="397"/>
      <sheetName val="Mine Unit Costs &amp; Consumption C"/>
      <sheetName val="RES"/>
      <sheetName val="Project_Summary"/>
      <sheetName val="FEE_CALC"/>
      <sheetName val="GMD_SUMM"/>
      <sheetName val="Salary_Schedules"/>
      <sheetName val="PR_Adds"/>
      <sheetName val="Work_Week"/>
      <sheetName val="RFP_CODES"/>
      <sheetName val="Bus__Travel"/>
      <sheetName val="TRVL_SF_BSC"/>
      <sheetName val="TRVL_SF_DET"/>
      <sheetName val="TRVL_TOR__BSC"/>
      <sheetName val="TRVL_TOR_DET"/>
      <sheetName val="TRVL_LIM_BSC"/>
      <sheetName val="TRVL_LIM_DET"/>
      <sheetName val="TRVL_CON_BSC"/>
      <sheetName val="TRVL_CON_DET"/>
      <sheetName val="Relocation_(2)"/>
      <sheetName val="Interim"/>
      <sheetName val="CALCULO"/>
      <sheetName val="borrador"/>
      <sheetName val="A I Ry ET1"/>
      <sheetName val="Project_Summary1"/>
      <sheetName val="FEE_CALC1"/>
      <sheetName val="GMD_SUMM1"/>
      <sheetName val="Salary_Schedules1"/>
      <sheetName val="PR_Adds1"/>
      <sheetName val="Work_Week1"/>
      <sheetName val="RFP_CODES1"/>
      <sheetName val="Bus__Travel1"/>
      <sheetName val="TRVL_SF_BSC1"/>
      <sheetName val="TRVL_SF_DET1"/>
      <sheetName val="TRVL_TOR__BSC1"/>
      <sheetName val="TRVL_TOR_DET1"/>
      <sheetName val="TRVL_LIM_BSC1"/>
      <sheetName val="TRVL_LIM_DET1"/>
      <sheetName val="TRVL_CON_BSC1"/>
      <sheetName val="TRVL_CON_DET1"/>
      <sheetName val="Relocation_(2)1"/>
      <sheetName val="no borrrar"/>
      <sheetName val="69"/>
      <sheetName val="CC102"/>
      <sheetName val="RATES"/>
      <sheetName val="Inst_Index"/>
      <sheetName val="Estadistica"/>
      <sheetName val="COEF. C"/>
      <sheetName val="GENERAL"/>
      <sheetName val="Project_Summary2"/>
      <sheetName val="FEE_CALC2"/>
      <sheetName val="GMD_SUMM2"/>
      <sheetName val="Salary_Schedules2"/>
      <sheetName val="PR_Adds2"/>
      <sheetName val="Work_Week2"/>
      <sheetName val="RFP_CODES2"/>
      <sheetName val="Bus__Travel2"/>
      <sheetName val="TRVL_SF_BSC2"/>
      <sheetName val="TRVL_SF_DET2"/>
      <sheetName val="TRVL_TOR__BSC2"/>
      <sheetName val="TRVL_TOR_DET2"/>
      <sheetName val="TRVL_LIM_BSC2"/>
      <sheetName val="TRVL_LIM_DET2"/>
      <sheetName val="TRVL_CON_BSC2"/>
      <sheetName val="TRVL_CON_DET2"/>
      <sheetName val="Relocation_(2)2"/>
      <sheetName val="3_-_Financial_Profile"/>
      <sheetName val="1_-_ExecSummary"/>
      <sheetName val="Formulario_Abastecimiento"/>
      <sheetName val="Datos_Generales"/>
      <sheetName val="Project_Cashflow_data"/>
      <sheetName val="Los_Tortolas"/>
      <sheetName val="Office_5"/>
      <sheetName val="Mine_Unit_Costs_&amp;_Consumption_C"/>
      <sheetName val="no_borrrar"/>
      <sheetName val="COEF__C"/>
      <sheetName val="Anexo F.3.1 "/>
      <sheetName val="presupuesto con 3 conect"/>
      <sheetName val="Flujo"/>
      <sheetName val="Earthwork"/>
      <sheetName val="Structural steel"/>
      <sheetName val="SUMMARY CONCRETE"/>
      <sheetName val="SUMMARY EARTHWORK"/>
      <sheetName val="SUMMARY STRUC. STEEL"/>
      <sheetName val="412"/>
      <sheetName val="Valorización Valle"/>
      <sheetName val="BASE PRECIOS"/>
      <sheetName val="BIP-HOR"/>
      <sheetName val="GeoData"/>
      <sheetName val="CARATULA"/>
      <sheetName val="Escondida"/>
      <sheetName val="Ok_Tedi"/>
      <sheetName val="Selbaie"/>
      <sheetName val="Tintaya"/>
      <sheetName val="PARAMETROS"/>
      <sheetName val="R_Sub_Area"/>
      <sheetName val="Tapa"/>
      <sheetName val="oferta_03-01-06"/>
      <sheetName val="Project_Summary3"/>
      <sheetName val="FEE_CALC3"/>
      <sheetName val="GMD_SUMM3"/>
      <sheetName val="Salary_Schedules3"/>
      <sheetName val="PR_Adds3"/>
      <sheetName val="Work_Week3"/>
      <sheetName val="RFP_CODES3"/>
      <sheetName val="Bus__Travel3"/>
      <sheetName val="TRVL_SF_BSC3"/>
      <sheetName val="TRVL_SF_DET3"/>
      <sheetName val="TRVL_TOR__BSC3"/>
      <sheetName val="TRVL_TOR_DET3"/>
      <sheetName val="TRVL_LIM_BSC3"/>
      <sheetName val="TRVL_LIM_DET3"/>
      <sheetName val="TRVL_CON_BSC3"/>
      <sheetName val="TRVL_CON_DET3"/>
      <sheetName val="Relocation_(2)3"/>
      <sheetName val="oferta_03-01-062"/>
      <sheetName val="Project_Summary4"/>
      <sheetName val="FEE_CALC4"/>
      <sheetName val="GMD_SUMM4"/>
      <sheetName val="Salary_Schedules4"/>
      <sheetName val="PR_Adds4"/>
      <sheetName val="Work_Week4"/>
      <sheetName val="RFP_CODES4"/>
      <sheetName val="Bus__Travel4"/>
      <sheetName val="TRVL_SF_BSC4"/>
      <sheetName val="TRVL_SF_DET4"/>
      <sheetName val="TRVL_TOR__BSC4"/>
      <sheetName val="TRVL_TOR_DET4"/>
      <sheetName val="TRVL_LIM_BSC4"/>
      <sheetName val="TRVL_LIM_DET4"/>
      <sheetName val="TRVL_CON_BSC4"/>
      <sheetName val="TRVL_CON_DET4"/>
      <sheetName val="Relocation_(2)4"/>
      <sheetName val="Project_Summary5"/>
      <sheetName val="FEE_CALC5"/>
      <sheetName val="GMD_SUMM5"/>
      <sheetName val="Salary_Schedules5"/>
      <sheetName val="PR_Adds5"/>
      <sheetName val="Work_Week5"/>
      <sheetName val="RFP_CODES5"/>
      <sheetName val="Bus__Travel5"/>
      <sheetName val="TRVL_SF_BSC5"/>
      <sheetName val="TRVL_SF_DET5"/>
      <sheetName val="TRVL_TOR__BSC5"/>
      <sheetName val="TRVL_TOR_DET5"/>
      <sheetName val="TRVL_LIM_BSC5"/>
      <sheetName val="TRVL_LIM_DET5"/>
      <sheetName val="TRVL_CON_BSC5"/>
      <sheetName val="TRVL_CON_DET5"/>
      <sheetName val="Relocation_(2)5"/>
      <sheetName val="Categorias"/>
      <sheetName val="Project_Summary6"/>
      <sheetName val="FEE_CALC6"/>
      <sheetName val="GMD_SUMM6"/>
      <sheetName val="Salary_Schedules6"/>
      <sheetName val="PR_Adds6"/>
      <sheetName val="Work_Week6"/>
      <sheetName val="RFP_CODES6"/>
      <sheetName val="Bus__Travel6"/>
      <sheetName val="TRVL_SF_BSC6"/>
      <sheetName val="TRVL_SF_DET6"/>
      <sheetName val="TRVL_TOR__BSC6"/>
      <sheetName val="TRVL_TOR_DET6"/>
      <sheetName val="TRVL_LIM_BSC6"/>
      <sheetName val="TRVL_LIM_DET6"/>
      <sheetName val="TRVL_CON_BSC6"/>
      <sheetName val="TRVL_CON_DET6"/>
      <sheetName val="Relocation_(2)6"/>
      <sheetName val="Original"/>
      <sheetName val="Project_Summary7"/>
      <sheetName val="FEE_CALC7"/>
      <sheetName val="GMD_SUMM7"/>
      <sheetName val="Salary_Schedules7"/>
      <sheetName val="PR_Adds7"/>
      <sheetName val="Work_Week7"/>
      <sheetName val="RFP_CODES7"/>
      <sheetName val="Bus__Travel7"/>
      <sheetName val="TRVL_SF_BSC7"/>
      <sheetName val="TRVL_SF_DET7"/>
      <sheetName val="TRVL_TOR__BSC7"/>
      <sheetName val="TRVL_TOR_DET7"/>
      <sheetName val="TRVL_LIM_BSC7"/>
      <sheetName val="TRVL_LIM_DET7"/>
      <sheetName val="TRVL_CON_BSC7"/>
      <sheetName val="TRVL_CON_DET7"/>
      <sheetName val="Relocation_(2)7"/>
      <sheetName val="Project_Summary8"/>
      <sheetName val="FEE_CALC8"/>
      <sheetName val="GMD_SUMM8"/>
      <sheetName val="Salary_Schedules8"/>
      <sheetName val="PR_Adds8"/>
      <sheetName val="Work_Week8"/>
      <sheetName val="RFP_CODES8"/>
      <sheetName val="Bus__Travel8"/>
      <sheetName val="TRVL_SF_BSC8"/>
      <sheetName val="TRVL_SF_DET8"/>
      <sheetName val="TRVL_TOR__BSC8"/>
      <sheetName val="TRVL_TOR_DET8"/>
      <sheetName val="TRVL_LIM_BSC8"/>
      <sheetName val="TRVL_LIM_DET8"/>
      <sheetName val="TRVL_CON_BSC8"/>
      <sheetName val="TRVL_CON_DET8"/>
      <sheetName val="Relocation_(2)8"/>
      <sheetName val="Project_Summary9"/>
      <sheetName val="FEE_CALC9"/>
      <sheetName val="GMD_SUMM9"/>
      <sheetName val="Salary_Schedules9"/>
      <sheetName val="PR_Adds9"/>
      <sheetName val="Work_Week9"/>
      <sheetName val="RFP_CODES9"/>
      <sheetName val="Bus__Travel9"/>
      <sheetName val="TRVL_SF_BSC9"/>
      <sheetName val="TRVL_SF_DET9"/>
      <sheetName val="TRVL_TOR__BSC9"/>
      <sheetName val="TRVL_TOR_DET9"/>
      <sheetName val="TRVL_LIM_BSC9"/>
      <sheetName val="TRVL_LIM_DET9"/>
      <sheetName val="TRVL_CON_BSC9"/>
      <sheetName val="TRVL_CON_DET9"/>
      <sheetName val="Relocation_(2)9"/>
      <sheetName val="Project_Summary10"/>
      <sheetName val="FEE_CALC10"/>
      <sheetName val="GMD_SUMM10"/>
      <sheetName val="Salary_Schedules10"/>
      <sheetName val="PR_Adds10"/>
      <sheetName val="Work_Week10"/>
      <sheetName val="RFP_CODES10"/>
      <sheetName val="Bus__Travel10"/>
      <sheetName val="TRVL_SF_BSC10"/>
      <sheetName val="TRVL_SF_DET10"/>
      <sheetName val="TRVL_TOR__BSC10"/>
      <sheetName val="TRVL_TOR_DET10"/>
      <sheetName val="TRVL_LIM_BSC10"/>
      <sheetName val="TRVL_LIM_DET10"/>
      <sheetName val="TRVL_CON_BSC10"/>
      <sheetName val="TRVL_CON_DET10"/>
      <sheetName val="Relocation_(2)10"/>
      <sheetName val="Project_Summary11"/>
      <sheetName val="FEE_CALC11"/>
      <sheetName val="GMD_SUMM11"/>
      <sheetName val="Salary_Schedules11"/>
      <sheetName val="PR_Adds11"/>
      <sheetName val="Work_Week11"/>
      <sheetName val="RFP_CODES11"/>
      <sheetName val="Bus__Travel11"/>
      <sheetName val="TRVL_SF_BSC11"/>
      <sheetName val="TRVL_SF_DET11"/>
      <sheetName val="TRVL_TOR__BSC11"/>
      <sheetName val="TRVL_TOR_DET11"/>
      <sheetName val="TRVL_LIM_BSC11"/>
      <sheetName val="TRVL_LIM_DET11"/>
      <sheetName val="TRVL_CON_BSC11"/>
      <sheetName val="TRVL_CON_DET11"/>
      <sheetName val="Relocation_(2)11"/>
      <sheetName val="Project_Summary12"/>
      <sheetName val="FEE_CALC12"/>
      <sheetName val="GMD_SUMM12"/>
      <sheetName val="Salary_Schedules12"/>
      <sheetName val="PR_Adds12"/>
      <sheetName val="Work_Week12"/>
      <sheetName val="RFP_CODES12"/>
      <sheetName val="Bus__Travel12"/>
      <sheetName val="TRVL_SF_BSC12"/>
      <sheetName val="TRVL_SF_DET12"/>
      <sheetName val="TRVL_TOR__BSC12"/>
      <sheetName val="TRVL_TOR_DET12"/>
      <sheetName val="TRVL_LIM_BSC12"/>
      <sheetName val="TRVL_LIM_DET12"/>
      <sheetName val="TRVL_CON_BSC12"/>
      <sheetName val="TRVL_CON_DET12"/>
      <sheetName val="Relocation_(2)12"/>
      <sheetName val="Project_Summary13"/>
      <sheetName val="FEE_CALC13"/>
      <sheetName val="GMD_SUMM13"/>
      <sheetName val="Salary_Schedules13"/>
      <sheetName val="PR_Adds13"/>
      <sheetName val="Work_Week13"/>
      <sheetName val="RFP_CODES13"/>
      <sheetName val="Bus__Travel13"/>
      <sheetName val="TRVL_SF_BSC13"/>
      <sheetName val="TRVL_SF_DET13"/>
      <sheetName val="TRVL_TOR__BSC13"/>
      <sheetName val="TRVL_TOR_DET13"/>
      <sheetName val="TRVL_LIM_BSC13"/>
      <sheetName val="TRVL_LIM_DET13"/>
      <sheetName val="TRVL_CON_BSC13"/>
      <sheetName val="TRVL_CON_DET13"/>
      <sheetName val="Relocation_(2)13"/>
      <sheetName val="Project_Summary14"/>
      <sheetName val="FEE_CALC14"/>
      <sheetName val="GMD_SUMM14"/>
      <sheetName val="Salary_Schedules14"/>
      <sheetName val="PR_Adds14"/>
      <sheetName val="Work_Week14"/>
      <sheetName val="RFP_CODES14"/>
      <sheetName val="Bus__Travel14"/>
      <sheetName val="TRVL_SF_BSC14"/>
      <sheetName val="TRVL_SF_DET14"/>
      <sheetName val="TRVL_TOR__BSC14"/>
      <sheetName val="TRVL_TOR_DET14"/>
      <sheetName val="TRVL_LIM_BSC14"/>
      <sheetName val="TRVL_LIM_DET14"/>
      <sheetName val="TRVL_CON_BSC14"/>
      <sheetName val="TRVL_CON_DET14"/>
      <sheetName val="Relocation_(2)14"/>
      <sheetName val="Project_Summary15"/>
      <sheetName val="FEE_CALC15"/>
      <sheetName val="GMD_SUMM15"/>
      <sheetName val="Salary_Schedules15"/>
      <sheetName val="PR_Adds15"/>
      <sheetName val="Work_Week15"/>
      <sheetName val="RFP_CODES15"/>
      <sheetName val="Bus__Travel15"/>
      <sheetName val="TRVL_SF_BSC15"/>
      <sheetName val="TRVL_SF_DET15"/>
      <sheetName val="TRVL_TOR__BSC15"/>
      <sheetName val="TRVL_TOR_DET15"/>
      <sheetName val="TRVL_LIM_BSC15"/>
      <sheetName val="TRVL_LIM_DET15"/>
      <sheetName val="TRVL_CON_BSC15"/>
      <sheetName val="TRVL_CON_DET15"/>
      <sheetName val="Relocation_(2)15"/>
      <sheetName val="Project_Summary16"/>
      <sheetName val="FEE_CALC16"/>
      <sheetName val="GMD_SUMM16"/>
      <sheetName val="Salary_Schedules16"/>
      <sheetName val="PR_Adds16"/>
      <sheetName val="Work_Week16"/>
      <sheetName val="RFP_CODES16"/>
      <sheetName val="Bus__Travel16"/>
      <sheetName val="TRVL_SF_BSC16"/>
      <sheetName val="TRVL_SF_DET16"/>
      <sheetName val="TRVL_TOR__BSC16"/>
      <sheetName val="TRVL_TOR_DET16"/>
      <sheetName val="TRVL_LIM_BSC16"/>
      <sheetName val="TRVL_LIM_DET16"/>
      <sheetName val="TRVL_CON_BSC16"/>
      <sheetName val="TRVL_CON_DET16"/>
      <sheetName val="Relocation_(2)16"/>
      <sheetName val="Project_Summary17"/>
      <sheetName val="FEE_CALC17"/>
      <sheetName val="GMD_SUMM17"/>
      <sheetName val="Salary_Schedules17"/>
      <sheetName val="PR_Adds17"/>
      <sheetName val="Work_Week17"/>
      <sheetName val="RFP_CODES17"/>
      <sheetName val="Bus__Travel17"/>
      <sheetName val="TRVL_SF_BSC17"/>
      <sheetName val="TRVL_SF_DET17"/>
      <sheetName val="TRVL_TOR__BSC17"/>
      <sheetName val="TRVL_TOR_DET17"/>
      <sheetName val="TRVL_LIM_BSC17"/>
      <sheetName val="TRVL_LIM_DET17"/>
      <sheetName val="TRVL_CON_BSC17"/>
      <sheetName val="TRVL_CON_DET17"/>
      <sheetName val="Relocation_(2)17"/>
      <sheetName val="Project_Summary18"/>
      <sheetName val="FEE_CALC18"/>
      <sheetName val="GMD_SUMM18"/>
      <sheetName val="Salary_Schedules18"/>
      <sheetName val="PR_Adds18"/>
      <sheetName val="Work_Week18"/>
      <sheetName val="RFP_CODES18"/>
      <sheetName val="Bus__Travel18"/>
      <sheetName val="TRVL_SF_BSC18"/>
      <sheetName val="TRVL_SF_DET18"/>
      <sheetName val="TRVL_TOR__BSC18"/>
      <sheetName val="TRVL_TOR_DET18"/>
      <sheetName val="TRVL_LIM_BSC18"/>
      <sheetName val="TRVL_LIM_DET18"/>
      <sheetName val="TRVL_CON_BSC18"/>
      <sheetName val="TRVL_CON_DET18"/>
      <sheetName val="Relocation_(2)18"/>
      <sheetName val="MATER_CONCENTR_CBV99"/>
      <sheetName val="COSTO-MANO-OBRA-_CBV99"/>
      <sheetName val="MATER_CBV2000"/>
      <sheetName val="DISTR_MANT_ELECTRICA4"/>
      <sheetName val="DOTACION_CBV99"/>
      <sheetName val="Project_Summary20"/>
      <sheetName val="FEE_CALC20"/>
      <sheetName val="GMD_SUMM20"/>
      <sheetName val="Salary_Schedules20"/>
      <sheetName val="PR_Adds20"/>
      <sheetName val="Work_Week20"/>
      <sheetName val="RFP_CODES20"/>
      <sheetName val="Bus__Travel20"/>
      <sheetName val="TRVL_SF_BSC20"/>
      <sheetName val="TRVL_SF_DET20"/>
      <sheetName val="TRVL_TOR__BSC20"/>
      <sheetName val="TRVL_TOR_DET20"/>
      <sheetName val="TRVL_LIM_BSC20"/>
      <sheetName val="TRVL_LIM_DET20"/>
      <sheetName val="TRVL_CON_BSC20"/>
      <sheetName val="TRVL_CON_DET20"/>
      <sheetName val="Relocation_(2)20"/>
      <sheetName val="Project_Summary19"/>
      <sheetName val="FEE_CALC19"/>
      <sheetName val="GMD_SUMM19"/>
      <sheetName val="Salary_Schedules19"/>
      <sheetName val="PR_Adds19"/>
      <sheetName val="Work_Week19"/>
      <sheetName val="RFP_CODES19"/>
      <sheetName val="Bus__Travel19"/>
      <sheetName val="TRVL_SF_BSC19"/>
      <sheetName val="TRVL_SF_DET19"/>
      <sheetName val="TRVL_TOR__BSC19"/>
      <sheetName val="TRVL_TOR_DET19"/>
      <sheetName val="TRVL_LIM_BSC19"/>
      <sheetName val="TRVL_LIM_DET19"/>
      <sheetName val="TRVL_CON_BSC19"/>
      <sheetName val="TRVL_CON_DET19"/>
      <sheetName val="Relocation_(2)19"/>
      <sheetName val="Project_Summary21"/>
      <sheetName val="FEE_CALC21"/>
      <sheetName val="GMD_SUMM21"/>
      <sheetName val="Salary_Schedules21"/>
      <sheetName val="PR_Adds21"/>
      <sheetName val="Work_Week21"/>
      <sheetName val="RFP_CODES21"/>
      <sheetName val="Bus__Travel21"/>
      <sheetName val="TRVL_SF_BSC21"/>
      <sheetName val="TRVL_SF_DET21"/>
      <sheetName val="TRVL_TOR__BSC21"/>
      <sheetName val="TRVL_TOR_DET21"/>
      <sheetName val="TRVL_LIM_BSC21"/>
      <sheetName val="TRVL_LIM_DET21"/>
      <sheetName val="TRVL_CON_BSC21"/>
      <sheetName val="TRVL_CON_DET21"/>
      <sheetName val="Relocation_(2)21"/>
      <sheetName val="Project_Summary23"/>
      <sheetName val="FEE_CALC23"/>
      <sheetName val="GMD_SUMM23"/>
      <sheetName val="Salary_Schedules23"/>
      <sheetName val="PR_Adds23"/>
      <sheetName val="Work_Week23"/>
      <sheetName val="RFP_CODES23"/>
      <sheetName val="Bus__Travel23"/>
      <sheetName val="TRVL_SF_BSC23"/>
      <sheetName val="TRVL_SF_DET23"/>
      <sheetName val="TRVL_TOR__BSC23"/>
      <sheetName val="TRVL_TOR_DET23"/>
      <sheetName val="TRVL_LIM_BSC23"/>
      <sheetName val="TRVL_LIM_DET23"/>
      <sheetName val="TRVL_CON_BSC23"/>
      <sheetName val="TRVL_CON_DET23"/>
      <sheetName val="Relocation_(2)23"/>
      <sheetName val="Project_Summary22"/>
      <sheetName val="FEE_CALC22"/>
      <sheetName val="GMD_SUMM22"/>
      <sheetName val="Salary_Schedules22"/>
      <sheetName val="PR_Adds22"/>
      <sheetName val="Work_Week22"/>
      <sheetName val="RFP_CODES22"/>
      <sheetName val="Bus__Travel22"/>
      <sheetName val="TRVL_SF_BSC22"/>
      <sheetName val="TRVL_SF_DET22"/>
      <sheetName val="TRVL_TOR__BSC22"/>
      <sheetName val="TRVL_TOR_DET22"/>
      <sheetName val="TRVL_LIM_BSC22"/>
      <sheetName val="TRVL_LIM_DET22"/>
      <sheetName val="TRVL_CON_BSC22"/>
      <sheetName val="TRVL_CON_DET22"/>
      <sheetName val="Relocation_(2)22"/>
      <sheetName val="Project_Summary24"/>
      <sheetName val="FEE_CALC24"/>
      <sheetName val="GMD_SUMM24"/>
      <sheetName val="Salary_Schedules24"/>
      <sheetName val="PR_Adds24"/>
      <sheetName val="Work_Week24"/>
      <sheetName val="RFP_CODES24"/>
      <sheetName val="Bus__Travel24"/>
      <sheetName val="TRVL_SF_BSC24"/>
      <sheetName val="TRVL_SF_DET24"/>
      <sheetName val="TRVL_TOR__BSC24"/>
      <sheetName val="TRVL_TOR_DET24"/>
      <sheetName val="TRVL_LIM_BSC24"/>
      <sheetName val="TRVL_LIM_DET24"/>
      <sheetName val="TRVL_CON_BSC24"/>
      <sheetName val="TRVL_CON_DET24"/>
      <sheetName val="Relocation_(2)24"/>
      <sheetName val="Project_Summary25"/>
      <sheetName val="FEE_CALC25"/>
      <sheetName val="GMD_SUMM25"/>
      <sheetName val="Salary_Schedules25"/>
      <sheetName val="PR_Adds25"/>
      <sheetName val="Work_Week25"/>
      <sheetName val="RFP_CODES25"/>
      <sheetName val="Bus__Travel25"/>
      <sheetName val="TRVL_SF_BSC25"/>
      <sheetName val="TRVL_SF_DET25"/>
      <sheetName val="TRVL_TOR__BSC25"/>
      <sheetName val="TRVL_TOR_DET25"/>
      <sheetName val="TRVL_LIM_BSC25"/>
      <sheetName val="TRVL_LIM_DET25"/>
      <sheetName val="TRVL_CON_BSC25"/>
      <sheetName val="TRVL_CON_DET25"/>
      <sheetName val="Relocation_(2)25"/>
      <sheetName val="Project_Summary26"/>
      <sheetName val="FEE_CALC26"/>
      <sheetName val="GMD_SUMM26"/>
      <sheetName val="Salary_Schedules26"/>
      <sheetName val="PR_Adds26"/>
      <sheetName val="Work_Week26"/>
      <sheetName val="RFP_CODES26"/>
      <sheetName val="Bus__Travel26"/>
      <sheetName val="TRVL_SF_BSC26"/>
      <sheetName val="TRVL_SF_DET26"/>
      <sheetName val="TRVL_TOR__BSC26"/>
      <sheetName val="TRVL_TOR_DET26"/>
      <sheetName val="TRVL_LIM_BSC26"/>
      <sheetName val="TRVL_LIM_DET26"/>
      <sheetName val="TRVL_CON_BSC26"/>
      <sheetName val="TRVL_CON_DET26"/>
      <sheetName val="Relocation_(2)26"/>
      <sheetName val="2200TPD"/>
      <sheetName val="Project_Summary28"/>
      <sheetName val="FEE_CALC28"/>
      <sheetName val="GMD_SUMM28"/>
      <sheetName val="Salary_Schedules28"/>
      <sheetName val="PR_Adds28"/>
      <sheetName val="Work_Week28"/>
      <sheetName val="RFP_CODES28"/>
      <sheetName val="Bus__Travel28"/>
      <sheetName val="TRVL_SF_BSC28"/>
      <sheetName val="TRVL_SF_DET28"/>
      <sheetName val="TRVL_TOR__BSC28"/>
      <sheetName val="TRVL_TOR_DET28"/>
      <sheetName val="TRVL_LIM_BSC28"/>
      <sheetName val="TRVL_LIM_DET28"/>
      <sheetName val="TRVL_CON_BSC28"/>
      <sheetName val="TRVL_CON_DET28"/>
      <sheetName val="Relocation_(2)28"/>
      <sheetName val="Project_Summary27"/>
      <sheetName val="FEE_CALC27"/>
      <sheetName val="GMD_SUMM27"/>
      <sheetName val="Salary_Schedules27"/>
      <sheetName val="PR_Adds27"/>
      <sheetName val="Work_Week27"/>
      <sheetName val="RFP_CODES27"/>
      <sheetName val="Bus__Travel27"/>
      <sheetName val="TRVL_SF_BSC27"/>
      <sheetName val="TRVL_SF_DET27"/>
      <sheetName val="TRVL_TOR__BSC27"/>
      <sheetName val="TRVL_TOR_DET27"/>
      <sheetName val="TRVL_LIM_BSC27"/>
      <sheetName val="TRVL_LIM_DET27"/>
      <sheetName val="TRVL_CON_BSC27"/>
      <sheetName val="TRVL_CON_DET27"/>
      <sheetName val="Relocation_(2)27"/>
      <sheetName val="SICAF_C-13023"/>
      <sheetName val="Base_de_Datos3"/>
      <sheetName val="Base_de_Datos4"/>
      <sheetName val="DISTR_MANT_ELECTRICA8"/>
      <sheetName val="Unit_prices10"/>
      <sheetName val="Unit_prices18"/>
      <sheetName val="steel"/>
      <sheetName val="F-05"/>
      <sheetName val="CTTOS"/>
      <sheetName val="hd"/>
      <sheetName val="Base"/>
      <sheetName val="Project_Summary30"/>
      <sheetName val="FEE_CALC30"/>
      <sheetName val="GMD_SUMM30"/>
      <sheetName val="Salary_Schedules30"/>
      <sheetName val="PR_Adds30"/>
      <sheetName val="Work_Week30"/>
      <sheetName val="RFP_CODES30"/>
      <sheetName val="Bus__Travel30"/>
      <sheetName val="TRVL_SF_BSC30"/>
      <sheetName val="TRVL_SF_DET30"/>
      <sheetName val="TRVL_TOR__BSC30"/>
      <sheetName val="TRVL_TOR_DET30"/>
      <sheetName val="TRVL_LIM_BSC30"/>
      <sheetName val="TRVL_LIM_DET30"/>
      <sheetName val="TRVL_CON_BSC30"/>
      <sheetName val="TRVL_CON_DET30"/>
      <sheetName val="Relocation_(2)30"/>
      <sheetName val="3_-_Financial_Profile1"/>
      <sheetName val="1_-_ExecSummary1"/>
      <sheetName val="Formulario_Abastecimiento1"/>
      <sheetName val="Datos_Generales1"/>
      <sheetName val="Project_Cashflow_data1"/>
      <sheetName val="Los_Tortolas1"/>
      <sheetName val="Office_51"/>
      <sheetName val="Project_Summary29"/>
      <sheetName val="FEE_CALC29"/>
      <sheetName val="GMD_SUMM29"/>
      <sheetName val="Salary_Schedules29"/>
      <sheetName val="PR_Adds29"/>
      <sheetName val="Work_Week29"/>
      <sheetName val="RFP_CODES29"/>
      <sheetName val="Bus__Travel29"/>
      <sheetName val="TRVL_SF_BSC29"/>
      <sheetName val="TRVL_SF_DET29"/>
      <sheetName val="TRVL_TOR__BSC29"/>
      <sheetName val="TRVL_TOR_DET29"/>
      <sheetName val="TRVL_LIM_BSC29"/>
      <sheetName val="TRVL_LIM_DET29"/>
      <sheetName val="TRVL_CON_BSC29"/>
      <sheetName val="TRVL_CON_DET29"/>
      <sheetName val="Relocation_(2)29"/>
      <sheetName val="Comm_Code"/>
      <sheetName val="Equipment Gantt"/>
      <sheetName val="Basic Inputs"/>
      <sheetName val="SHEET1"/>
      <sheetName val="D"/>
      <sheetName val="S"/>
      <sheetName val="costo 308 (5 dias)"/>
      <sheetName val="Data"/>
      <sheetName val="PSR-FOS"/>
      <sheetName val="Plant EQ"/>
      <sheetName val="TABLAS"/>
      <sheetName val="Project_Summary32"/>
      <sheetName val="FEE_CALC32"/>
      <sheetName val="GMD_SUMM32"/>
      <sheetName val="Salary_Schedules32"/>
      <sheetName val="PR_Adds32"/>
      <sheetName val="Work_Week32"/>
      <sheetName val="RFP_CODES32"/>
      <sheetName val="Bus__Travel32"/>
      <sheetName val="TRVL_SF_BSC32"/>
      <sheetName val="TRVL_SF_DET32"/>
      <sheetName val="TRVL_TOR__BSC32"/>
      <sheetName val="TRVL_TOR_DET32"/>
      <sheetName val="TRVL_LIM_BSC32"/>
      <sheetName val="TRVL_LIM_DET32"/>
      <sheetName val="TRVL_CON_BSC32"/>
      <sheetName val="TRVL_CON_DET32"/>
      <sheetName val="Relocation_(2)32"/>
      <sheetName val="3_-_Financial_Profile3"/>
      <sheetName val="1_-_ExecSummary3"/>
      <sheetName val="Formulario_Abastecimiento3"/>
      <sheetName val="Datos_Generales3"/>
      <sheetName val="Project_Cashflow_data3"/>
      <sheetName val="Los_Tortolas3"/>
      <sheetName val="Office_53"/>
      <sheetName val="Mine_Unit_Costs_&amp;_Consumption_2"/>
      <sheetName val="costo_308_(5_dias)1"/>
      <sheetName val="no_borrrar1"/>
      <sheetName val="Equipment_Gantt1"/>
      <sheetName val="Anexo_F_3_1_1"/>
      <sheetName val="Project_Summary31"/>
      <sheetName val="FEE_CALC31"/>
      <sheetName val="GMD_SUMM31"/>
      <sheetName val="Salary_Schedules31"/>
      <sheetName val="PR_Adds31"/>
      <sheetName val="Work_Week31"/>
      <sheetName val="RFP_CODES31"/>
      <sheetName val="Bus__Travel31"/>
      <sheetName val="TRVL_SF_BSC31"/>
      <sheetName val="TRVL_SF_DET31"/>
      <sheetName val="TRVL_TOR__BSC31"/>
      <sheetName val="TRVL_TOR_DET31"/>
      <sheetName val="TRVL_LIM_BSC31"/>
      <sheetName val="TRVL_LIM_DET31"/>
      <sheetName val="TRVL_CON_BSC31"/>
      <sheetName val="TRVL_CON_DET31"/>
      <sheetName val="Relocation_(2)31"/>
      <sheetName val="3_-_Financial_Profile2"/>
      <sheetName val="1_-_ExecSummary2"/>
      <sheetName val="Formulario_Abastecimiento2"/>
      <sheetName val="Datos_Generales2"/>
      <sheetName val="Project_Cashflow_data2"/>
      <sheetName val="Los_Tortolas2"/>
      <sheetName val="Office_52"/>
      <sheetName val="Mine_Unit_Costs_&amp;_Consumption_1"/>
      <sheetName val="costo_308_(5_dias)"/>
      <sheetName val="Equipment_Gantt"/>
      <sheetName val="Anexo_F_3_1_"/>
      <sheetName val="Proyeccion del Saldo"/>
      <sheetName val="Forecast"/>
      <sheetName val="Producción"/>
      <sheetName val="Base datos"/>
      <sheetName val="LOOKAHEAD - RESTRICCIONES "/>
      <sheetName val="ANALISIS ALQUILER FERREYROS"/>
      <sheetName val="Proyeccion_del_Saldo"/>
      <sheetName val="Calculation"/>
      <sheetName val="EPI Directo"/>
      <sheetName val="VAL PRINC"/>
      <sheetName val="Mine_Unit_Costs_&amp;_Consumption_3"/>
      <sheetName val="no_borrrar2"/>
      <sheetName val="Project_Summary33"/>
      <sheetName val="FEE_CALC33"/>
      <sheetName val="GMD_SUMM33"/>
      <sheetName val="Salary_Schedules33"/>
      <sheetName val="PR_Adds33"/>
      <sheetName val="Work_Week33"/>
      <sheetName val="RFP_CODES33"/>
      <sheetName val="Bus__Travel33"/>
      <sheetName val="TRVL_SF_BSC33"/>
      <sheetName val="TRVL_SF_DET33"/>
      <sheetName val="TRVL_TOR__BSC33"/>
      <sheetName val="TRVL_TOR_DET33"/>
      <sheetName val="TRVL_LIM_BSC33"/>
      <sheetName val="TRVL_LIM_DET33"/>
      <sheetName val="TRVL_CON_BSC33"/>
      <sheetName val="TRVL_CON_DET33"/>
      <sheetName val="Relocation_(2)33"/>
      <sheetName val="3_-_Financial_Profile4"/>
      <sheetName val="1_-_ExecSummary4"/>
      <sheetName val="Formulario_Abastecimiento4"/>
      <sheetName val="Datos_Generales4"/>
      <sheetName val="Project_Cashflow_data4"/>
      <sheetName val="Los_Tortolas4"/>
      <sheetName val="Office_54"/>
      <sheetName val="Mine_Unit_Costs_&amp;_Consumption_4"/>
      <sheetName val="no_borrrar3"/>
      <sheetName val="Project_Summary34"/>
      <sheetName val="FEE_CALC34"/>
      <sheetName val="GMD_SUMM34"/>
      <sheetName val="Salary_Schedules34"/>
      <sheetName val="PR_Adds34"/>
      <sheetName val="Work_Week34"/>
      <sheetName val="RFP_CODES34"/>
      <sheetName val="Bus__Travel34"/>
      <sheetName val="TRVL_SF_BSC34"/>
      <sheetName val="TRVL_SF_DET34"/>
      <sheetName val="TRVL_TOR__BSC34"/>
      <sheetName val="TRVL_TOR_DET34"/>
      <sheetName val="TRVL_LIM_BSC34"/>
      <sheetName val="TRVL_LIM_DET34"/>
      <sheetName val="TRVL_CON_BSC34"/>
      <sheetName val="TRVL_CON_DET34"/>
      <sheetName val="Relocation_(2)34"/>
      <sheetName val="3_-_Financial_Profile5"/>
      <sheetName val="1_-_ExecSummary5"/>
      <sheetName val="Formulario_Abastecimiento5"/>
      <sheetName val="Datos_Generales5"/>
      <sheetName val="Project_Cashflow_data5"/>
      <sheetName val="Los_Tortolas5"/>
      <sheetName val="Office_55"/>
      <sheetName val="Mine_Unit_Costs_&amp;_Consumption_5"/>
      <sheetName val="no_borrrar4"/>
      <sheetName val="Project_Summary36"/>
      <sheetName val="FEE_CALC36"/>
      <sheetName val="GMD_SUMM36"/>
      <sheetName val="Salary_Schedules36"/>
      <sheetName val="PR_Adds36"/>
      <sheetName val="Work_Week36"/>
      <sheetName val="RFP_CODES36"/>
      <sheetName val="Bus__Travel36"/>
      <sheetName val="TRVL_SF_BSC36"/>
      <sheetName val="TRVL_SF_DET36"/>
      <sheetName val="TRVL_TOR__BSC36"/>
      <sheetName val="TRVL_TOR_DET36"/>
      <sheetName val="TRVL_LIM_BSC36"/>
      <sheetName val="TRVL_LIM_DET36"/>
      <sheetName val="TRVL_CON_BSC36"/>
      <sheetName val="TRVL_CON_DET36"/>
      <sheetName val="Relocation_(2)36"/>
      <sheetName val="3_-_Financial_Profile7"/>
      <sheetName val="1_-_ExecSummary7"/>
      <sheetName val="Formulario_Abastecimiento7"/>
      <sheetName val="Datos_Generales7"/>
      <sheetName val="Project_Cashflow_data7"/>
      <sheetName val="Los_Tortolas7"/>
      <sheetName val="Office_57"/>
      <sheetName val="Mine_Unit_Costs_&amp;_Consumption_7"/>
      <sheetName val="no_borrrar6"/>
      <sheetName val="Project_Summary35"/>
      <sheetName val="FEE_CALC35"/>
      <sheetName val="GMD_SUMM35"/>
      <sheetName val="Salary_Schedules35"/>
      <sheetName val="PR_Adds35"/>
      <sheetName val="Work_Week35"/>
      <sheetName val="RFP_CODES35"/>
      <sheetName val="Bus__Travel35"/>
      <sheetName val="TRVL_SF_BSC35"/>
      <sheetName val="TRVL_SF_DET35"/>
      <sheetName val="TRVL_TOR__BSC35"/>
      <sheetName val="TRVL_TOR_DET35"/>
      <sheetName val="TRVL_LIM_BSC35"/>
      <sheetName val="TRVL_LIM_DET35"/>
      <sheetName val="TRVL_CON_BSC35"/>
      <sheetName val="TRVL_CON_DET35"/>
      <sheetName val="Relocation_(2)35"/>
      <sheetName val="3_-_Financial_Profile6"/>
      <sheetName val="1_-_ExecSummary6"/>
      <sheetName val="Formulario_Abastecimiento6"/>
      <sheetName val="Datos_Generales6"/>
      <sheetName val="Project_Cashflow_data6"/>
      <sheetName val="Los_Tortolas6"/>
      <sheetName val="Office_56"/>
      <sheetName val="Mine_Unit_Costs_&amp;_Consumption_6"/>
      <sheetName val="no_borrrar5"/>
      <sheetName val="Project_Summary37"/>
      <sheetName val="FEE_CALC37"/>
      <sheetName val="GMD_SUMM37"/>
      <sheetName val="Salary_Schedules37"/>
      <sheetName val="PR_Adds37"/>
      <sheetName val="Work_Week37"/>
      <sheetName val="RFP_CODES37"/>
      <sheetName val="Bus__Travel37"/>
      <sheetName val="TRVL_SF_BSC37"/>
      <sheetName val="TRVL_SF_DET37"/>
      <sheetName val="TRVL_TOR__BSC37"/>
      <sheetName val="TRVL_TOR_DET37"/>
      <sheetName val="TRVL_LIM_BSC37"/>
      <sheetName val="TRVL_LIM_DET37"/>
      <sheetName val="TRVL_CON_BSC37"/>
      <sheetName val="TRVL_CON_DET37"/>
      <sheetName val="Relocation_(2)37"/>
      <sheetName val="3_-_Financial_Profile8"/>
      <sheetName val="1_-_ExecSummary8"/>
      <sheetName val="Formulario_Abastecimiento8"/>
      <sheetName val="Datos_Generales8"/>
      <sheetName val="Project_Cashflow_data8"/>
      <sheetName val="Los_Tortolas8"/>
      <sheetName val="Office_58"/>
      <sheetName val="Mine_Unit_Costs_&amp;_Consumption_8"/>
      <sheetName val="no_borrrar7"/>
    </sheetNames>
    <sheetDataSet>
      <sheetData sheetId="0">
        <row r="5">
          <cell r="B5" t="str">
            <v>95114-631</v>
          </cell>
        </row>
      </sheetData>
      <sheetData sheetId="1">
        <row r="5">
          <cell r="B5" t="str">
            <v>95114-631</v>
          </cell>
        </row>
      </sheetData>
      <sheetData sheetId="2">
        <row r="5">
          <cell r="B5" t="str">
            <v>95114-631</v>
          </cell>
        </row>
      </sheetData>
      <sheetData sheetId="3">
        <row r="66">
          <cell r="C66">
            <v>3.49</v>
          </cell>
        </row>
      </sheetData>
      <sheetData sheetId="4"/>
      <sheetData sheetId="5"/>
      <sheetData sheetId="6"/>
      <sheetData sheetId="7"/>
      <sheetData sheetId="8"/>
      <sheetData sheetId="9"/>
      <sheetData sheetId="10"/>
      <sheetData sheetId="11"/>
      <sheetData sheetId="12">
        <row r="5">
          <cell r="B5" t="str">
            <v>95114-631</v>
          </cell>
        </row>
      </sheetData>
      <sheetData sheetId="13"/>
      <sheetData sheetId="14"/>
      <sheetData sheetId="15">
        <row r="5">
          <cell r="B5" t="str">
            <v>95114-631</v>
          </cell>
        </row>
      </sheetData>
      <sheetData sheetId="16">
        <row r="5">
          <cell r="B5" t="str">
            <v>95114-631</v>
          </cell>
        </row>
      </sheetData>
      <sheetData sheetId="17"/>
      <sheetData sheetId="18"/>
      <sheetData sheetId="19"/>
      <sheetData sheetId="20"/>
      <sheetData sheetId="21"/>
      <sheetData sheetId="22">
        <row r="5">
          <cell r="B5" t="str">
            <v>95114-631</v>
          </cell>
        </row>
      </sheetData>
      <sheetData sheetId="23" refreshError="1">
        <row r="5">
          <cell r="B5" t="str">
            <v>95114-631</v>
          </cell>
        </row>
        <row r="66">
          <cell r="C66">
            <v>3.49</v>
          </cell>
        </row>
      </sheetData>
      <sheetData sheetId="24"/>
      <sheetData sheetId="25">
        <row r="5">
          <cell r="B5" t="str">
            <v>95114-631</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5">
          <cell r="B5" t="str">
            <v>95114-631</v>
          </cell>
        </row>
      </sheetData>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sheetData sheetId="147"/>
      <sheetData sheetId="148"/>
      <sheetData sheetId="149"/>
      <sheetData sheetId="150">
        <row r="5">
          <cell r="B5" t="str">
            <v>95114-631</v>
          </cell>
        </row>
      </sheetData>
      <sheetData sheetId="151"/>
      <sheetData sheetId="152">
        <row r="5">
          <cell r="B5" t="str">
            <v>95114-631</v>
          </cell>
        </row>
      </sheetData>
      <sheetData sheetId="153">
        <row r="5">
          <cell r="B5" t="str">
            <v>95114-631</v>
          </cell>
        </row>
      </sheetData>
      <sheetData sheetId="154">
        <row r="5">
          <cell r="B5" t="str">
            <v>95114-631</v>
          </cell>
        </row>
      </sheetData>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ow r="5">
          <cell r="B5" t="str">
            <v>95114-631</v>
          </cell>
        </row>
      </sheetData>
      <sheetData sheetId="172">
        <row r="5">
          <cell r="B5" t="str">
            <v>95114-631</v>
          </cell>
        </row>
      </sheetData>
      <sheetData sheetId="173"/>
      <sheetData sheetId="174"/>
      <sheetData sheetId="175"/>
      <sheetData sheetId="176"/>
      <sheetData sheetId="177"/>
      <sheetData sheetId="178"/>
      <sheetData sheetId="179"/>
      <sheetData sheetId="180"/>
      <sheetData sheetId="181"/>
      <sheetData sheetId="182"/>
      <sheetData sheetId="183"/>
      <sheetData sheetId="184"/>
      <sheetData sheetId="185">
        <row r="5">
          <cell r="B5" t="str">
            <v>95114-631</v>
          </cell>
        </row>
      </sheetData>
      <sheetData sheetId="186"/>
      <sheetData sheetId="187"/>
      <sheetData sheetId="188"/>
      <sheetData sheetId="189"/>
      <sheetData sheetId="190"/>
      <sheetData sheetId="191"/>
      <sheetData sheetId="192"/>
      <sheetData sheetId="193"/>
      <sheetData sheetId="194"/>
      <sheetData sheetId="195">
        <row r="5">
          <cell r="B5" t="str">
            <v>95114-631</v>
          </cell>
        </row>
      </sheetData>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ow r="5">
          <cell r="B5" t="str">
            <v>95114-631</v>
          </cell>
        </row>
      </sheetData>
      <sheetData sheetId="219" refreshError="1"/>
      <sheetData sheetId="220">
        <row r="5">
          <cell r="B5" t="str">
            <v>95114-631</v>
          </cell>
        </row>
      </sheetData>
      <sheetData sheetId="221">
        <row r="5">
          <cell r="B5" t="str">
            <v>95114-631</v>
          </cell>
        </row>
      </sheetData>
      <sheetData sheetId="222">
        <row r="5">
          <cell r="B5" t="str">
            <v>95114-631</v>
          </cell>
        </row>
      </sheetData>
      <sheetData sheetId="223">
        <row r="5">
          <cell r="B5" t="str">
            <v>95114-631</v>
          </cell>
        </row>
      </sheetData>
      <sheetData sheetId="224">
        <row r="5">
          <cell r="B5" t="str">
            <v>95114-631</v>
          </cell>
        </row>
      </sheetData>
      <sheetData sheetId="225">
        <row r="5">
          <cell r="B5" t="str">
            <v>95114-631</v>
          </cell>
        </row>
      </sheetData>
      <sheetData sheetId="226">
        <row r="5">
          <cell r="B5" t="str">
            <v>95114-631</v>
          </cell>
        </row>
      </sheetData>
      <sheetData sheetId="227">
        <row r="5">
          <cell r="B5" t="str">
            <v>95114-631</v>
          </cell>
        </row>
      </sheetData>
      <sheetData sheetId="228">
        <row r="5">
          <cell r="B5" t="str">
            <v>95114-631</v>
          </cell>
        </row>
      </sheetData>
      <sheetData sheetId="229"/>
      <sheetData sheetId="230">
        <row r="5">
          <cell r="B5" t="str">
            <v>95114-631</v>
          </cell>
        </row>
      </sheetData>
      <sheetData sheetId="231">
        <row r="5">
          <cell r="B5" t="str">
            <v>95114-631</v>
          </cell>
        </row>
      </sheetData>
      <sheetData sheetId="232">
        <row r="5">
          <cell r="B5" t="str">
            <v>95114-631</v>
          </cell>
        </row>
      </sheetData>
      <sheetData sheetId="233">
        <row r="5">
          <cell r="B5" t="str">
            <v>95114-631</v>
          </cell>
        </row>
      </sheetData>
      <sheetData sheetId="234">
        <row r="5">
          <cell r="B5" t="str">
            <v>95114-631</v>
          </cell>
        </row>
      </sheetData>
      <sheetData sheetId="235">
        <row r="5">
          <cell r="B5" t="str">
            <v>95114-631</v>
          </cell>
        </row>
      </sheetData>
      <sheetData sheetId="236" refreshError="1"/>
      <sheetData sheetId="237" refreshError="1"/>
      <sheetData sheetId="238">
        <row r="5">
          <cell r="B5" t="str">
            <v>95114-631</v>
          </cell>
        </row>
      </sheetData>
      <sheetData sheetId="239"/>
      <sheetData sheetId="240">
        <row r="5">
          <cell r="B5" t="str">
            <v>95114-631</v>
          </cell>
        </row>
      </sheetData>
      <sheetData sheetId="241">
        <row r="5">
          <cell r="B5" t="str">
            <v>95114-631</v>
          </cell>
        </row>
      </sheetData>
      <sheetData sheetId="242">
        <row r="5">
          <cell r="B5" t="str">
            <v>95114-631</v>
          </cell>
        </row>
      </sheetData>
      <sheetData sheetId="243">
        <row r="5">
          <cell r="B5" t="str">
            <v>95114-631</v>
          </cell>
        </row>
      </sheetData>
      <sheetData sheetId="244">
        <row r="5">
          <cell r="B5" t="str">
            <v>95114-631</v>
          </cell>
        </row>
      </sheetData>
      <sheetData sheetId="245">
        <row r="5">
          <cell r="B5" t="str">
            <v>95114-631</v>
          </cell>
        </row>
      </sheetData>
      <sheetData sheetId="246">
        <row r="5">
          <cell r="B5" t="str">
            <v>95114-631</v>
          </cell>
        </row>
      </sheetData>
      <sheetData sheetId="247">
        <row r="5">
          <cell r="B5" t="str">
            <v>95114-631</v>
          </cell>
        </row>
      </sheetData>
      <sheetData sheetId="248">
        <row r="5">
          <cell r="B5" t="str">
            <v>95114-631</v>
          </cell>
        </row>
      </sheetData>
      <sheetData sheetId="249">
        <row r="5">
          <cell r="B5" t="str">
            <v>95114-631</v>
          </cell>
        </row>
      </sheetData>
      <sheetData sheetId="250">
        <row r="5">
          <cell r="B5" t="str">
            <v>95114-631</v>
          </cell>
        </row>
      </sheetData>
      <sheetData sheetId="251">
        <row r="5">
          <cell r="B5" t="str">
            <v>95114-631</v>
          </cell>
        </row>
      </sheetData>
      <sheetData sheetId="252">
        <row r="5">
          <cell r="B5" t="str">
            <v>95114-631</v>
          </cell>
        </row>
      </sheetData>
      <sheetData sheetId="253">
        <row r="5">
          <cell r="B5" t="str">
            <v>95114-631</v>
          </cell>
        </row>
      </sheetData>
      <sheetData sheetId="254">
        <row r="5">
          <cell r="B5" t="str">
            <v>95114-631</v>
          </cell>
        </row>
      </sheetData>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ow r="5">
          <cell r="B5" t="str">
            <v>95114-631</v>
          </cell>
        </row>
      </sheetData>
      <sheetData sheetId="453">
        <row r="5">
          <cell r="B5" t="str">
            <v>95114-631</v>
          </cell>
        </row>
      </sheetData>
      <sheetData sheetId="454">
        <row r="5">
          <cell r="B5" t="str">
            <v>95114-631</v>
          </cell>
        </row>
      </sheetData>
      <sheetData sheetId="455">
        <row r="5">
          <cell r="B5" t="str">
            <v>95114-631</v>
          </cell>
        </row>
      </sheetData>
      <sheetData sheetId="456">
        <row r="5">
          <cell r="B5" t="str">
            <v>95114-631</v>
          </cell>
        </row>
      </sheetData>
      <sheetData sheetId="457"/>
      <sheetData sheetId="458"/>
      <sheetData sheetId="459">
        <row r="5">
          <cell r="B5" t="str">
            <v>95114-631</v>
          </cell>
        </row>
      </sheetData>
      <sheetData sheetId="460">
        <row r="5">
          <cell r="B5" t="str">
            <v>95114-631</v>
          </cell>
        </row>
      </sheetData>
      <sheetData sheetId="461">
        <row r="5">
          <cell r="B5" t="str">
            <v>95114-631</v>
          </cell>
        </row>
      </sheetData>
      <sheetData sheetId="462">
        <row r="5">
          <cell r="B5" t="str">
            <v>95114-631</v>
          </cell>
        </row>
      </sheetData>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sheetData sheetId="498">
        <row r="5">
          <cell r="B5" t="str">
            <v>95114-631</v>
          </cell>
        </row>
      </sheetData>
      <sheetData sheetId="499">
        <row r="5">
          <cell r="B5" t="str">
            <v>95114-631</v>
          </cell>
        </row>
      </sheetData>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sheetData sheetId="586">
        <row r="5">
          <cell r="B5" t="str">
            <v>95114-631</v>
          </cell>
        </row>
      </sheetData>
      <sheetData sheetId="587">
        <row r="5">
          <cell r="B5" t="str">
            <v>95114-631</v>
          </cell>
        </row>
      </sheetData>
      <sheetData sheetId="588">
        <row r="5">
          <cell r="B5" t="str">
            <v>95114-631</v>
          </cell>
        </row>
      </sheetData>
      <sheetData sheetId="589">
        <row r="5">
          <cell r="B5" t="str">
            <v>95114-631</v>
          </cell>
        </row>
      </sheetData>
      <sheetData sheetId="590">
        <row r="5">
          <cell r="B5" t="str">
            <v>95114-631</v>
          </cell>
        </row>
      </sheetData>
      <sheetData sheetId="591">
        <row r="5">
          <cell r="B5" t="str">
            <v>95114-631</v>
          </cell>
        </row>
      </sheetData>
      <sheetData sheetId="592">
        <row r="5">
          <cell r="B5" t="str">
            <v>95114-631</v>
          </cell>
        </row>
      </sheetData>
      <sheetData sheetId="593">
        <row r="5">
          <cell r="B5" t="str">
            <v>95114-631</v>
          </cell>
        </row>
      </sheetData>
      <sheetData sheetId="594">
        <row r="5">
          <cell r="B5" t="str">
            <v>95114-631</v>
          </cell>
        </row>
      </sheetData>
      <sheetData sheetId="595">
        <row r="5">
          <cell r="B5" t="str">
            <v>95114-631</v>
          </cell>
        </row>
      </sheetData>
      <sheetData sheetId="596">
        <row r="5">
          <cell r="B5" t="str">
            <v>95114-631</v>
          </cell>
        </row>
      </sheetData>
      <sheetData sheetId="597">
        <row r="5">
          <cell r="B5" t="str">
            <v>95114-631</v>
          </cell>
        </row>
      </sheetData>
      <sheetData sheetId="598">
        <row r="5">
          <cell r="B5" t="str">
            <v>95114-631</v>
          </cell>
        </row>
      </sheetData>
      <sheetData sheetId="599">
        <row r="5">
          <cell r="B5" t="str">
            <v>95114-631</v>
          </cell>
        </row>
      </sheetData>
      <sheetData sheetId="600">
        <row r="5">
          <cell r="B5" t="str">
            <v>95114-631</v>
          </cell>
        </row>
      </sheetData>
      <sheetData sheetId="601">
        <row r="5">
          <cell r="B5" t="str">
            <v>95114-631</v>
          </cell>
        </row>
      </sheetData>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ow r="5">
          <cell r="B5" t="str">
            <v>95114-631</v>
          </cell>
        </row>
      </sheetData>
      <sheetData sheetId="620">
        <row r="5">
          <cell r="B5" t="str">
            <v>95114-631</v>
          </cell>
        </row>
      </sheetData>
      <sheetData sheetId="621">
        <row r="5">
          <cell r="B5" t="str">
            <v>95114-631</v>
          </cell>
        </row>
      </sheetData>
      <sheetData sheetId="622">
        <row r="5">
          <cell r="B5" t="str">
            <v>95114-631</v>
          </cell>
        </row>
      </sheetData>
      <sheetData sheetId="623"/>
      <sheetData sheetId="624"/>
      <sheetData sheetId="625"/>
      <sheetData sheetId="626">
        <row r="5">
          <cell r="B5" t="str">
            <v>95114-631</v>
          </cell>
        </row>
      </sheetData>
      <sheetData sheetId="627">
        <row r="5">
          <cell r="B5" t="str">
            <v>95114-631</v>
          </cell>
        </row>
      </sheetData>
      <sheetData sheetId="628">
        <row r="5">
          <cell r="B5" t="str">
            <v>95114-631</v>
          </cell>
        </row>
      </sheetData>
      <sheetData sheetId="629">
        <row r="5">
          <cell r="B5" t="str">
            <v>95114-631</v>
          </cell>
        </row>
      </sheetData>
      <sheetData sheetId="630">
        <row r="5">
          <cell r="B5" t="str">
            <v>95114-631</v>
          </cell>
        </row>
      </sheetData>
      <sheetData sheetId="631">
        <row r="5">
          <cell r="B5" t="str">
            <v>95114-631</v>
          </cell>
        </row>
      </sheetData>
      <sheetData sheetId="632">
        <row r="5">
          <cell r="B5" t="str">
            <v>95114-631</v>
          </cell>
        </row>
      </sheetData>
      <sheetData sheetId="633">
        <row r="5">
          <cell r="B5" t="str">
            <v>95114-631</v>
          </cell>
        </row>
      </sheetData>
      <sheetData sheetId="634">
        <row r="5">
          <cell r="B5" t="str">
            <v>95114-631</v>
          </cell>
        </row>
      </sheetData>
      <sheetData sheetId="635">
        <row r="5">
          <cell r="B5" t="str">
            <v>95114-631</v>
          </cell>
        </row>
      </sheetData>
      <sheetData sheetId="636" refreshError="1"/>
      <sheetData sheetId="637">
        <row r="5">
          <cell r="B5" t="str">
            <v>95114-631</v>
          </cell>
        </row>
      </sheetData>
      <sheetData sheetId="638">
        <row r="5">
          <cell r="B5" t="str">
            <v>95114-631</v>
          </cell>
        </row>
      </sheetData>
      <sheetData sheetId="639">
        <row r="5">
          <cell r="B5" t="str">
            <v>95114-631</v>
          </cell>
        </row>
      </sheetData>
      <sheetData sheetId="640">
        <row r="5">
          <cell r="B5" t="str">
            <v>95114-631</v>
          </cell>
        </row>
      </sheetData>
      <sheetData sheetId="641">
        <row r="5">
          <cell r="B5" t="str">
            <v>95114-631</v>
          </cell>
        </row>
      </sheetData>
      <sheetData sheetId="642">
        <row r="5">
          <cell r="B5" t="str">
            <v>95114-631</v>
          </cell>
        </row>
      </sheetData>
      <sheetData sheetId="643">
        <row r="5">
          <cell r="B5" t="str">
            <v>95114-631</v>
          </cell>
        </row>
      </sheetData>
      <sheetData sheetId="644">
        <row r="5">
          <cell r="B5" t="str">
            <v>95114-631</v>
          </cell>
        </row>
      </sheetData>
      <sheetData sheetId="645">
        <row r="5">
          <cell r="B5" t="str">
            <v>95114-631</v>
          </cell>
        </row>
      </sheetData>
      <sheetData sheetId="646">
        <row r="5">
          <cell r="B5" t="str">
            <v>95114-631</v>
          </cell>
        </row>
      </sheetData>
      <sheetData sheetId="647">
        <row r="5">
          <cell r="B5" t="str">
            <v>95114-631</v>
          </cell>
        </row>
      </sheetData>
      <sheetData sheetId="648">
        <row r="5">
          <cell r="B5" t="str">
            <v>95114-631</v>
          </cell>
        </row>
      </sheetData>
      <sheetData sheetId="649">
        <row r="5">
          <cell r="B5" t="str">
            <v>95114-631</v>
          </cell>
        </row>
      </sheetData>
      <sheetData sheetId="650">
        <row r="5">
          <cell r="B5" t="str">
            <v>95114-631</v>
          </cell>
        </row>
      </sheetData>
      <sheetData sheetId="651">
        <row r="5">
          <cell r="B5" t="str">
            <v>95114-631</v>
          </cell>
        </row>
      </sheetData>
      <sheetData sheetId="652">
        <row r="5">
          <cell r="B5" t="str">
            <v>95114-631</v>
          </cell>
        </row>
      </sheetData>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ow r="5">
          <cell r="B5" t="str">
            <v>95114-631</v>
          </cell>
        </row>
      </sheetData>
      <sheetData sheetId="674">
        <row r="5">
          <cell r="B5" t="str">
            <v>95114-631</v>
          </cell>
        </row>
      </sheetData>
      <sheetData sheetId="675">
        <row r="5">
          <cell r="B5" t="str">
            <v>95114-631</v>
          </cell>
        </row>
      </sheetData>
      <sheetData sheetId="676" refreshError="1"/>
      <sheetData sheetId="677" refreshError="1"/>
      <sheetData sheetId="678" refreshError="1"/>
      <sheetData sheetId="679">
        <row r="5">
          <cell r="B5" t="str">
            <v>95114-631</v>
          </cell>
        </row>
      </sheetData>
      <sheetData sheetId="680">
        <row r="5">
          <cell r="B5" t="str">
            <v>95114-631</v>
          </cell>
        </row>
      </sheetData>
      <sheetData sheetId="681">
        <row r="5">
          <cell r="B5" t="str">
            <v>95114-631</v>
          </cell>
        </row>
      </sheetData>
      <sheetData sheetId="682">
        <row r="5">
          <cell r="B5" t="str">
            <v>95114-631</v>
          </cell>
        </row>
      </sheetData>
      <sheetData sheetId="683">
        <row r="5">
          <cell r="B5" t="str">
            <v>95114-631</v>
          </cell>
        </row>
      </sheetData>
      <sheetData sheetId="684">
        <row r="5">
          <cell r="B5" t="str">
            <v>95114-631</v>
          </cell>
        </row>
      </sheetData>
      <sheetData sheetId="685">
        <row r="5">
          <cell r="B5" t="str">
            <v>95114-631</v>
          </cell>
        </row>
      </sheetData>
      <sheetData sheetId="686">
        <row r="5">
          <cell r="B5" t="str">
            <v>95114-631</v>
          </cell>
        </row>
      </sheetData>
      <sheetData sheetId="687">
        <row r="5">
          <cell r="B5" t="str">
            <v>95114-631</v>
          </cell>
        </row>
      </sheetData>
      <sheetData sheetId="688">
        <row r="5">
          <cell r="B5" t="str">
            <v>95114-631</v>
          </cell>
        </row>
      </sheetData>
      <sheetData sheetId="689"/>
      <sheetData sheetId="690"/>
      <sheetData sheetId="691"/>
      <sheetData sheetId="692"/>
      <sheetData sheetId="693"/>
      <sheetData sheetId="694"/>
      <sheetData sheetId="695"/>
      <sheetData sheetId="696"/>
      <sheetData sheetId="697">
        <row r="5">
          <cell r="B5" t="str">
            <v>95114-631</v>
          </cell>
        </row>
      </sheetData>
      <sheetData sheetId="698"/>
      <sheetData sheetId="699"/>
      <sheetData sheetId="700">
        <row r="5">
          <cell r="B5" t="str">
            <v>95114-631</v>
          </cell>
        </row>
      </sheetData>
      <sheetData sheetId="701">
        <row r="5">
          <cell r="B5" t="str">
            <v>95114-631</v>
          </cell>
        </row>
      </sheetData>
      <sheetData sheetId="702">
        <row r="5">
          <cell r="B5" t="str">
            <v>95114-631</v>
          </cell>
        </row>
      </sheetData>
      <sheetData sheetId="703">
        <row r="5">
          <cell r="B5" t="str">
            <v>95114-631</v>
          </cell>
        </row>
      </sheetData>
      <sheetData sheetId="704">
        <row r="5">
          <cell r="B5" t="str">
            <v>95114-631</v>
          </cell>
        </row>
      </sheetData>
      <sheetData sheetId="705">
        <row r="5">
          <cell r="B5" t="str">
            <v>95114-631</v>
          </cell>
        </row>
      </sheetData>
      <sheetData sheetId="706">
        <row r="5">
          <cell r="B5" t="str">
            <v>95114-631</v>
          </cell>
        </row>
      </sheetData>
      <sheetData sheetId="707">
        <row r="5">
          <cell r="B5" t="str">
            <v>95114-631</v>
          </cell>
        </row>
      </sheetData>
      <sheetData sheetId="708">
        <row r="5">
          <cell r="B5" t="str">
            <v>95114-631</v>
          </cell>
        </row>
      </sheetData>
      <sheetData sheetId="709">
        <row r="5">
          <cell r="B5" t="str">
            <v>95114-631</v>
          </cell>
        </row>
      </sheetData>
      <sheetData sheetId="710">
        <row r="5">
          <cell r="B5" t="str">
            <v>95114-631</v>
          </cell>
        </row>
      </sheetData>
      <sheetData sheetId="711">
        <row r="5">
          <cell r="B5" t="str">
            <v>95114-631</v>
          </cell>
        </row>
      </sheetData>
      <sheetData sheetId="712">
        <row r="5">
          <cell r="B5" t="str">
            <v>95114-631</v>
          </cell>
        </row>
      </sheetData>
      <sheetData sheetId="713"/>
      <sheetData sheetId="714"/>
      <sheetData sheetId="715"/>
      <sheetData sheetId="716"/>
      <sheetData sheetId="717"/>
      <sheetData sheetId="718"/>
      <sheetData sheetId="719"/>
      <sheetData sheetId="720"/>
      <sheetData sheetId="721">
        <row r="5">
          <cell r="B5" t="str">
            <v>95114-631</v>
          </cell>
        </row>
      </sheetData>
      <sheetData sheetId="722">
        <row r="5">
          <cell r="B5" t="str">
            <v>95114-631</v>
          </cell>
        </row>
      </sheetData>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ow r="5">
          <cell r="B5" t="str">
            <v>95114-631</v>
          </cell>
        </row>
      </sheetData>
      <sheetData sheetId="735">
        <row r="5">
          <cell r="B5" t="str">
            <v>95114-631</v>
          </cell>
        </row>
      </sheetData>
      <sheetData sheetId="736">
        <row r="5">
          <cell r="B5" t="str">
            <v>95114-631</v>
          </cell>
        </row>
      </sheetData>
      <sheetData sheetId="737">
        <row r="5">
          <cell r="B5" t="str">
            <v>95114-631</v>
          </cell>
        </row>
      </sheetData>
      <sheetData sheetId="738"/>
      <sheetData sheetId="739"/>
      <sheetData sheetId="740"/>
      <sheetData sheetId="741"/>
      <sheetData sheetId="742"/>
      <sheetData sheetId="743"/>
      <sheetData sheetId="744"/>
      <sheetData sheetId="745"/>
      <sheetData sheetId="746"/>
      <sheetData sheetId="747"/>
      <sheetData sheetId="748"/>
      <sheetData sheetId="749"/>
      <sheetData sheetId="750">
        <row r="5">
          <cell r="B5" t="str">
            <v>95114-631</v>
          </cell>
        </row>
      </sheetData>
      <sheetData sheetId="751">
        <row r="5">
          <cell r="B5" t="str">
            <v>95114-631</v>
          </cell>
        </row>
      </sheetData>
      <sheetData sheetId="752">
        <row r="5">
          <cell r="B5" t="str">
            <v>95114-631</v>
          </cell>
        </row>
      </sheetData>
      <sheetData sheetId="753">
        <row r="5">
          <cell r="B5" t="str">
            <v>95114-631</v>
          </cell>
        </row>
      </sheetData>
      <sheetData sheetId="754">
        <row r="5">
          <cell r="B5" t="str">
            <v>95114-631</v>
          </cell>
        </row>
      </sheetData>
      <sheetData sheetId="755">
        <row r="5">
          <cell r="B5" t="str">
            <v>95114-631</v>
          </cell>
        </row>
      </sheetData>
      <sheetData sheetId="756">
        <row r="5">
          <cell r="B5" t="str">
            <v>95114-631</v>
          </cell>
        </row>
      </sheetData>
      <sheetData sheetId="757">
        <row r="5">
          <cell r="B5" t="str">
            <v>95114-631</v>
          </cell>
        </row>
      </sheetData>
      <sheetData sheetId="758">
        <row r="5">
          <cell r="B5" t="str">
            <v>95114-631</v>
          </cell>
        </row>
      </sheetData>
      <sheetData sheetId="759"/>
      <sheetData sheetId="760">
        <row r="5">
          <cell r="B5" t="str">
            <v>95114-631</v>
          </cell>
        </row>
      </sheetData>
      <sheetData sheetId="761">
        <row r="5">
          <cell r="B5" t="str">
            <v>95114-631</v>
          </cell>
        </row>
      </sheetData>
      <sheetData sheetId="762"/>
      <sheetData sheetId="763">
        <row r="5">
          <cell r="B5" t="str">
            <v>95114-631</v>
          </cell>
        </row>
      </sheetData>
      <sheetData sheetId="764">
        <row r="5">
          <cell r="B5" t="str">
            <v>95114-631</v>
          </cell>
        </row>
      </sheetData>
      <sheetData sheetId="765">
        <row r="5">
          <cell r="B5" t="str">
            <v>95114-631</v>
          </cell>
        </row>
      </sheetData>
      <sheetData sheetId="766">
        <row r="5">
          <cell r="B5" t="str">
            <v>95114-631</v>
          </cell>
        </row>
      </sheetData>
      <sheetData sheetId="767"/>
      <sheetData sheetId="768"/>
      <sheetData sheetId="769"/>
      <sheetData sheetId="770"/>
      <sheetData sheetId="771"/>
      <sheetData sheetId="772"/>
      <sheetData sheetId="773"/>
      <sheetData sheetId="774"/>
      <sheetData sheetId="775"/>
      <sheetData sheetId="776"/>
      <sheetData sheetId="777"/>
      <sheetData sheetId="778"/>
      <sheetData sheetId="779">
        <row r="5">
          <cell r="B5" t="str">
            <v>95114-631</v>
          </cell>
        </row>
      </sheetData>
      <sheetData sheetId="780">
        <row r="5">
          <cell r="B5" t="str">
            <v>95114-631</v>
          </cell>
        </row>
      </sheetData>
      <sheetData sheetId="781">
        <row r="5">
          <cell r="B5" t="str">
            <v>95114-631</v>
          </cell>
        </row>
      </sheetData>
      <sheetData sheetId="782">
        <row r="5">
          <cell r="B5" t="str">
            <v>95114-631</v>
          </cell>
        </row>
      </sheetData>
      <sheetData sheetId="783">
        <row r="5">
          <cell r="B5" t="str">
            <v>95114-631</v>
          </cell>
        </row>
      </sheetData>
      <sheetData sheetId="784">
        <row r="5">
          <cell r="B5" t="str">
            <v>95114-631</v>
          </cell>
        </row>
      </sheetData>
      <sheetData sheetId="785">
        <row r="5">
          <cell r="B5" t="str">
            <v>95114-631</v>
          </cell>
        </row>
      </sheetData>
      <sheetData sheetId="786">
        <row r="5">
          <cell r="B5" t="str">
            <v>95114-631</v>
          </cell>
        </row>
      </sheetData>
      <sheetData sheetId="787"/>
      <sheetData sheetId="788"/>
      <sheetData sheetId="789"/>
      <sheetData sheetId="790"/>
      <sheetData sheetId="791" refreshError="1"/>
      <sheetData sheetId="792" refreshError="1"/>
      <sheetData sheetId="793" refreshError="1"/>
      <sheetData sheetId="794" refreshError="1"/>
      <sheetData sheetId="795" refreshError="1"/>
      <sheetData sheetId="796" refreshError="1"/>
      <sheetData sheetId="797"/>
      <sheetData sheetId="798" refreshError="1"/>
      <sheetData sheetId="799" refreshError="1"/>
      <sheetData sheetId="800" refreshError="1"/>
      <sheetData sheetId="801">
        <row r="5">
          <cell r="B5" t="str">
            <v>95114-631</v>
          </cell>
        </row>
      </sheetData>
      <sheetData sheetId="802">
        <row r="5">
          <cell r="B5" t="str">
            <v>95114-631</v>
          </cell>
        </row>
      </sheetData>
      <sheetData sheetId="803">
        <row r="5">
          <cell r="B5" t="str">
            <v>95114-631</v>
          </cell>
        </row>
      </sheetData>
      <sheetData sheetId="804">
        <row r="5">
          <cell r="B5" t="str">
            <v>95114-631</v>
          </cell>
        </row>
      </sheetData>
      <sheetData sheetId="805">
        <row r="5">
          <cell r="B5" t="str">
            <v>95114-631</v>
          </cell>
        </row>
      </sheetData>
      <sheetData sheetId="806">
        <row r="5">
          <cell r="B5" t="str">
            <v>95114-631</v>
          </cell>
        </row>
      </sheetData>
      <sheetData sheetId="807"/>
      <sheetData sheetId="808"/>
      <sheetData sheetId="809"/>
      <sheetData sheetId="810"/>
      <sheetData sheetId="811"/>
      <sheetData sheetId="812"/>
      <sheetData sheetId="813"/>
      <sheetData sheetId="814"/>
      <sheetData sheetId="815"/>
      <sheetData sheetId="816"/>
      <sheetData sheetId="817"/>
      <sheetData sheetId="818"/>
      <sheetData sheetId="819">
        <row r="5">
          <cell r="B5" t="str">
            <v>95114-631</v>
          </cell>
        </row>
      </sheetData>
      <sheetData sheetId="820"/>
      <sheetData sheetId="821">
        <row r="5">
          <cell r="B5" t="str">
            <v>95114-631</v>
          </cell>
        </row>
      </sheetData>
      <sheetData sheetId="822">
        <row r="5">
          <cell r="B5" t="str">
            <v>95114-631</v>
          </cell>
        </row>
      </sheetData>
      <sheetData sheetId="823">
        <row r="5">
          <cell r="B5" t="str">
            <v>95114-631</v>
          </cell>
        </row>
      </sheetData>
      <sheetData sheetId="824">
        <row r="5">
          <cell r="B5" t="str">
            <v>95114-631</v>
          </cell>
        </row>
      </sheetData>
      <sheetData sheetId="825">
        <row r="5">
          <cell r="B5" t="str">
            <v>95114-631</v>
          </cell>
        </row>
      </sheetData>
      <sheetData sheetId="826"/>
      <sheetData sheetId="827">
        <row r="5">
          <cell r="B5" t="str">
            <v>95114-631</v>
          </cell>
        </row>
      </sheetData>
      <sheetData sheetId="828">
        <row r="5">
          <cell r="B5" t="str">
            <v>95114-631</v>
          </cell>
        </row>
      </sheetData>
      <sheetData sheetId="829">
        <row r="5">
          <cell r="B5" t="str">
            <v>95114-631</v>
          </cell>
        </row>
      </sheetData>
      <sheetData sheetId="830">
        <row r="5">
          <cell r="B5" t="str">
            <v>95114-631</v>
          </cell>
        </row>
      </sheetData>
      <sheetData sheetId="831">
        <row r="5">
          <cell r="B5" t="str">
            <v>95114-631</v>
          </cell>
        </row>
      </sheetData>
      <sheetData sheetId="832">
        <row r="5">
          <cell r="B5" t="str">
            <v>95114-631</v>
          </cell>
        </row>
      </sheetData>
      <sheetData sheetId="833"/>
      <sheetData sheetId="834"/>
      <sheetData sheetId="835"/>
      <sheetData sheetId="836"/>
      <sheetData sheetId="837"/>
      <sheetData sheetId="838"/>
      <sheetData sheetId="839"/>
      <sheetData sheetId="840"/>
      <sheetData sheetId="841"/>
      <sheetData sheetId="842"/>
      <sheetData sheetId="843"/>
      <sheetData sheetId="844"/>
      <sheetData sheetId="845" refreshError="1"/>
      <sheetData sheetId="846"/>
      <sheetData sheetId="847">
        <row r="5">
          <cell r="B5" t="str">
            <v>95114-631</v>
          </cell>
        </row>
      </sheetData>
      <sheetData sheetId="848">
        <row r="5">
          <cell r="B5" t="str">
            <v>95114-631</v>
          </cell>
        </row>
      </sheetData>
      <sheetData sheetId="849">
        <row r="5">
          <cell r="B5" t="str">
            <v>95114-631</v>
          </cell>
        </row>
      </sheetData>
      <sheetData sheetId="850">
        <row r="5">
          <cell r="B5" t="str">
            <v>95114-631</v>
          </cell>
        </row>
      </sheetData>
      <sheetData sheetId="851"/>
      <sheetData sheetId="852" refreshError="1"/>
      <sheetData sheetId="853" refreshError="1"/>
      <sheetData sheetId="854" refreshError="1"/>
      <sheetData sheetId="855">
        <row r="5">
          <cell r="B5" t="str">
            <v>95114-631</v>
          </cell>
        </row>
      </sheetData>
      <sheetData sheetId="856">
        <row r="5">
          <cell r="B5" t="str">
            <v>95114-631</v>
          </cell>
        </row>
      </sheetData>
      <sheetData sheetId="857">
        <row r="5">
          <cell r="B5" t="str">
            <v>95114-631</v>
          </cell>
        </row>
      </sheetData>
      <sheetData sheetId="858">
        <row r="5">
          <cell r="B5" t="str">
            <v>95114-631</v>
          </cell>
        </row>
      </sheetData>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row r="5">
          <cell r="B5" t="str">
            <v>95114-631</v>
          </cell>
        </row>
      </sheetData>
      <sheetData sheetId="874"/>
      <sheetData sheetId="875">
        <row r="5">
          <cell r="B5" t="str">
            <v>95114-631</v>
          </cell>
        </row>
      </sheetData>
      <sheetData sheetId="876">
        <row r="5">
          <cell r="B5" t="str">
            <v>95114-631</v>
          </cell>
        </row>
      </sheetData>
      <sheetData sheetId="877"/>
      <sheetData sheetId="878"/>
      <sheetData sheetId="879">
        <row r="5">
          <cell r="B5" t="str">
            <v>95114-631</v>
          </cell>
        </row>
      </sheetData>
      <sheetData sheetId="880"/>
      <sheetData sheetId="881">
        <row r="5">
          <cell r="B5" t="str">
            <v>95114-631</v>
          </cell>
        </row>
      </sheetData>
      <sheetData sheetId="882">
        <row r="5">
          <cell r="B5" t="str">
            <v>95114-631</v>
          </cell>
        </row>
      </sheetData>
      <sheetData sheetId="883">
        <row r="5">
          <cell r="B5" t="str">
            <v>95114-631</v>
          </cell>
        </row>
      </sheetData>
      <sheetData sheetId="884">
        <row r="5">
          <cell r="B5" t="str">
            <v>95114-631</v>
          </cell>
        </row>
      </sheetData>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row r="5">
          <cell r="B5" t="str">
            <v>95114-631</v>
          </cell>
        </row>
      </sheetData>
      <sheetData sheetId="900"/>
      <sheetData sheetId="901">
        <row r="5">
          <cell r="B5" t="str">
            <v>95114-631</v>
          </cell>
        </row>
      </sheetData>
      <sheetData sheetId="902">
        <row r="5">
          <cell r="B5" t="str">
            <v>95114-631</v>
          </cell>
        </row>
      </sheetData>
      <sheetData sheetId="903"/>
      <sheetData sheetId="904"/>
      <sheetData sheetId="905">
        <row r="5">
          <cell r="B5" t="str">
            <v>95114-631</v>
          </cell>
        </row>
      </sheetData>
      <sheetData sheetId="906">
        <row r="5">
          <cell r="B5" t="str">
            <v>95114-631</v>
          </cell>
        </row>
      </sheetData>
      <sheetData sheetId="907">
        <row r="5">
          <cell r="B5" t="str">
            <v>95114-631</v>
          </cell>
        </row>
      </sheetData>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CM Hrs"/>
      <sheetName val="CONSTR"/>
      <sheetName val="GMD_SUMM"/>
      <sheetName val="PR Adds"/>
      <sheetName val="Salary Schedules"/>
      <sheetName val="Candelaria"/>
      <sheetName val="WorkWeek_6x2"/>
      <sheetName val="WorkWeek_13x2"/>
      <sheetName val="Basis"/>
      <sheetName val="Parameters6x2"/>
      <sheetName val="Parameters13x2"/>
      <sheetName val="EmployCond"/>
      <sheetName val="RFP CODES"/>
      <sheetName val="Travel-CM"/>
      <sheetName val="Table_1"/>
      <sheetName val="PPS"/>
      <sheetName val="JV_PPS"/>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efreshError="1"/>
      <sheetData sheetId="9" refreshError="1"/>
      <sheetData sheetId="10" refreshError="1"/>
      <sheetData sheetId="11">
        <row r="66">
          <cell r="C66">
            <v>1.5025999999999999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 Cant10"/>
      <sheetName val="Proc_Cant10"/>
      <sheetName val="Gran 0+235"/>
      <sheetName val="Proct 0+235"/>
      <sheetName val="Limit_0+235"/>
      <sheetName val="Gran _ACC_A"/>
      <sheetName val="Proc_ACC_A"/>
      <sheetName val="Limit_ACC_A"/>
      <sheetName val="Reporte 13.03 - cuerpos"/>
    </sheetNames>
    <sheetDataSet>
      <sheetData sheetId="0"/>
      <sheetData sheetId="1"/>
      <sheetData sheetId="2"/>
      <sheetData sheetId="3"/>
      <sheetData sheetId="4"/>
      <sheetData sheetId="5"/>
      <sheetData sheetId="6"/>
      <sheetData sheetId="7">
        <row r="11">
          <cell r="F11">
            <v>31</v>
          </cell>
          <cell r="G11">
            <v>20</v>
          </cell>
          <cell r="H11">
            <v>15</v>
          </cell>
        </row>
        <row r="17">
          <cell r="F17">
            <v>0.24800000000000039</v>
          </cell>
          <cell r="G17">
            <v>0.26640926640926693</v>
          </cell>
          <cell r="H17">
            <v>0.27339901477832484</v>
          </cell>
        </row>
      </sheetData>
      <sheetData sheetId="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PAGO"/>
      <sheetName val="cash flow"/>
      <sheetName val="DESGLOSE"/>
      <sheetName val="SUMMARY CONT"/>
      <sheetName val="10241SUM US$"/>
      <sheetName val="SUM.US$ ON SITE OFF SITE"/>
      <sheetName val="SUM.2000"/>
      <sheetName val="HORAS CONSTR."/>
      <sheetName val="EQ1000F"/>
      <sheetName val="10241SUEQ"/>
      <sheetName val="EQ.2000"/>
      <sheetName val="10241EQLIST"/>
      <sheetName val="10241PIP1ON-SITE"/>
      <sheetName val="Datos"/>
      <sheetName val="Fab. 15"/>
      <sheetName val="Hoja4"/>
      <sheetName val="Accesorios"/>
      <sheetName val="fittings"/>
      <sheetName val="CS"/>
      <sheetName val="Concrete"/>
      <sheetName val="CooperPipe"/>
      <sheetName val="CooperTubing"/>
      <sheetName val="Duct"/>
      <sheetName val="FRPPipe"/>
      <sheetName val="pipeHDPE"/>
      <sheetName val="PipePVC"/>
      <sheetName val="PipePVCPeru"/>
      <sheetName val="Hose"/>
      <sheetName val="SSteelPipe"/>
      <sheetName val="Pump Calcs"/>
      <sheetName val="Fluid"/>
      <sheetName val="Rouhness"/>
      <sheetName val="Material"/>
      <sheetName val="tank1"/>
      <sheetName val="conv"/>
      <sheetName val="RESUMEN"/>
      <sheetName val="Sheet1"/>
      <sheetName val=" ｹ-ﾌﾞﾙ"/>
      <sheetName val="AREA-2840-LINEDB5"/>
      <sheetName val="412"/>
      <sheetName val="FC"/>
      <sheetName val="Man Hole"/>
      <sheetName val="#¡REF"/>
      <sheetName val="FORMA-LS3"/>
      <sheetName val="FORMA-LS1-LS2"/>
      <sheetName val="FORMA- RE1"/>
      <sheetName val="FORMA-RL1"/>
      <sheetName val="FORMA-SE2"/>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ORMA-ST1"/>
      <sheetName val="10241PIP1ON_SITE"/>
      <sheetName val="Tiraje Mix"/>
      <sheetName val="GENERAL"/>
      <sheetName val="Generic Inputs"/>
      <sheetName val="Basis"/>
      <sheetName val="PROJ_MGMT"/>
      <sheetName val="Salary Schedules"/>
      <sheetName val="Hoja1"/>
      <sheetName val="10241"/>
      <sheetName val="Carátula"/>
      <sheetName val="Descripción"/>
      <sheetName val="Resumen Total"/>
      <sheetName val="Ingeniería"/>
      <sheetName val="Materiales"/>
      <sheetName val="Construcción"/>
      <sheetName val="Pintura"/>
      <sheetName val="Andamios"/>
      <sheetName val="Aislamiento"/>
      <sheetName val="Inspección"/>
      <sheetName val="Metrado Estructural"/>
      <sheetName val="Base de Datos"/>
      <sheetName val="C2012-0033"/>
      <sheetName val="TK-2012"/>
      <sheetName val="HH"/>
      <sheetName val="CONTROL CALIDAD"/>
      <sheetName val="PINTURA - SKANSKA"/>
      <sheetName val="ANDAMIOS - LUCA"/>
      <sheetName val="AISLAMIENTO - TERMODINAMICA"/>
      <sheetName val="INGENIERÍA - INSPECTRA"/>
      <sheetName val="SUPERVISIÓN - INSPECTRA"/>
      <sheetName val="METAL-MECÁNICA"/>
      <sheetName val="CIVIL"/>
      <sheetName val="C2011-0001"/>
      <sheetName val="C2011-0062"/>
      <sheetName val="J"/>
      <sheetName val="BASE PRECIOS"/>
      <sheetName val="puni"/>
      <sheetName val="steel"/>
      <sheetName val="Interface"/>
      <sheetName val="APT Devices"/>
      <sheetName val="Signalling Links"/>
      <sheetName val="GSS "/>
      <sheetName val="RP"/>
      <sheetName val="RESUMEN DE COTIZACION"/>
      <sheetName val="OBRA CIVIL"/>
      <sheetName val="ESTRUCTURA DE HORMIGON"/>
      <sheetName val="INFRAESTRUCTURA"/>
      <sheetName val="INSTALACION ELECTRICA"/>
      <sheetName val="MV Cable"/>
      <sheetName val="F_PAGO"/>
      <sheetName val="cash_flow"/>
      <sheetName val="SUMMARY_CONT"/>
      <sheetName val="10241SUM_US$"/>
      <sheetName val="SUM_US$_ON_SITE_OFF_SITE"/>
      <sheetName val="SUM_2000"/>
      <sheetName val="HORAS_CONSTR_"/>
      <sheetName val="EQ_2000"/>
      <sheetName val="Fab__15"/>
      <sheetName val="Pump_Calcs"/>
      <sheetName val="_ｹ-ﾌﾞﾙ"/>
      <sheetName val="Man_Hole"/>
      <sheetName val="FORMA-_RE1"/>
      <sheetName val="Tiraje_Mix"/>
      <sheetName val="Salary_Schedules"/>
      <sheetName val="Generic_Inputs"/>
      <sheetName val="Listas"/>
      <sheetName val="CBV 2001"/>
      <sheetName val="PIPE"/>
      <sheetName val="VALVE"/>
      <sheetName val="120"/>
      <sheetName val="130"/>
      <sheetName val="100"/>
      <sheetName val="101"/>
      <sheetName val="102"/>
      <sheetName val="103"/>
      <sheetName val="106"/>
      <sheetName val="108"/>
      <sheetName val="109"/>
      <sheetName val="131"/>
      <sheetName val="110"/>
      <sheetName val="111"/>
      <sheetName val="114"/>
      <sheetName val="116"/>
      <sheetName val="132"/>
      <sheetName val="140"/>
      <sheetName val="141"/>
      <sheetName val="142"/>
      <sheetName val="143"/>
      <sheetName val="144"/>
      <sheetName val="145"/>
      <sheetName val="146"/>
      <sheetName val="121"/>
      <sheetName val="147"/>
      <sheetName val="148"/>
      <sheetName val="160"/>
      <sheetName val="164"/>
      <sheetName val="Flaer Area"/>
      <sheetName val="123"/>
      <sheetName val="124"/>
      <sheetName val="125"/>
      <sheetName val="126"/>
      <sheetName val="127"/>
      <sheetName val="128"/>
      <sheetName val="129"/>
      <sheetName val="Summary"/>
      <sheetName val="RPP"/>
      <sheetName val="PIP1OFSITE"/>
      <sheetName val="PIP.2000"/>
      <sheetName val="10241INS1ON SITE"/>
      <sheetName val="INS1 OFF-SITE"/>
      <sheetName val="BULKINSTR"/>
      <sheetName val="INST.2000 ON SITE"/>
      <sheetName val="INST2000 0FF SITE"/>
      <sheetName val="EQ.ELEC.1"/>
      <sheetName val="BULKELECT"/>
      <sheetName val="ELEC.2000"/>
      <sheetName val="REPUESTOS "/>
      <sheetName val="TRANSPORTE"/>
      <sheetName val="CIVIL 2000"/>
      <sheetName val="CIVIL2000 OFF SITES"/>
      <sheetName val="EST.EQ.2000"/>
      <sheetName val="AISL.2000"/>
      <sheetName val="PIN.2000"/>
      <sheetName val="PIN 2000 OFF-SITES"/>
      <sheetName val="IND C. 5000"/>
      <sheetName val="SUP.C.6000"/>
      <sheetName val="H.O8000F"/>
      <sheetName val="ING.H.O.8000"/>
      <sheetName val="241HORAS"/>
      <sheetName val="PUNTOS"/>
      <sheetName val="Resumen ADI-XX (2)"/>
      <sheetName val="Tarifas"/>
      <sheetName val="TiempoBaseSag7DNo Liner"/>
      <sheetName val="5. Causas Inc. Cumpl. Restr."/>
      <sheetName val="F_PAGO1"/>
      <sheetName val="cash_flow1"/>
      <sheetName val="SUMMARY_CONT1"/>
      <sheetName val="10241SUM_US$1"/>
      <sheetName val="SUM_US$_ON_SITE_OFF_SITE1"/>
      <sheetName val="SUM_20001"/>
      <sheetName val="HORAS_CONSTR_1"/>
      <sheetName val="EQ_20001"/>
      <sheetName val="Flaer_Area"/>
      <sheetName val="BIP-HOR"/>
      <sheetName val="GeoData"/>
      <sheetName val="ESTABILIDAD"/>
      <sheetName val="Inst_Index"/>
      <sheetName val="Dat"/>
      <sheetName val="CALC-MOD"/>
      <sheetName val="INDIR"/>
      <sheetName val="SUPERV"/>
      <sheetName val="TABLA_310.16"/>
      <sheetName val="Table_5"/>
      <sheetName val="Com-102"/>
      <sheetName val="PR"/>
      <sheetName val="PRODUCCION"/>
      <sheetName val="A RESUMEN"/>
      <sheetName val="B INGENIERIA"/>
      <sheetName val="B OBRAS PRELIMINARES"/>
      <sheetName val="B CIVIL"/>
      <sheetName val="B ESTRUCTURAS"/>
      <sheetName val="B MECANICA"/>
      <sheetName val="B TUBERIAS"/>
      <sheetName val="B ELECTRICA"/>
      <sheetName val="B INST&amp;CONT"/>
      <sheetName val="B PRECOM&amp;COM&amp;PM"/>
      <sheetName val="C APU-CIVL"/>
      <sheetName val="C APU-EST"/>
      <sheetName val="C APU-MEC"/>
      <sheetName val="C APU-TUB"/>
      <sheetName val="C APU-ELE"/>
      <sheetName val="D GASTOS GENERALES"/>
      <sheetName val="C APU-INS"/>
      <sheetName val="D GG"/>
      <sheetName val="E COSTOS MANO DE OBRA"/>
      <sheetName val="F COSTOS MATERIALES"/>
      <sheetName val="G COSTOS EQUIPOS"/>
      <sheetName val="H COSTOS SUBCONTRATOS"/>
      <sheetName val="I ANALISIS COSTO HH"/>
      <sheetName val="J COSTO EPP's"/>
      <sheetName val="PLANTILLA "/>
      <sheetName val="AGI 1-2"/>
      <sheetName val="Fab__151"/>
      <sheetName val="Pump_Calcs1"/>
      <sheetName val="_ｹ-ﾌﾞﾙ1"/>
      <sheetName val="Man_Hole1"/>
      <sheetName val="FORMA-_RE11"/>
      <sheetName val="Tiraje_Mix1"/>
      <sheetName val="Generic_Inputs1"/>
      <sheetName val="Salary_Schedules1"/>
      <sheetName val="MV_Cable"/>
      <sheetName val="BASE_PRECIOS"/>
      <sheetName val="RES,MET,ADI1"/>
      <sheetName val="Scope of Work_UOM"/>
      <sheetName val="F_PAGO2"/>
      <sheetName val="cash_flow2"/>
      <sheetName val="SUMMARY_CONT2"/>
      <sheetName val="10241SUM_US$2"/>
      <sheetName val="SUM_US$_ON_SITE_OFF_SITE2"/>
      <sheetName val="SUM_20002"/>
      <sheetName val="HORAS_CONSTR_2"/>
      <sheetName val="EQ_20002"/>
      <sheetName val="PIP_2000"/>
      <sheetName val="10241INS1ON_SITE"/>
      <sheetName val="INS1_OFF-SITE"/>
      <sheetName val="INST_2000_ON_SITE"/>
      <sheetName val="INST2000_0FF_SITE"/>
      <sheetName val="EQ_ELEC_1"/>
      <sheetName val="ELEC_2000"/>
      <sheetName val="REPUESTOS_"/>
      <sheetName val="CIVIL_2000"/>
      <sheetName val="CIVIL2000_OFF_SITES"/>
      <sheetName val="EST_EQ_2000"/>
      <sheetName val="AISL_2000"/>
      <sheetName val="PIN_2000"/>
      <sheetName val="PIN_2000_OFF-SITES"/>
      <sheetName val="IND_C__5000"/>
      <sheetName val="SUP_C_6000"/>
      <sheetName val="H_O8000F"/>
      <sheetName val="ING_H_O_8000"/>
      <sheetName val="Resumen_Total"/>
      <sheetName val="Metrado_Estructural"/>
      <sheetName val="Base_de_Datos"/>
      <sheetName val="CONTROL_CALIDAD"/>
      <sheetName val="PINTURA_-_SKANSKA"/>
      <sheetName val="ANDAMIOS_-_LUCA"/>
      <sheetName val="AISLAMIENTO_-_TERMODINAMICA"/>
      <sheetName val="INGENIERÍA_-_INSPECTRA"/>
      <sheetName val="SUPERVISIÓN_-_INSPECTRA"/>
      <sheetName val="TABLA_310_16"/>
      <sheetName val="CBV_2001"/>
      <sheetName val="Flaer_Area1"/>
      <sheetName val="Resumen_ADI-XX_(2)"/>
      <sheetName val="TiempoBaseSag7DNo_Liner"/>
      <sheetName val="5__Causas_Inc__Cumpl__Restr_"/>
      <sheetName val="RESUMEN TANQUE"/>
      <sheetName val="EQUIP"/>
      <sheetName val="Quantity"/>
      <sheetName val="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refreshError="1"/>
      <sheetData sheetId="184" refreshError="1"/>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refreshError="1"/>
      <sheetData sheetId="197" refreshError="1"/>
      <sheetData sheetId="198"/>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refreshError="1"/>
      <sheetData sheetId="295" refreshError="1"/>
      <sheetData sheetId="296" refreshError="1"/>
      <sheetData sheetId="29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GENERAL"/>
      <sheetName val="RETAINING WALL"/>
    </sheetNames>
    <sheetDataSet>
      <sheetData sheetId="0"/>
      <sheetData sheetId="1"/>
      <sheetData sheetId="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res (218)"/>
      <sheetName val="res"/>
      <sheetName val="R+4x4"/>
      <sheetName val="R+3.5x35"/>
      <sheetName val="Xc6x4"/>
      <sheetName val="R-4x4"/>
      <sheetName val="R-3.5x35"/>
      <sheetName val="G4x4"/>
      <sheetName val="G3.5x35"/>
      <sheetName val="G3x3"/>
      <sheetName val="Ch1.8x1.5"/>
      <sheetName val="DESQ"/>
      <sheetName val="Perno8"/>
      <sheetName val="Perno6"/>
      <sheetName val="Shot2&quot;"/>
      <sheetName val="Shot1&quot;"/>
      <sheetName val="cimbra4x4"/>
      <sheetName val="cimbra3.5x3.5"/>
      <sheetName val="alc"/>
      <sheetName val="acarreo Dumper"/>
      <sheetName val="acvolvo"/>
      <sheetName val="costos fijos"/>
      <sheetName val="insmarsa"/>
      <sheetName val="des1"/>
      <sheetName val="bbss"/>
      <sheetName val="DESQ2"/>
      <sheetName val="cond"/>
      <sheetName val="sbyeq"/>
      <sheetName val="sek"/>
      <sheetName val="insumos"/>
      <sheetName val="st1000"/>
      <sheetName val="3.5yd"/>
      <sheetName val="ST4yd3"/>
      <sheetName val="JDT"/>
      <sheetName val="H282"/>
      <sheetName val="lampara"/>
      <sheetName val="ocmer"/>
      <sheetName val="VOL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ow r="197">
          <cell r="C197">
            <v>2.74</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U"/>
      <sheetName val="ficha"/>
      <sheetName val="ficha (2)"/>
      <sheetName val="Informe"/>
      <sheetName val="AMORTADELAPTE"/>
      <sheetName val="ficha (3)"/>
      <sheetName val="Informe (2)"/>
      <sheetName val="RESUMEN  VAL"/>
      <sheetName val="F1"/>
      <sheetName val="K1"/>
      <sheetName val="REAJPUENTE f1"/>
      <sheetName val="drad-f1"/>
      <sheetName val="amor materiales1-F1"/>
      <sheetName val="amor materiales2-F1"/>
      <sheetName val="F2"/>
      <sheetName val="K2"/>
      <sheetName val="REAJPUENTE f2"/>
      <sheetName val="drad-f2"/>
      <sheetName val="amor materiales1-F2"/>
      <sheetName val="amor materiales2-F2"/>
      <sheetName val="F3"/>
      <sheetName val="K3"/>
      <sheetName val="REAJPUENTE f3"/>
      <sheetName val="drad-f3"/>
      <sheetName val="amor materiales1-F3"/>
      <sheetName val="amor materiales2-F3"/>
      <sheetName val="F4"/>
      <sheetName val="K4"/>
      <sheetName val="REAJPUENTE f4"/>
      <sheetName val="drad-f4"/>
      <sheetName val="amor materiales1-F4"/>
      <sheetName val="amor materiales2-F4"/>
      <sheetName val="F5"/>
      <sheetName val="6,7"/>
      <sheetName val="8,9,10"/>
      <sheetName val="11,12"/>
      <sheetName val="Hoja1 (3)"/>
      <sheetName val="Hoja1 (2)"/>
      <sheetName val="Hoja2"/>
      <sheetName val="Hoja3"/>
      <sheetName val="VAL 01"/>
      <sheetName val="INDICES U"/>
      <sheetName val="DATOS"/>
      <sheetName val="KE"/>
      <sheetName val="AMORT ADE MATE 01"/>
      <sheetName val="AMORT ADE MATE 01 (2)"/>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greso de datos"/>
      <sheetName val="Datos"/>
      <sheetName val="Alimentador carga"/>
      <sheetName val="Alimentador motor"/>
      <sheetName val="Fact_Correc Bank Duct"/>
      <sheetName val="Derrateos"/>
      <sheetName val="RX"/>
      <sheetName val="Conduit"/>
      <sheetName val="Control"/>
      <sheetName val="Macro"/>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staff"/>
      <sheetName val="LABOR"/>
      <sheetName val="GMD_SUMM"/>
      <sheetName val="GMD_SUMM (2)"/>
      <sheetName val="Sheet1"/>
      <sheetName val="PR Adds"/>
      <sheetName val="Salary Schedules"/>
      <sheetName val="Candelaria"/>
      <sheetName val="Work Week"/>
      <sheetName val="LivAllow_Estimate"/>
      <sheetName val="LivAllow-Expats (Stgo)"/>
      <sheetName val="LivAllow-Expats (Lima)"/>
      <sheetName val="Relocation"/>
      <sheetName val="MobDemob"/>
      <sheetName val="HHGoods"/>
      <sheetName val="Basis"/>
      <sheetName val="Parameters"/>
      <sheetName val="Bus. Travel"/>
      <sheetName val="ODCs"/>
      <sheetName val="remitt tax"/>
      <sheetName val="Table_1"/>
      <sheetName val="PPS"/>
      <sheetName val="JV_PPS"/>
      <sheetName val="presupuesto con 3 conect"/>
      <sheetName val="c-nationals"/>
      <sheetName val="Denver"/>
      <sheetName val="expats"/>
      <sheetName val="locals"/>
      <sheetName val="office4"/>
      <sheetName val="c-expats"/>
      <sheetName val="Office7"/>
      <sheetName val="Misc"/>
      <sheetName val="Summary"/>
      <sheetName val="no borrrar"/>
      <sheetName val="Consol-CopperByItem"/>
      <sheetName val="Productividades"/>
      <sheetName val="_"/>
      <sheetName val="lookup"/>
      <sheetName val="Project_Summary"/>
      <sheetName val="GMD_SUMM_(2)"/>
      <sheetName val="PR_Adds"/>
      <sheetName val="Salary_Schedules"/>
      <sheetName val="Work_Week"/>
      <sheetName val="LivAllow-Expats_(Stgo)"/>
      <sheetName val="LivAllow-Expats_(Lima)"/>
      <sheetName val="Bus__Travel"/>
      <sheetName val="remitt_tax"/>
      <sheetName val="Sheet11(2)"/>
      <sheetName val="CIERRE"/>
      <sheetName val="Project_Summary1"/>
      <sheetName val="GMD_SUMM_(2)1"/>
      <sheetName val="PR_Adds1"/>
      <sheetName val="Salary_Schedules1"/>
      <sheetName val="Work_Week1"/>
      <sheetName val="LivAllow-Expats_(Stgo)1"/>
      <sheetName val="LivAllow-Expats_(Lima)1"/>
      <sheetName val="Bus__Travel1"/>
      <sheetName val="remitt_tax1"/>
      <sheetName val="presupuesto_con_3_conect"/>
      <sheetName val="Anexo03 - Histograma Personal "/>
      <sheetName val="Resumen-Tot"/>
      <sheetName val="1700"/>
      <sheetName val="PU"/>
      <sheetName val="Valorización Valle"/>
      <sheetName val="no_borrrar"/>
      <sheetName val="Tablas"/>
      <sheetName val="Project_Summary2"/>
      <sheetName val="GMD_SUMM_(2)2"/>
      <sheetName val="PR_Adds2"/>
      <sheetName val="Salary_Schedules2"/>
      <sheetName val="Work_Week2"/>
      <sheetName val="LivAllow-Expats_(Stgo)2"/>
      <sheetName val="LivAllow-Expats_(Lima)2"/>
      <sheetName val="Bus__Travel2"/>
      <sheetName val="remitt_tax2"/>
      <sheetName val="presupuesto_con_3_conect1"/>
      <sheetName val="Anexo03_-_Histograma_Personal_"/>
      <sheetName val="ESTAD_ACC_99"/>
      <sheetName val="Res. Metrados"/>
      <sheetName val="Footing Design"/>
      <sheetName val="510-C-201-202"/>
      <sheetName val="510-C-250-251"/>
      <sheetName val="Basedatos"/>
      <sheetName val="Datos"/>
      <sheetName val="no_borrrar1"/>
      <sheetName val="no_borrrar2"/>
      <sheetName val="100"/>
      <sheetName val="Project_Summary3"/>
      <sheetName val="GMD_SUMM_(2)3"/>
      <sheetName val="PR_Adds3"/>
      <sheetName val="Salary_Schedules3"/>
      <sheetName val="Work_Week3"/>
      <sheetName val="LivAllow-Expats_(Stgo)3"/>
      <sheetName val="LivAllow-Expats_(Lima)3"/>
      <sheetName val="Bus__Travel3"/>
      <sheetName val="remitt_tax3"/>
      <sheetName val="no_borrrar3"/>
      <sheetName val="Project_Summary4"/>
      <sheetName val="GMD_SUMM_(2)4"/>
      <sheetName val="PR_Adds4"/>
      <sheetName val="Salary_Schedules4"/>
      <sheetName val="Work_Week4"/>
      <sheetName val="LivAllow-Expats_(Stgo)4"/>
      <sheetName val="LivAllow-Expats_(Lima)4"/>
      <sheetName val="Bus__Travel4"/>
      <sheetName val="remitt_tax4"/>
      <sheetName val="no_borrrar4"/>
      <sheetName val="Project_Summary5"/>
      <sheetName val="GMD_SUMM_(2)5"/>
      <sheetName val="PR_Adds5"/>
      <sheetName val="Salary_Schedules5"/>
      <sheetName val="Work_Week5"/>
      <sheetName val="LivAllow-Expats_(Stgo)5"/>
      <sheetName val="LivAllow-Expats_(Lima)5"/>
      <sheetName val="Bus__Travel5"/>
      <sheetName val="remitt_tax5"/>
      <sheetName val="no_borrrar5"/>
      <sheetName val="Project_Summary6"/>
      <sheetName val="GMD_SUMM_(2)6"/>
      <sheetName val="PR_Adds6"/>
      <sheetName val="Salary_Schedules6"/>
      <sheetName val="Work_Week6"/>
      <sheetName val="LivAllow-Expats_(Stgo)6"/>
      <sheetName val="LivAllow-Expats_(Lima)6"/>
      <sheetName val="Bus__Travel6"/>
      <sheetName val="remitt_tax6"/>
      <sheetName val="no_borrrar6"/>
      <sheetName val="Project_Summary7"/>
      <sheetName val="GMD_SUMM_(2)7"/>
      <sheetName val="PR_Adds7"/>
      <sheetName val="Salary_Schedules7"/>
      <sheetName val="Work_Week7"/>
      <sheetName val="LivAllow-Expats_(Stgo)7"/>
      <sheetName val="LivAllow-Expats_(Lima)7"/>
      <sheetName val="Bus__Travel7"/>
      <sheetName val="remitt_tax7"/>
      <sheetName val="no_borrrar7"/>
      <sheetName val="Project_Summary8"/>
      <sheetName val="GMD_SUMM_(2)8"/>
      <sheetName val="PR_Adds8"/>
      <sheetName val="Salary_Schedules8"/>
      <sheetName val="Work_Week8"/>
      <sheetName val="LivAllow-Expats_(Stgo)8"/>
      <sheetName val="LivAllow-Expats_(Lima)8"/>
      <sheetName val="Bus__Travel8"/>
      <sheetName val="remitt_tax8"/>
      <sheetName val="no_borrrar8"/>
      <sheetName val="Project_Summary9"/>
      <sheetName val="GMD_SUMM_(2)9"/>
      <sheetName val="PR_Adds9"/>
      <sheetName val="Salary_Schedules9"/>
      <sheetName val="Work_Week9"/>
      <sheetName val="LivAllow-Expats_(Stgo)9"/>
      <sheetName val="LivAllow-Expats_(Lima)9"/>
      <sheetName val="Bus__Travel9"/>
      <sheetName val="remitt_tax9"/>
      <sheetName val="no_borrrar9"/>
      <sheetName val="Project_Summary10"/>
      <sheetName val="GMD_SUMM_(2)10"/>
      <sheetName val="PR_Adds10"/>
      <sheetName val="Salary_Schedules10"/>
      <sheetName val="Work_Week10"/>
      <sheetName val="LivAllow-Expats_(Stgo)10"/>
      <sheetName val="LivAllow-Expats_(Lima)10"/>
      <sheetName val="Bus__Travel10"/>
      <sheetName val="remitt_tax10"/>
      <sheetName val="no_borrrar10"/>
      <sheetName val="Project_Summary11"/>
      <sheetName val="GMD_SUMM_(2)11"/>
      <sheetName val="PR_Adds11"/>
      <sheetName val="Salary_Schedules11"/>
      <sheetName val="Work_Week11"/>
      <sheetName val="LivAllow-Expats_(Stgo)11"/>
      <sheetName val="LivAllow-Expats_(Lima)11"/>
      <sheetName val="Bus__Travel11"/>
      <sheetName val="remitt_tax11"/>
      <sheetName val="no_borrrar11"/>
      <sheetName val="Project_Summary12"/>
      <sheetName val="GMD_SUMM_(2)12"/>
      <sheetName val="PR_Adds12"/>
      <sheetName val="Salary_Schedules12"/>
      <sheetName val="Work_Week12"/>
      <sheetName val="LivAllow-Expats_(Stgo)12"/>
      <sheetName val="LivAllow-Expats_(Lima)12"/>
      <sheetName val="Bus__Travel12"/>
      <sheetName val="remitt_tax12"/>
      <sheetName val="no_borrrar12"/>
      <sheetName val="Project_Summary14"/>
      <sheetName val="GMD_SUMM_(2)14"/>
      <sheetName val="PR_Adds14"/>
      <sheetName val="Salary_Schedules14"/>
      <sheetName val="Work_Week14"/>
      <sheetName val="LivAllow-Expats_(Stgo)14"/>
      <sheetName val="LivAllow-Expats_(Lima)14"/>
      <sheetName val="Bus__Travel14"/>
      <sheetName val="remitt_tax14"/>
      <sheetName val="no_borrrar14"/>
      <sheetName val="Project_Summary13"/>
      <sheetName val="GMD_SUMM_(2)13"/>
      <sheetName val="PR_Adds13"/>
      <sheetName val="Salary_Schedules13"/>
      <sheetName val="Work_Week13"/>
      <sheetName val="LivAllow-Expats_(Stgo)13"/>
      <sheetName val="LivAllow-Expats_(Lima)13"/>
      <sheetName val="Bus__Travel13"/>
      <sheetName val="remitt_tax13"/>
      <sheetName val="no_borrrar13"/>
      <sheetName val="Project_Summary15"/>
      <sheetName val="GMD_SUMM_(2)15"/>
      <sheetName val="PR_Adds15"/>
      <sheetName val="Salary_Schedules15"/>
      <sheetName val="Work_Week15"/>
      <sheetName val="LivAllow-Expats_(Stgo)15"/>
      <sheetName val="LivAllow-Expats_(Lima)15"/>
      <sheetName val="Bus__Travel15"/>
      <sheetName val="remitt_tax15"/>
      <sheetName val="no_borrrar15"/>
      <sheetName val="Project_Summary16"/>
      <sheetName val="GMD_SUMM_(2)16"/>
      <sheetName val="PR_Adds16"/>
      <sheetName val="Salary_Schedules16"/>
      <sheetName val="Work_Week16"/>
      <sheetName val="LivAllow-Expats_(Stgo)16"/>
      <sheetName val="LivAllow-Expats_(Lima)16"/>
      <sheetName val="Bus__Travel16"/>
      <sheetName val="remitt_tax16"/>
      <sheetName val="no_borrrar16"/>
      <sheetName val="P3C1338"/>
      <sheetName val="Project_Summary17"/>
      <sheetName val="GMD_SUMM_(2)17"/>
      <sheetName val="PR_Adds17"/>
      <sheetName val="Salary_Schedules17"/>
      <sheetName val="Work_Week17"/>
      <sheetName val="LivAllow-Expats_(Stgo)17"/>
      <sheetName val="LivAllow-Expats_(Lima)17"/>
      <sheetName val="Bus__Travel17"/>
      <sheetName val="remitt_tax17"/>
      <sheetName val="no_borrrar17"/>
      <sheetName val="Project_Summary18"/>
      <sheetName val="GMD_SUMM_(2)18"/>
      <sheetName val="PR_Adds18"/>
      <sheetName val="Salary_Schedules18"/>
      <sheetName val="Work_Week18"/>
      <sheetName val="LivAllow-Expats_(Stgo)18"/>
      <sheetName val="LivAllow-Expats_(Lima)18"/>
      <sheetName val="Bus__Travel18"/>
      <sheetName val="remitt_tax18"/>
      <sheetName val="no_borrrar18"/>
      <sheetName val="perfos"/>
      <sheetName val="Palas"/>
      <sheetName val="product"/>
      <sheetName val="Project_Summary20"/>
      <sheetName val="GMD_SUMM_(2)20"/>
      <sheetName val="PR_Adds20"/>
      <sheetName val="Salary_Schedules20"/>
      <sheetName val="Work_Week20"/>
      <sheetName val="LivAllow-Expats_(Stgo)20"/>
      <sheetName val="LivAllow-Expats_(Lima)20"/>
      <sheetName val="Bus__Travel20"/>
      <sheetName val="remitt_tax20"/>
      <sheetName val="no_borrrar20"/>
      <sheetName val="presupuesto_con_3_conect2"/>
      <sheetName val="Project_Summary19"/>
      <sheetName val="GMD_SUMM_(2)19"/>
      <sheetName val="PR_Adds19"/>
      <sheetName val="Salary_Schedules19"/>
      <sheetName val="Work_Week19"/>
      <sheetName val="LivAllow-Expats_(Stgo)19"/>
      <sheetName val="LivAllow-Expats_(Lima)19"/>
      <sheetName val="Bus__Travel19"/>
      <sheetName val="remitt_tax19"/>
      <sheetName val="no_borrrar19"/>
      <sheetName val="FLUJO"/>
      <sheetName val="Tabla_14a3"/>
      <sheetName val="Tabla_14b3"/>
      <sheetName val="FUs"/>
      <sheetName val="RB PROGRESO, NXPA 42, HERMO"/>
      <sheetName val="ENT-REC  N.M.B.30, RB PROGRESO"/>
      <sheetName val="(8) HH OPERADORES"/>
      <sheetName val="EQ INGR-EGR"/>
      <sheetName val="Project_Summary22"/>
      <sheetName val="GMD_SUMM_(2)22"/>
      <sheetName val="PR_Adds22"/>
      <sheetName val="Salary_Schedules22"/>
      <sheetName val="Work_Week22"/>
      <sheetName val="LivAllow-Expats_(Stgo)22"/>
      <sheetName val="LivAllow-Expats_(Lima)22"/>
      <sheetName val="Bus__Travel22"/>
      <sheetName val="remitt_tax22"/>
      <sheetName val="no_borrrar22"/>
      <sheetName val="presupuesto_con_3_conect4"/>
      <sheetName val="Project_Summary21"/>
      <sheetName val="GMD_SUMM_(2)21"/>
      <sheetName val="PR_Adds21"/>
      <sheetName val="Salary_Schedules21"/>
      <sheetName val="Work_Week21"/>
      <sheetName val="LivAllow-Expats_(Stgo)21"/>
      <sheetName val="LivAllow-Expats_(Lima)21"/>
      <sheetName val="Bus__Travel21"/>
      <sheetName val="remitt_tax21"/>
      <sheetName val="no_borrrar21"/>
      <sheetName val="presupuesto_con_3_conect3"/>
      <sheetName val="Valorización_Valle"/>
      <sheetName val="Lim(FO)"/>
      <sheetName val="Valorización_Valle1"/>
      <sheetName val="(8)_HH_OPERADORES"/>
      <sheetName val="EQ_INGR-EGR"/>
      <sheetName val="Project_Summary24"/>
      <sheetName val="GMD_SUMM_(2)24"/>
      <sheetName val="PR_Adds24"/>
      <sheetName val="Salary_Schedules24"/>
      <sheetName val="Work_Week24"/>
      <sheetName val="LivAllow-Expats_(Stgo)24"/>
      <sheetName val="LivAllow-Expats_(Lima)24"/>
      <sheetName val="Bus__Travel24"/>
      <sheetName val="remitt_tax24"/>
      <sheetName val="no_borrrar24"/>
      <sheetName val="presupuesto_con_3_conect6"/>
      <sheetName val="Valorización_Valle3"/>
      <sheetName val="(8)_HH_OPERADORES2"/>
      <sheetName val="EQ_INGR-EGR2"/>
      <sheetName val="Project_Summary23"/>
      <sheetName val="GMD_SUMM_(2)23"/>
      <sheetName val="PR_Adds23"/>
      <sheetName val="Salary_Schedules23"/>
      <sheetName val="Work_Week23"/>
      <sheetName val="LivAllow-Expats_(Stgo)23"/>
      <sheetName val="LivAllow-Expats_(Lima)23"/>
      <sheetName val="Bus__Travel23"/>
      <sheetName val="remitt_tax23"/>
      <sheetName val="no_borrrar23"/>
      <sheetName val="presupuesto_con_3_conect5"/>
      <sheetName val="Valorización_Valle2"/>
      <sheetName val="(8)_HH_OPERADORES1"/>
      <sheetName val="EQ_INGR-EGR1"/>
      <sheetName val="Project_Summary25"/>
      <sheetName val="GMD_SUMM_(2)25"/>
      <sheetName val="PR_Adds25"/>
      <sheetName val="Salary_Schedules25"/>
      <sheetName val="Work_Week25"/>
      <sheetName val="LivAllow-Expats_(Stgo)25"/>
      <sheetName val="LivAllow-Expats_(Lima)25"/>
      <sheetName val="Bus__Travel25"/>
      <sheetName val="remitt_tax25"/>
      <sheetName val="no_borrrar25"/>
      <sheetName val="presupuesto_con_3_conect7"/>
      <sheetName val="Valorización_Valle4"/>
      <sheetName val="(8)_HH_OPERADORES3"/>
      <sheetName val="EQ_INGR-EGR3"/>
      <sheetName val="Project_Summary26"/>
      <sheetName val="GMD_SUMM_(2)26"/>
      <sheetName val="PR_Adds26"/>
      <sheetName val="Salary_Schedules26"/>
      <sheetName val="Work_Week26"/>
      <sheetName val="LivAllow-Expats_(Stgo)26"/>
      <sheetName val="LivAllow-Expats_(Lima)26"/>
      <sheetName val="Bus__Travel26"/>
      <sheetName val="remitt_tax26"/>
      <sheetName val="no_borrrar26"/>
      <sheetName val="presupuesto_con_3_conect8"/>
      <sheetName val="Valorización_Valle5"/>
      <sheetName val="(8)_HH_OPERADORES4"/>
      <sheetName val="EQ_INGR-EGR4"/>
      <sheetName val="Project_Summary27"/>
      <sheetName val="GMD_SUMM_(2)27"/>
      <sheetName val="PR_Adds27"/>
      <sheetName val="Salary_Schedules27"/>
      <sheetName val="Work_Week27"/>
      <sheetName val="LivAllow-Expats_(Stgo)27"/>
      <sheetName val="LivAllow-Expats_(Lima)27"/>
      <sheetName val="Bus__Travel27"/>
      <sheetName val="remitt_tax27"/>
      <sheetName val="no_borrrar27"/>
      <sheetName val="presupuesto_con_3_conect9"/>
      <sheetName val="Valorización_Valle6"/>
      <sheetName val="(8)_HH_OPERADORES5"/>
      <sheetName val="EQ_INGR-EGR5"/>
      <sheetName val="Project_Summary28"/>
      <sheetName val="GMD_SUMM_(2)28"/>
      <sheetName val="PR_Adds28"/>
      <sheetName val="Salary_Schedules28"/>
      <sheetName val="Work_Week28"/>
      <sheetName val="LivAllow-Expats_(Stgo)28"/>
      <sheetName val="LivAllow-Expats_(Lima)28"/>
      <sheetName val="Bus__Travel28"/>
      <sheetName val="remitt_tax28"/>
      <sheetName val="no_borrrar28"/>
      <sheetName val="presupuesto_con_3_conect10"/>
      <sheetName val="Valorización_Valle7"/>
      <sheetName val="(8)_HH_OPERADORES6"/>
      <sheetName val="EQ_INGR-EGR6"/>
      <sheetName val=""/>
      <sheetName val="Finance"/>
      <sheetName val="Sets de Cerrajería"/>
      <sheetName val="Const Equip List"/>
      <sheetName val="__REF"/>
      <sheetName val="P3"/>
      <sheetName val="RB_PROGRESO,_NXPA_42,_HERMO"/>
      <sheetName val="ENT-REC__N_M_B_30,_RB_PROGRESO"/>
      <sheetName val="Sets_de_Cerrajería"/>
      <sheetName val="1. Distribución de Personal (2"/>
      <sheetName val="ProposalCostr_1"/>
      <sheetName val="Project_Summary29"/>
      <sheetName val="GMD_SUMM_(2)29"/>
      <sheetName val="PR_Adds29"/>
      <sheetName val="Salary_Schedules29"/>
      <sheetName val="Work_Week29"/>
      <sheetName val="LivAllow-Expats_(Stgo)29"/>
      <sheetName val="LivAllow-Expats_(Lima)29"/>
      <sheetName val="Bus__Travel29"/>
      <sheetName val="remitt_tax29"/>
      <sheetName val="no_borrrar29"/>
      <sheetName val="presupuesto_con_3_conect11"/>
      <sheetName val="Valorización_Valle8"/>
      <sheetName val="(8)_HH_OPERADORES7"/>
      <sheetName val="EQ_INGR-EGR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refreshError="1"/>
      <sheetData sheetId="252" refreshError="1"/>
      <sheetData sheetId="253" refreshError="1"/>
      <sheetData sheetId="254"/>
      <sheetData sheetId="255"/>
      <sheetData sheetId="256"/>
      <sheetData sheetId="257"/>
      <sheetData sheetId="258"/>
      <sheetData sheetId="259"/>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A-CANTA"/>
      <sheetName val="RESUMEN-EXPLANACION"/>
      <sheetName val="Graph1"/>
      <sheetName val="Graph2"/>
      <sheetName val="Graph3"/>
      <sheetName val="Graph4"/>
      <sheetName val="Graph5"/>
      <sheetName val="Graph6"/>
      <sheetName val="Graph7"/>
      <sheetName val="Graph8"/>
      <sheetName val="Graph9"/>
      <sheetName val="Graph10"/>
      <sheetName val="Graph11"/>
      <sheetName val="Graph12"/>
      <sheetName val="Graph13"/>
      <sheetName val="Graph14"/>
      <sheetName val="Graph15"/>
      <sheetName val="Graph16"/>
      <sheetName val="Graph17"/>
      <sheetName val="Graph18"/>
      <sheetName val="Graph19"/>
      <sheetName val="Graph20"/>
      <sheetName val="Graph21"/>
      <sheetName val="Graph22"/>
      <sheetName val="Graph23"/>
      <sheetName val="Graph24"/>
      <sheetName val="Graph25"/>
      <sheetName val="Graph26"/>
      <sheetName val="Graph27)"/>
      <sheetName val="Graph28"/>
      <sheetName val="Graph29"/>
      <sheetName val="Graph30"/>
      <sheetName val="Graph31"/>
      <sheetName val="Graph32"/>
      <sheetName val="Graph33"/>
      <sheetName val="Graph34"/>
      <sheetName val="Graph35"/>
      <sheetName val="Graph36"/>
      <sheetName val="Graph37"/>
      <sheetName val="Graph38"/>
      <sheetName val="Graph39 "/>
      <sheetName val="Graph40"/>
      <sheetName val="Graph41"/>
      <sheetName val="Graph42"/>
      <sheetName val="Graph43"/>
      <sheetName val="Graph44"/>
      <sheetName val="Graph45"/>
      <sheetName val="Graph46"/>
      <sheetName val="Graph47"/>
      <sheetName val="Graph48"/>
      <sheetName val="Graph49"/>
      <sheetName val="Graph50"/>
      <sheetName val="Graph51"/>
      <sheetName val="Graph52"/>
      <sheetName val="Graph53"/>
      <sheetName val="Graph54"/>
      <sheetName val="Graph55"/>
      <sheetName val="Graph56"/>
      <sheetName val="Graph57"/>
      <sheetName val="Graph58"/>
      <sheetName val="Graph59"/>
      <sheetName val="Graph60"/>
      <sheetName val="Graph61"/>
      <sheetName val="Graph62"/>
      <sheetName val="Graph63"/>
      <sheetName val="Graph64"/>
      <sheetName val="Graph65"/>
      <sheetName val="Graph66"/>
      <sheetName val="Graph67"/>
      <sheetName val="Graph68"/>
      <sheetName val="Graph69"/>
      <sheetName val="Graph70"/>
      <sheetName val="Graph71"/>
      <sheetName val="Graph72"/>
      <sheetName val="Graph73"/>
      <sheetName val="Graph74"/>
      <sheetName val="Graph75"/>
      <sheetName val="Graph76"/>
      <sheetName val="Graph77"/>
      <sheetName val="Graph78"/>
      <sheetName val="Graph79"/>
      <sheetName val="Graph80"/>
      <sheetName val="Graph81"/>
      <sheetName val="D"/>
      <sheetName val="E"/>
      <sheetName val="SECCIONES"/>
      <sheetName val="F"/>
      <sheetName val="F-1"/>
      <sheetName val="G"/>
      <sheetName val="G-1"/>
      <sheetName val="H"/>
      <sheetName val="H-1"/>
      <sheetName val="I"/>
      <sheetName val="I-1"/>
      <sheetName val="J"/>
      <sheetName val="K"/>
      <sheetName val="L"/>
      <sheetName val="M"/>
      <sheetName val="N"/>
      <sheetName val="O"/>
      <sheetName val="P"/>
      <sheetName val="Q"/>
      <sheetName val="R"/>
      <sheetName val="Presenta1"/>
      <sheetName val="Sheet2"/>
      <sheetName val="GG-Ofertado-P4 Maz"/>
      <sheetName val="F-05"/>
      <sheetName val="9 Capex"/>
      <sheetName val="Imprimacion_Planilla"/>
      <sheetName val="datos base"/>
      <sheetName val="DATOS UNOE"/>
      <sheetName val="Producción"/>
      <sheetName val="Tabla"/>
      <sheetName val="Datos"/>
      <sheetName val="General"/>
      <sheetName val="Fierro-C1"/>
      <sheetName val="Sust.205ABC-VE"/>
      <sheetName val="Sust.205ABC-VP"/>
      <sheetName val="Resum 205ABC 700FG 907.A.2.2"/>
      <sheetName val="GyP total"/>
      <sheetName val="RefG"/>
      <sheetName val="IRR sponsor"/>
      <sheetName val="Limit_ACC_A"/>
      <sheetName val="Deduccion Reajuste"/>
      <sheetName val="Restricciones y Compromisos"/>
      <sheetName val="RES"/>
      <sheetName val="PER,COM.PRO.ADI1"/>
      <sheetName val="RES,MET,ADI1"/>
      <sheetName val="Planilla Base y Subbase"/>
      <sheetName val="RESUMEN"/>
      <sheetName val="Quantity"/>
      <sheetName val="Resumen anual"/>
      <sheetName val="Graph39_"/>
      <sheetName val="200"/>
      <sheetName val="CIERRE"/>
      <sheetName val="EXP"/>
      <sheetName val="Metrados  Val."/>
      <sheetName val="Data"/>
      <sheetName val="PARTIDAS"/>
      <sheetName val="EXPLAN. DESVIOS"/>
      <sheetName val="CLASIF. MAT. DESVIOS"/>
      <sheetName val="CLASIF. MATERIAL"/>
      <sheetName val="EXPLAN. VIA PRINCIPAL"/>
      <sheetName val="EVAL"/>
      <sheetName val="9_Capex"/>
      <sheetName val="GG-Ofertado-P4_Maz"/>
      <sheetName val="datos_base"/>
      <sheetName val="DATOS_UNOE"/>
      <sheetName val="Sust_205ABC-VE"/>
      <sheetName val="Sust_205ABC-VP"/>
      <sheetName val="Resum_205ABC_700FG_907_A_2_2"/>
      <sheetName val="GyP_total"/>
      <sheetName val="IRR_sponsor"/>
      <sheetName val="Deduccion_Reajuste"/>
      <sheetName val="Restricciones_y_Compromisos"/>
      <sheetName val="Piso Tecnico"/>
      <sheetName val="REFERENCIAS"/>
      <sheetName val="RES-PINTADO"/>
      <sheetName val="Model"/>
      <sheetName val="Avance Resumen"/>
      <sheetName val="Macro1"/>
      <sheetName val="Hoja2"/>
      <sheetName val="AUSEN99"/>
      <sheetName val="borrador"/>
      <sheetName val="TC"/>
      <sheetName val="Graph39_1"/>
      <sheetName val="9_Capex1"/>
      <sheetName val="GG-Ofertado-P4_Maz1"/>
      <sheetName val="datos_base1"/>
      <sheetName val="DATOS_UNOE1"/>
      <sheetName val="Sust_205ABC-VE1"/>
      <sheetName val="Sust_205ABC-VP1"/>
      <sheetName val="Resum_205ABC_700FG_907_A_2_21"/>
      <sheetName val="GyP_total1"/>
      <sheetName val="IRR_sponsor1"/>
      <sheetName val="Deduccion_Reajuste1"/>
      <sheetName val="Restricciones_y_Compromisos1"/>
      <sheetName val="PER,COM_PRO_ADI1"/>
      <sheetName val="Planilla_Base_y_Subbase"/>
      <sheetName val="Graph39_2"/>
      <sheetName val="9_Capex2"/>
      <sheetName val="GG-Ofertado-P4_Maz2"/>
      <sheetName val="datos_base2"/>
      <sheetName val="DATOS_UNOE2"/>
      <sheetName val="Sust_205ABC-VE2"/>
      <sheetName val="Sust_205ABC-VP2"/>
      <sheetName val="Resum_205ABC_700FG_907_A_2_22"/>
      <sheetName val="GyP_total2"/>
      <sheetName val="IRR_sponsor2"/>
      <sheetName val="Deduccion_Reajuste2"/>
      <sheetName val="Restricciones_y_Compromisos2"/>
      <sheetName val="PER,COM_PRO_ADI11"/>
      <sheetName val="Planilla_Base_y_Subbase1"/>
      <sheetName val="Resumen_anual"/>
      <sheetName val="Metrados__Val_"/>
      <sheetName val="Graph39_3"/>
      <sheetName val="9_Capex3"/>
      <sheetName val="GG-Ofertado-P4_Maz3"/>
      <sheetName val="datos_base3"/>
      <sheetName val="DATOS_UNOE3"/>
      <sheetName val="Sust_205ABC-VE3"/>
      <sheetName val="Sust_205ABC-VP3"/>
      <sheetName val="Resum_205ABC_700FG_907_A_2_23"/>
      <sheetName val="GyP_total3"/>
      <sheetName val="IRR_sponsor3"/>
      <sheetName val="Deduccion_Reajuste3"/>
      <sheetName val="Restricciones_y_Compromisos3"/>
      <sheetName val="PER,COM_PRO_ADI12"/>
      <sheetName val="Planilla_Base_y_Subbase2"/>
      <sheetName val="Resumen_anual1"/>
      <sheetName val="Metrados__Val_1"/>
      <sheetName val="Graph39_4"/>
      <sheetName val="9_Capex4"/>
      <sheetName val="GG-Ofertado-P4_Maz4"/>
      <sheetName val="datos_base4"/>
      <sheetName val="DATOS_UNOE4"/>
      <sheetName val="Sust_205ABC-VE4"/>
      <sheetName val="Sust_205ABC-VP4"/>
      <sheetName val="Resum_205ABC_700FG_907_A_2_24"/>
      <sheetName val="GyP_total4"/>
      <sheetName val="IRR_sponsor4"/>
      <sheetName val="Deduccion_Reajuste4"/>
      <sheetName val="Restricciones_y_Compromisos4"/>
      <sheetName val="PER,COM_PRO_ADI13"/>
      <sheetName val="Planilla_Base_y_Subbase3"/>
      <sheetName val="Resumen_anual2"/>
      <sheetName val="Metrados__Val_2"/>
      <sheetName val="Graph39_5"/>
      <sheetName val="9_Capex5"/>
      <sheetName val="GG-Ofertado-P4_Maz5"/>
      <sheetName val="datos_base5"/>
      <sheetName val="DATOS_UNOE5"/>
      <sheetName val="Sust_205ABC-VE5"/>
      <sheetName val="Sust_205ABC-VP5"/>
      <sheetName val="Resum_205ABC_700FG_907_A_2_25"/>
      <sheetName val="GyP_total5"/>
      <sheetName val="IRR_sponsor5"/>
      <sheetName val="Deduccion_Reajuste5"/>
      <sheetName val="Restricciones_y_Compromisos5"/>
      <sheetName val="PER,COM_PRO_ADI14"/>
      <sheetName val="Planilla_Base_y_Subbase4"/>
      <sheetName val="Resumen_anual3"/>
      <sheetName val="Metrados__Val_3"/>
      <sheetName val="resultado"/>
      <sheetName val="MFT TOC"/>
      <sheetName val="Presupuesto"/>
      <sheetName val="Analisis"/>
      <sheetName val="Insumos"/>
      <sheetName val="Rangos"/>
      <sheetName val="FórmulaPolinómica"/>
      <sheetName val="Planificacion"/>
      <sheetName val="EQ INGR-EGR"/>
      <sheetName val="MOD INGR-EGR"/>
      <sheetName val="FLUOR-AAQSA"/>
      <sheetName val="Hoja3"/>
      <sheetName val="PLANEADO"/>
      <sheetName val="Hoja1"/>
      <sheetName val="CAPATAZ"/>
      <sheetName val="Datos - F1,F2"/>
      <sheetName val="Plan de Fases-Subfases"/>
      <sheetName val="Tablas"/>
      <sheetName val="Piso_Tecnico"/>
      <sheetName val="Avance_Resumen"/>
      <sheetName val="EXPLAN__DESVIOS"/>
      <sheetName val="CLASIF__MAT__DESVIOS"/>
      <sheetName val="CLASIF__MATERIAL"/>
      <sheetName val="EXPLAN__VIA_PRINCIPAL"/>
      <sheetName val="MFT_TOC"/>
      <sheetName val="Plan_de_Fases-Subfases"/>
      <sheetName val="Datos_-_F1,F2"/>
      <sheetName val="Minuta 029"/>
      <sheetName val="2.- Información gral contrato"/>
      <sheetName val="PTO_ARES"/>
      <sheetName val="Calendario"/>
      <sheetName val="Pto_Itemizado_S10"/>
      <sheetName val="Engineering"/>
      <sheetName val="Procurement Data"/>
      <sheetName val="Mat prod"/>
      <sheetName val="MO"/>
      <sheetName val="Eq Producción"/>
      <sheetName val="GG Obreros"/>
      <sheetName val="Mat apoyo"/>
      <sheetName val="Eq Apoyo"/>
      <sheetName val="Emp"/>
      <sheetName val="GG"/>
      <sheetName val="ROxRUBROS"/>
      <sheetName val="Mod Directo"/>
      <sheetName val="Modelo Ind"/>
      <sheetName val="Hoja4"/>
      <sheetName val="COS"/>
      <sheetName val="COS 1"/>
      <sheetName val="PIP"/>
      <sheetName val="Metrados__Val_4"/>
      <sheetName val="Metrados__Val_5"/>
      <sheetName val="A"/>
      <sheetName val="3W. FORESCAST"/>
      <sheetName val="PAC"/>
      <sheetName val="3W "/>
      <sheetName val="HITOS"/>
      <sheetName val="REPROGRACION"/>
      <sheetName val="CURVA S"/>
      <sheetName val="% lc2"/>
      <sheetName val="HIST. PERS"/>
      <sheetName val="HIST. EQUIP"/>
      <sheetName val="VALORIZACION 10"/>
      <sheetName val="3.INPUT ACT"/>
      <sheetName val="CANTA"/>
      <sheetName val="2. CURVAS"/>
      <sheetName val="Cierre (20%)"/>
      <sheetName val="Resumen GG"/>
      <sheetName val="GG Totales"/>
      <sheetName val="Recursos"/>
      <sheetName val="12Gar&amp;Seg"/>
      <sheetName val="Equip Seguridad"/>
      <sheetName val="Flujo"/>
      <sheetName val="Flujo (20%)"/>
      <sheetName val="Contingencias"/>
      <sheetName val="Caratula"/>
      <sheetName val="Indice"/>
      <sheetName val="1.-Flash Report"/>
      <sheetName val="3.- Dotación de personal"/>
      <sheetName val="4.- Histograma M.O. Dir."/>
      <sheetName val="5.- Histograma M.O. Indirec."/>
      <sheetName val="6.- Distribucion Equipos y Maq"/>
      <sheetName val="7.- Itemizado Forecast 1"/>
      <sheetName val="6.- Itemizado Control de Avance"/>
      <sheetName val="Contractor ANNEX_12"/>
      <sheetName val="8.- Curva S Forecast 02"/>
      <sheetName val="09-Rendimientos"/>
      <sheetName val="Modifica Curva S"/>
      <sheetName val="9- Reporte de Materiales"/>
      <sheetName val="10.-Cuadro Procura"/>
      <sheetName val="11.- Control de Ingenieria"/>
      <sheetName val="12.- Control Procura "/>
      <sheetName val="13.- Commodities 22.9kV"/>
      <sheetName val="13.- Commodities 60 kV"/>
      <sheetName val="LA"/>
      <sheetName val="MILES"/>
      <sheetName val="DIFERENCIA LB0-FC01"/>
      <sheetName val="Pavimentos"/>
      <sheetName val="PLANILLA-MET"/>
      <sheetName val="509-509A TMC36&quot;"/>
      <sheetName val="510 TMC36&quot;"/>
      <sheetName val="RES.MET"/>
      <sheetName val="1000.A_REPL"/>
      <sheetName val="1000.B_REPL"/>
      <sheetName val="1000.C_REPL"/>
      <sheetName val="1000.A_PROY"/>
      <sheetName val="1000.B_PROY"/>
      <sheetName val="1000.C_PROY"/>
      <sheetName val="F-002"/>
      <sheetName val="Liebman 134"/>
      <sheetName val="Anx 1 Nota 4"/>
      <sheetName val="Graph39_6"/>
      <sheetName val="9_Capex6"/>
      <sheetName val="GG-Ofertado-P4_Maz6"/>
      <sheetName val="datos_base6"/>
      <sheetName val="DATOS_UNOE6"/>
      <sheetName val="Sust_205ABC-VE6"/>
      <sheetName val="Sust_205ABC-VP6"/>
      <sheetName val="Resum_205ABC_700FG_907_A_2_26"/>
      <sheetName val="GyP_total6"/>
      <sheetName val="IRR_sponsor6"/>
      <sheetName val="Deduccion_Reajuste6"/>
      <sheetName val="Restricciones_y_Compromisos6"/>
      <sheetName val="PER,COM_PRO_ADI15"/>
      <sheetName val="Planilla_Base_y_Subbase5"/>
      <sheetName val="Resumen_anual4"/>
      <sheetName val="Piso_Tecnico1"/>
      <sheetName val="Metrados__Val_6"/>
      <sheetName val="EXPLAN__DESVIOS1"/>
      <sheetName val="CLASIF__MAT__DESVIOS1"/>
      <sheetName val="CLASIF__MATERIAL1"/>
      <sheetName val="EXPLAN__VIA_PRINCIPAL1"/>
      <sheetName val="Avance_Resumen1"/>
      <sheetName val="MFT_TOC1"/>
      <sheetName val="EQ_INGR-EGR"/>
      <sheetName val="MOD_INGR-EGR"/>
      <sheetName val="Datos_-_F1,F21"/>
      <sheetName val="Plan_de_Fases-Subfases1"/>
      <sheetName val="Minuta_029"/>
      <sheetName val="2_-_Información_gral_contrato"/>
      <sheetName val="Mat_prod"/>
      <sheetName val="Eq_Producción"/>
      <sheetName val="GG_Obreros"/>
      <sheetName val="Mat_apoyo"/>
      <sheetName val="Eq_Apoyo"/>
      <sheetName val="Mod_Directo"/>
      <sheetName val="Modelo_Ind"/>
      <sheetName val="COS_1"/>
      <sheetName val="Procurement_Data"/>
      <sheetName val="VALORIZACION_10"/>
      <sheetName val="3W__FORESCAST"/>
      <sheetName val="3W_"/>
      <sheetName val="CURVA_S"/>
      <sheetName val="%_lc2"/>
      <sheetName val="HIST__PERS"/>
      <sheetName val="HIST__EQUIP"/>
      <sheetName val="2__CURVAS"/>
      <sheetName val="Cierre_(20%)"/>
      <sheetName val="Resumen_GG"/>
      <sheetName val="GG_Totales"/>
      <sheetName val="Equip_Seguridad"/>
      <sheetName val="Flujo_(20%)"/>
      <sheetName val="3_INPUT_ACT"/>
      <sheetName val="1_-Flash_Report"/>
      <sheetName val="3_-_Dotación_de_personal"/>
      <sheetName val="4_-_Histograma_M_O__Dir_"/>
      <sheetName val="5_-_Histograma_M_O__Indirec_"/>
      <sheetName val="6_-_Distribucion_Equipos_y_Maq"/>
      <sheetName val="7_-_Itemizado_Forecast_1"/>
      <sheetName val="6_-_Itemizado_Control_de_Avance"/>
      <sheetName val="Contractor_ANNEX_12"/>
      <sheetName val="8_-_Curva_S_Forecast_02"/>
      <sheetName val="Modifica_Curva_S"/>
      <sheetName val="9-_Reporte_de_Materiales"/>
      <sheetName val="10_-Cuadro_Procura"/>
      <sheetName val="11_-_Control_de_Ingenieria"/>
      <sheetName val="12_-_Control_Procura_"/>
      <sheetName val="13_-_Commodities_22_9kV"/>
      <sheetName val="13_-_Commodities_60_kV"/>
      <sheetName val="DIFERENCIA_LB0-FC01"/>
      <sheetName val="RES_MET"/>
      <sheetName val="1000_A_REPL"/>
      <sheetName val="1000_B_REPL"/>
      <sheetName val="1000_C_REPL"/>
      <sheetName val="1000_A_PROY"/>
      <sheetName val="1000_B_PROY"/>
      <sheetName val="1000_C_PROY"/>
      <sheetName val="Liebman_134"/>
      <sheetName val="SERVICIOS A OBRA 195"/>
      <sheetName val="BASE_INST"/>
      <sheetName val="BASE_CONEX."/>
      <sheetName val="INST. BANDEJA"/>
      <sheetName val="RES. TENDIDO"/>
      <sheetName val="RES. PEINADO"/>
      <sheetName val="RES.RETIRO"/>
      <sheetName val="RES.CONEX."/>
      <sheetName val="SOMBRILLA"/>
      <sheetName val="Sem."/>
      <sheetName val="RES. CONEXIONADO"/>
      <sheetName val="MONTAJE DE SOMBRILLA"/>
      <sheetName val="Avance_Resumen2"/>
      <sheetName val="MONTAJE TUBERIA Y SOPORTES"/>
      <sheetName val="Tipo de Cambio"/>
      <sheetName val="Val Nº11"/>
      <sheetName val="CAOV_Met"/>
      <sheetName val="Adel-Materiales"/>
      <sheetName val="Polinom01"/>
      <sheetName val="Reajuste"/>
      <sheetName val="VARIABLES"/>
      <sheetName val="FlujoTJ"/>
      <sheetName val="08"/>
      <sheetName val="01"/>
      <sheetName val="MONTAJE_TUBERIA_Y_SOPORTES"/>
      <sheetName val="Anx_1_Nota_4"/>
      <sheetName val="Tipo_de_Camb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ow r="9">
          <cell r="H9">
            <v>0.90469999999999995</v>
          </cell>
        </row>
      </sheetData>
      <sheetData sheetId="145">
        <row r="9">
          <cell r="H9">
            <v>0.90469999999999995</v>
          </cell>
        </row>
      </sheetData>
      <sheetData sheetId="146">
        <row r="9">
          <cell r="H9">
            <v>0.90469999999999995</v>
          </cell>
        </row>
      </sheetData>
      <sheetData sheetId="147">
        <row r="9">
          <cell r="H9">
            <v>0.90469999999999995</v>
          </cell>
        </row>
      </sheetData>
      <sheetData sheetId="148">
        <row r="9">
          <cell r="H9">
            <v>0.90469999999999995</v>
          </cell>
        </row>
      </sheetData>
      <sheetData sheetId="149">
        <row r="9">
          <cell r="H9">
            <v>0.90469999999999995</v>
          </cell>
        </row>
      </sheetData>
      <sheetData sheetId="150">
        <row r="9">
          <cell r="H9">
            <v>0.90469999999999995</v>
          </cell>
        </row>
      </sheetData>
      <sheetData sheetId="151">
        <row r="9">
          <cell r="H9">
            <v>0.90469999999999995</v>
          </cell>
        </row>
      </sheetData>
      <sheetData sheetId="152">
        <row r="9">
          <cell r="H9">
            <v>0.90469999999999995</v>
          </cell>
        </row>
      </sheetData>
      <sheetData sheetId="153">
        <row r="9">
          <cell r="H9">
            <v>0.90469999999999995</v>
          </cell>
        </row>
      </sheetData>
      <sheetData sheetId="154">
        <row r="9">
          <cell r="H9">
            <v>0.90469999999999995</v>
          </cell>
        </row>
      </sheetData>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9">
          <cell r="H9">
            <v>0.90469999999999995</v>
          </cell>
        </row>
      </sheetData>
      <sheetData sheetId="166">
        <row r="9">
          <cell r="H9">
            <v>0.90469999999999995</v>
          </cell>
        </row>
      </sheetData>
      <sheetData sheetId="167"/>
      <sheetData sheetId="168"/>
      <sheetData sheetId="169">
        <row r="9">
          <cell r="H9">
            <v>0.90469999999999995</v>
          </cell>
        </row>
      </sheetData>
      <sheetData sheetId="170">
        <row r="9">
          <cell r="H9">
            <v>0.90469999999999995</v>
          </cell>
        </row>
      </sheetData>
      <sheetData sheetId="171"/>
      <sheetData sheetId="172"/>
      <sheetData sheetId="173">
        <row r="9">
          <cell r="H9">
            <v>0.90469999999999995</v>
          </cell>
        </row>
      </sheetData>
      <sheetData sheetId="174"/>
      <sheetData sheetId="175"/>
      <sheetData sheetId="176">
        <row r="9">
          <cell r="H9">
            <v>0.90469999999999995</v>
          </cell>
        </row>
      </sheetData>
      <sheetData sheetId="177"/>
      <sheetData sheetId="178"/>
      <sheetData sheetId="179"/>
      <sheetData sheetId="180"/>
      <sheetData sheetId="181"/>
      <sheetData sheetId="182">
        <row r="9">
          <cell r="H9">
            <v>0.90469999999999995</v>
          </cell>
        </row>
      </sheetData>
      <sheetData sheetId="183">
        <row r="9">
          <cell r="H9">
            <v>0.90469999999999995</v>
          </cell>
        </row>
      </sheetData>
      <sheetData sheetId="184"/>
      <sheetData sheetId="185"/>
      <sheetData sheetId="186">
        <row r="9">
          <cell r="H9">
            <v>0.90469999999999995</v>
          </cell>
        </row>
      </sheetData>
      <sheetData sheetId="187"/>
      <sheetData sheetId="188">
        <row r="9">
          <cell r="H9">
            <v>0.90469999999999995</v>
          </cell>
        </row>
      </sheetData>
      <sheetData sheetId="189">
        <row r="9">
          <cell r="H9">
            <v>0.90469999999999995</v>
          </cell>
        </row>
      </sheetData>
      <sheetData sheetId="190"/>
      <sheetData sheetId="191"/>
      <sheetData sheetId="192"/>
      <sheetData sheetId="193"/>
      <sheetData sheetId="194"/>
      <sheetData sheetId="195"/>
      <sheetData sheetId="196"/>
      <sheetData sheetId="197"/>
      <sheetData sheetId="198"/>
      <sheetData sheetId="199"/>
      <sheetData sheetId="200">
        <row r="9">
          <cell r="H9">
            <v>0.90469999999999995</v>
          </cell>
        </row>
      </sheetData>
      <sheetData sheetId="201"/>
      <sheetData sheetId="202"/>
      <sheetData sheetId="203"/>
      <sheetData sheetId="204"/>
      <sheetData sheetId="205"/>
      <sheetData sheetId="206"/>
      <sheetData sheetId="207"/>
      <sheetData sheetId="208"/>
      <sheetData sheetId="209"/>
      <sheetData sheetId="210">
        <row r="9">
          <cell r="H9">
            <v>0.90469999999999995</v>
          </cell>
        </row>
      </sheetData>
      <sheetData sheetId="211"/>
      <sheetData sheetId="212"/>
      <sheetData sheetId="213">
        <row r="9">
          <cell r="H9">
            <v>0.90469999999999995</v>
          </cell>
        </row>
      </sheetData>
      <sheetData sheetId="214"/>
      <sheetData sheetId="215"/>
      <sheetData sheetId="216"/>
      <sheetData sheetId="217"/>
      <sheetData sheetId="218">
        <row r="9">
          <cell r="H9">
            <v>0.90469999999999995</v>
          </cell>
        </row>
      </sheetData>
      <sheetData sheetId="219"/>
      <sheetData sheetId="220"/>
      <sheetData sheetId="221"/>
      <sheetData sheetId="222"/>
      <sheetData sheetId="223"/>
      <sheetData sheetId="224"/>
      <sheetData sheetId="225">
        <row r="9">
          <cell r="H9">
            <v>0.90469999999999995</v>
          </cell>
        </row>
      </sheetData>
      <sheetData sheetId="226"/>
      <sheetData sheetId="227">
        <row r="9">
          <cell r="H9">
            <v>0.90469999999999995</v>
          </cell>
        </row>
      </sheetData>
      <sheetData sheetId="228"/>
      <sheetData sheetId="229">
        <row r="9">
          <cell r="H9">
            <v>0.90469999999999995</v>
          </cell>
        </row>
      </sheetData>
      <sheetData sheetId="230"/>
      <sheetData sheetId="231">
        <row r="9">
          <cell r="H9">
            <v>0.90469999999999995</v>
          </cell>
        </row>
      </sheetData>
      <sheetData sheetId="232">
        <row r="9">
          <cell r="H9">
            <v>0.90469999999999995</v>
          </cell>
        </row>
      </sheetData>
      <sheetData sheetId="233">
        <row r="9">
          <cell r="H9">
            <v>0.90469999999999995</v>
          </cell>
        </row>
      </sheetData>
      <sheetData sheetId="234"/>
      <sheetData sheetId="235">
        <row r="9">
          <cell r="H9">
            <v>0.90469999999999995</v>
          </cell>
        </row>
      </sheetData>
      <sheetData sheetId="236"/>
      <sheetData sheetId="237">
        <row r="9">
          <cell r="H9">
            <v>0.90469999999999995</v>
          </cell>
        </row>
      </sheetData>
      <sheetData sheetId="238">
        <row r="9">
          <cell r="H9">
            <v>0.90469999999999995</v>
          </cell>
        </row>
      </sheetData>
      <sheetData sheetId="239"/>
      <sheetData sheetId="240"/>
      <sheetData sheetId="241">
        <row r="9">
          <cell r="H9">
            <v>0.90469999999999995</v>
          </cell>
        </row>
      </sheetData>
      <sheetData sheetId="242"/>
      <sheetData sheetId="243" refreshError="1"/>
      <sheetData sheetId="244" refreshError="1"/>
      <sheetData sheetId="245">
        <row r="9">
          <cell r="H9">
            <v>0.90469999999999995</v>
          </cell>
        </row>
      </sheetData>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refreshError="1"/>
      <sheetData sheetId="292"/>
      <sheetData sheetId="293"/>
      <sheetData sheetId="294" refreshError="1"/>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efreshError="1"/>
      <sheetData sheetId="340" refreshError="1"/>
      <sheetData sheetId="341" refreshError="1"/>
      <sheetData sheetId="342" refreshError="1"/>
      <sheetData sheetId="343"/>
      <sheetData sheetId="344"/>
      <sheetData sheetId="345"/>
      <sheetData sheetId="346"/>
      <sheetData sheetId="347"/>
      <sheetData sheetId="348"/>
      <sheetData sheetId="349"/>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sheetData sheetId="455"/>
      <sheetData sheetId="456"/>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KHome"/>
      <sheetName val="LaborRates"/>
      <sheetName val="ManmonthDetail"/>
      <sheetName val="BAH-COST"/>
      <sheetName val="BAH-REV"/>
      <sheetName val="GMD_SUMM"/>
      <sheetName val="Salary Schedules"/>
      <sheetName val="Candelaria"/>
      <sheetName val="PRAddRates_Expats"/>
      <sheetName val="PRAdds_NA_Expats"/>
      <sheetName val="PRAdds_BB"/>
      <sheetName val="PRAdds_LON"/>
      <sheetName val="Work Week"/>
      <sheetName val="Parameters"/>
      <sheetName val="ManmonthDetail_Nationality"/>
      <sheetName val="ExpatManmonthDetail"/>
      <sheetName val="Relocation"/>
      <sheetName val="ExpatR&amp;R_HL"/>
      <sheetName val="MobDemob"/>
      <sheetName val="HHGoods_Unfurn"/>
      <sheetName val="HHGoods_Furn"/>
      <sheetName val="Housing_AMA"/>
      <sheetName val="LivAllow-CDNExpats_+AMA"/>
      <sheetName val="LivAllow-CDNExpats"/>
      <sheetName val="LivAllow-ANZExpats"/>
      <sheetName val="LivAllow-USExpats"/>
      <sheetName val="LivAllow-UKExpats"/>
      <sheetName val="LivAllow-CHExpats"/>
      <sheetName val="EstMonthlyAsmtCosts"/>
      <sheetName val="ODC's"/>
      <sheetName val="IS&amp;T"/>
      <sheetName val="Vehicles"/>
      <sheetName val="Basis"/>
      <sheetName val="Bus. Travel"/>
      <sheetName val="Cash "/>
      <sheetName val="Table_1"/>
      <sheetName val="PPS"/>
      <sheetName val="JV_PPS"/>
      <sheetName val="AVANCE"/>
      <sheetName val="Sheet11(2)"/>
      <sheetName val="Misc"/>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AD_ACC_99"/>
      <sheetName val="ESTD_ACC_XSECCION"/>
      <sheetName val="YANACOCHA"/>
      <sheetName val="DOERUN"/>
      <sheetName val="Hoja8"/>
      <sheetName val="LIST_ACC"/>
      <sheetName val="Rg_Af"/>
      <sheetName val="ESTAD_ACC_99 (3)"/>
      <sheetName val="Hoja14"/>
      <sheetName val="Hoja13"/>
      <sheetName val="Hoja15"/>
      <sheetName val="Hoja16"/>
      <sheetName val="GG"/>
      <sheetName val="produccion diaria"/>
      <sheetName val="Budget Assumptions"/>
      <sheetName val="ESTAD_ACC_99_(3)"/>
      <sheetName val=""/>
      <sheetName val="Precios Unitarios"/>
      <sheetName val="Febrero"/>
      <sheetName val="PU"/>
      <sheetName val="INGRESO DE DATOS PROG MES"/>
      <sheetName val="DATOS FINAL"/>
      <sheetName val="DATOS DE  LABORES "/>
      <sheetName val="RESUMEN"/>
      <sheetName val="FECHA_JEFEGUARDIA_OPERADOR"/>
      <sheetName val="PROGRAMA MENSUAL"/>
      <sheetName val="PRECIO UNITARIO"/>
      <sheetName val="DATOS"/>
      <sheetName val="Listas"/>
      <sheetName val="Factores"/>
      <sheetName val="Mantto Preventivo"/>
      <sheetName val="8.1"/>
      <sheetName val="GGRALES "/>
      <sheetName val="Technical Schedules"/>
      <sheetName val="GENERAL"/>
      <sheetName val="CPV_MGMG"/>
      <sheetName val="RING WALL"/>
      <sheetName val="BASE PRECIOS"/>
      <sheetName val="Hardware1"/>
      <sheetName val="Cover Sheet1"/>
      <sheetName val="Infitel Software1"/>
      <sheetName val="3rd Party Software1"/>
      <sheetName val="HW"/>
      <sheetName val="Input"/>
      <sheetName val="Front"/>
      <sheetName val="Fab. 15"/>
      <sheetName val="ESTAD_ACC_99_(3)1"/>
      <sheetName val="8_1"/>
      <sheetName val="GGRALES_"/>
      <sheetName val="Technical_Schedules"/>
      <sheetName val="RING_WALL"/>
      <sheetName val="Aux. Disgregado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A-CANTA"/>
      <sheetName val="RESUMEN-EXPLANACION"/>
      <sheetName val="Graph1"/>
      <sheetName val="Graph2"/>
      <sheetName val="Graph3"/>
      <sheetName val="Graph4"/>
      <sheetName val="Graph5"/>
      <sheetName val="Graph6"/>
      <sheetName val="Graph7"/>
      <sheetName val="Graph8"/>
      <sheetName val="Graph9"/>
      <sheetName val="Graph10"/>
      <sheetName val="Graph11"/>
      <sheetName val="Graph12"/>
      <sheetName val="Graph13"/>
      <sheetName val="Graph14"/>
      <sheetName val="Graph15"/>
      <sheetName val="Graph16"/>
      <sheetName val="Graph17"/>
      <sheetName val="Graph18"/>
      <sheetName val="Graph19"/>
      <sheetName val="Graph20"/>
      <sheetName val="Graph21"/>
      <sheetName val="Graph22"/>
      <sheetName val="Graph23"/>
      <sheetName val="Graph24"/>
      <sheetName val="Graph25"/>
      <sheetName val="Graph26"/>
      <sheetName val="Graph27)"/>
      <sheetName val="Graph28"/>
      <sheetName val="Graph29"/>
      <sheetName val="Graph30"/>
      <sheetName val="Graph31"/>
      <sheetName val="Graph32"/>
      <sheetName val="Graph33"/>
      <sheetName val="Graph34"/>
      <sheetName val="Graph35"/>
      <sheetName val="Graph36"/>
      <sheetName val="Graph37"/>
      <sheetName val="Graph38"/>
      <sheetName val="Graph39 "/>
      <sheetName val="Graph40"/>
      <sheetName val="Graph41"/>
      <sheetName val="Graph42"/>
      <sheetName val="Graph43"/>
      <sheetName val="Graph44"/>
      <sheetName val="Graph45"/>
      <sheetName val="Graph46"/>
      <sheetName val="Graph47"/>
      <sheetName val="Graph48"/>
      <sheetName val="Graph49"/>
      <sheetName val="Graph50"/>
      <sheetName val="Graph51"/>
      <sheetName val="Graph52"/>
      <sheetName val="Graph53"/>
      <sheetName val="Graph54"/>
      <sheetName val="Graph55"/>
      <sheetName val="Graph56"/>
      <sheetName val="Graph57"/>
      <sheetName val="Graph58"/>
      <sheetName val="Graph59"/>
      <sheetName val="Graph60"/>
      <sheetName val="Graph61"/>
      <sheetName val="Graph62"/>
      <sheetName val="Graph63"/>
      <sheetName val="Graph64"/>
      <sheetName val="Graph65"/>
      <sheetName val="Graph66"/>
      <sheetName val="Graph67"/>
      <sheetName val="Graph68"/>
      <sheetName val="Graph69"/>
      <sheetName val="Graph70"/>
      <sheetName val="Graph71"/>
      <sheetName val="Graph72"/>
      <sheetName val="Graph73"/>
      <sheetName val="Graph74"/>
      <sheetName val="Graph75"/>
      <sheetName val="Graph76"/>
      <sheetName val="Graph77"/>
      <sheetName val="Graph78"/>
      <sheetName val="Graph79"/>
      <sheetName val="Graph80"/>
      <sheetName val="Graph81"/>
      <sheetName val="D"/>
      <sheetName val="E"/>
      <sheetName val="SECCIONES"/>
      <sheetName val="F"/>
      <sheetName val="F-1"/>
      <sheetName val="G"/>
      <sheetName val="G-1"/>
      <sheetName val="H"/>
      <sheetName val="H-1"/>
      <sheetName val="I"/>
      <sheetName val="I-1"/>
      <sheetName val="J"/>
      <sheetName val="K"/>
      <sheetName val="L"/>
      <sheetName val="M"/>
      <sheetName val="N"/>
      <sheetName val="O"/>
      <sheetName val="P"/>
      <sheetName val="Q"/>
      <sheetName val="R"/>
      <sheetName val="Presenta1"/>
      <sheetName val="GG-Ofertado-P4 Maz"/>
      <sheetName val="F-05"/>
      <sheetName val="Sheet2"/>
      <sheetName val="Imprimacion_Planilla"/>
      <sheetName val="9 Capex"/>
      <sheetName val="RES"/>
      <sheetName val="EVAL"/>
      <sheetName val="GyP total"/>
      <sheetName val="RefG"/>
      <sheetName val="IRR sponsor"/>
      <sheetName val="Metrados  Val."/>
      <sheetName val="datos base"/>
      <sheetName val="DATOS UNOE"/>
      <sheetName val="Producción"/>
      <sheetName val="RES,MET,ADI1"/>
      <sheetName val="GENERAL"/>
      <sheetName val="Tabla"/>
      <sheetName val="Datos"/>
      <sheetName val="Fierro-C1"/>
      <sheetName val="Sust.205ABC-VE"/>
      <sheetName val="Sust.205ABC-VP"/>
      <sheetName val="Resum 205ABC 700FG 907.A.2.2"/>
      <sheetName val="Restricciones y Compromisos"/>
      <sheetName val="RES-PINTADO"/>
      <sheetName val="Data"/>
      <sheetName val="Graph39_"/>
      <sheetName val="GG-Ofertado-P4_Maz"/>
      <sheetName val="9_Capex"/>
      <sheetName val="GyP_total"/>
      <sheetName val="IRR_sponsor"/>
      <sheetName val="Metrados__Val_"/>
      <sheetName val="datos_base"/>
      <sheetName val="DATOS_UNOE"/>
      <sheetName val="Sust_205ABC-VE"/>
      <sheetName val="Sust_205ABC-VP"/>
      <sheetName val="Resum_205ABC_700FG_907_A_2_2"/>
      <sheetName val="Restricciones_y_Compromisos"/>
      <sheetName val="Limit_ACC_A"/>
      <sheetName val="Deduccion Reajuste"/>
      <sheetName val="Resumen anual"/>
      <sheetName val="REFERENCIAS"/>
      <sheetName val="PER,COM.PRO.ADI1"/>
      <sheetName val="Planilla Base y Subbase"/>
      <sheetName val="RESUMEN"/>
      <sheetName val="EXP"/>
      <sheetName val="200"/>
      <sheetName val="CIERRE"/>
      <sheetName val="Hoja1"/>
      <sheetName val="CAPATAZ"/>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 Cant10"/>
      <sheetName val="Proc_Cant10"/>
      <sheetName val="Gran 0+235"/>
      <sheetName val="Proct 0+235"/>
      <sheetName val="Limit_0+235"/>
      <sheetName val="Gran _ACC_A"/>
      <sheetName val="Proc_ACC_A"/>
      <sheetName val="Limit_ACC_A"/>
    </sheetNames>
    <sheetDataSet>
      <sheetData sheetId="0"/>
      <sheetData sheetId="1"/>
      <sheetData sheetId="2"/>
      <sheetData sheetId="3"/>
      <sheetData sheetId="4"/>
      <sheetData sheetId="5"/>
      <sheetData sheetId="6"/>
      <sheetData sheetId="7">
        <row r="11">
          <cell r="F11">
            <v>31</v>
          </cell>
          <cell r="G11">
            <v>20</v>
          </cell>
          <cell r="H11">
            <v>15</v>
          </cell>
        </row>
        <row r="17">
          <cell r="F17">
            <v>0.24800000000000039</v>
          </cell>
          <cell r="G17">
            <v>0.26640926640926693</v>
          </cell>
          <cell r="H17">
            <v>0.27339901477832484</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 val="c.3 Desglose de GG"/>
      <sheetName val="Desglose GG"/>
      <sheetName val="Listado D"/>
      <sheetName val="11. GG "/>
      <sheetName val="MO"/>
      <sheetName val="R. 10_07"/>
      <sheetName val="Personal y Equipos"/>
      <sheetName val="Doc"/>
    </sheetNames>
    <sheetDataSet>
      <sheetData sheetId="0">
        <row r="10">
          <cell r="B10">
            <v>1.8</v>
          </cell>
        </row>
      </sheetData>
      <sheetData sheetId="1" refreshError="1"/>
      <sheetData sheetId="2" refreshError="1"/>
      <sheetData sheetId="3">
        <row r="10">
          <cell r="B10" t="str">
            <v>Gerente de Proyecto</v>
          </cell>
        </row>
      </sheetData>
      <sheetData sheetId="4">
        <row r="10">
          <cell r="B10">
            <v>1.8</v>
          </cell>
        </row>
      </sheetData>
      <sheetData sheetId="5">
        <row r="10">
          <cell r="B10" t="str">
            <v>Jefe de  Seguridad, Salud Ocupacional y Medioambiente</v>
          </cell>
        </row>
      </sheetData>
      <sheetData sheetId="6"/>
      <sheetData sheetId="7">
        <row r="10">
          <cell r="B10">
            <v>2019</v>
          </cell>
        </row>
      </sheetData>
      <sheetData sheetId="8"/>
      <sheetData sheetId="9"/>
      <sheetData sheetId="10"/>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jo"/>
      <sheetName val="Equipos"/>
      <sheetName val="Costos directos"/>
      <sheetName val="EXPERIENCIA"/>
      <sheetName val="PERSONAL"/>
      <sheetName val="EST SEG"/>
      <sheetName val="mov"/>
      <sheetName val="seguro"/>
      <sheetName val="desbroce"/>
      <sheetName val="desquinche superficie"/>
      <sheetName val="resumen"/>
      <sheetName val="ressologal"/>
      <sheetName val="resvariado"/>
      <sheetName val="G3 x 3"/>
      <sheetName val="resumen final"/>
      <sheetName val="resportal"/>
      <sheetName val="portal"/>
      <sheetName val="r-4x4400md"/>
      <sheetName val="4x4jbo"/>
      <sheetName val="4.5x4.5JLsinexp"/>
      <sheetName val="Cimbra45x45"/>
      <sheetName val="criben"/>
      <sheetName val="r(-)4x4d"/>
      <sheetName val="R(+)4X4d"/>
      <sheetName val="G35X35d"/>
      <sheetName val="Hoja2"/>
      <sheetName val="G4X4d"/>
      <sheetName val="costos fijos"/>
      <sheetName val="RESUMEN ADDfinal"/>
      <sheetName val="lista"/>
      <sheetName val="RESUMEN ADDfinal (2)"/>
      <sheetName val="Ch1.8x2.1"/>
      <sheetName val="Ch1.8x2.1fan"/>
      <sheetName val="Ch1.8x2.1&gt;30m"/>
      <sheetName val="rp45x45climp"/>
      <sheetName val="rpa45x45sinexpnicarg"/>
      <sheetName val="boscarybolinic"/>
      <sheetName val="boscarybolinicfin"/>
      <sheetName val="bolscem"/>
      <sheetName val="bolssin nadaINICIAL"/>
      <sheetName val="bolssin nada"/>
      <sheetName val="criben acordado"/>
      <sheetName val="march"/>
      <sheetName val="conc175 _cuetafin"/>
      <sheetName val="conc175_murofin"/>
      <sheetName val="concreto210pag"/>
      <sheetName val="concreto210final"/>
      <sheetName val="concreto245fin"/>
      <sheetName val="concreto280 fin"/>
      <sheetName val="OCMERMIX2&quot;acuerdo"/>
      <sheetName val="OCMERMIX2&quot;"/>
      <sheetName val="OCMERMIX2&quot;sinmix (2)"/>
      <sheetName val="OCMERMIX2&quot;sinmix"/>
      <sheetName val="shot 2acordad rym"/>
      <sheetName val="shot2&quot;cf sincarmix"/>
      <sheetName val="desjumbo"/>
      <sheetName val="deqsinexp"/>
      <sheetName val="Encof_desencpag"/>
      <sheetName val="Encof_desenc cuneta"/>
      <sheetName val="Encof_desencpag (2)"/>
      <sheetName val="Encof_desenco losa"/>
      <sheetName val="estvent"/>
      <sheetName val="Excpag"/>
      <sheetName val="Exc (2)"/>
      <sheetName val="Excpag (2)"/>
      <sheetName val="Exc a medio"/>
      <sheetName val="Fabalcayata"/>
      <sheetName val="alccaalta3%4"/>
      <sheetName val="alccable1!2"/>
      <sheetName val="alccabbaja3%4"/>
      <sheetName val="Fabalcfe1jbo"/>
      <sheetName val="alccomunic1!2"/>
      <sheetName val="alcmanga3!8manga"/>
      <sheetName val="fabalctub1y3!4pagado (2)"/>
      <sheetName val="fabalctub1y3!4pagado"/>
      <sheetName val="fabalctub1y3!4fin"/>
      <sheetName val="Fabalcfetubrell"/>
      <sheetName val="Gchomalla"/>
      <sheetName val="SoportePUNTAL"/>
      <sheetName val="Ocmer Mixer"/>
      <sheetName val="st1000"/>
      <sheetName val="Ocmer"/>
      <sheetName val="volvo"/>
      <sheetName val="Instalcayt2"/>
      <sheetName val="cerc4x4H4"/>
      <sheetName val="cerc45x45H6 (ant)"/>
      <sheetName val="cerc45x45H6"/>
      <sheetName val="descanso"/>
      <sheetName val="perno5"/>
      <sheetName val="perno7resanty fin"/>
      <sheetName val="perno7cem"/>
      <sheetName val="perno7cempag"/>
      <sheetName val="perno7resanty fin (2)"/>
      <sheetName val="pern8resfinal"/>
      <sheetName val="pern8resini"/>
      <sheetName val="pern8resfinal (2)"/>
      <sheetName val="perno10cempag"/>
      <sheetName val="perno10cemfinal"/>
      <sheetName val="perno10cemres"/>
      <sheetName val="puntal"/>
      <sheetName val="split5"/>
      <sheetName val="split7"/>
      <sheetName val="tabla"/>
      <sheetName val="Inst tirante antiguo"/>
      <sheetName val="Inst tirante vale"/>
      <sheetName val="reccer4"/>
      <sheetName val="reccercha6 pagado"/>
      <sheetName val="reccercha6fin"/>
      <sheetName val="G2X2ant"/>
      <sheetName val="G2X2fin"/>
      <sheetName val="ripiado"/>
      <sheetName val="fe1;2 pag"/>
      <sheetName val="fe1;2 (2)"/>
      <sheetName val="Fe3;4pag"/>
      <sheetName val="Fe3;4 (2)"/>
      <sheetName val="Fe3;8pag"/>
      <sheetName val="Fe3;8 (2)"/>
      <sheetName val="tarea"/>
      <sheetName val="topeoconc100carm INI (2)"/>
      <sheetName val="topeoconc100carm INI"/>
      <sheetName val="topeoconc100carm (2)"/>
      <sheetName val="listado"/>
      <sheetName val="RES"/>
      <sheetName val="alcmanga3!8 ini"/>
      <sheetName val="alcmanga3!8no"/>
      <sheetName val="Inst tirante antiguo (2)"/>
      <sheetName val="Inst tirante sin corte"/>
      <sheetName val="shot3&quot;"/>
      <sheetName val="shot4&quot;"/>
      <sheetName val="Fe3;4"/>
      <sheetName val="fe1;2"/>
      <sheetName val="Fe3;8"/>
      <sheetName val="Exc"/>
      <sheetName val="ExcEvc "/>
      <sheetName val="encdesenc"/>
      <sheetName val="concreto280 (2)"/>
      <sheetName val="concreto280"/>
      <sheetName val="concreto245  (2)"/>
      <sheetName val="concreto245 "/>
      <sheetName val="concreto210 (2)"/>
      <sheetName val="concreto210"/>
      <sheetName val="conc175 (2)"/>
      <sheetName val="conc175"/>
      <sheetName val="conc140 (2)"/>
      <sheetName val="conc140"/>
      <sheetName val="conc100 (2)"/>
      <sheetName val="conc100"/>
      <sheetName val="MAQ SOLDAR"/>
      <sheetName val="shot2&quot;cf"/>
      <sheetName val="Desq"/>
      <sheetName val="cuneta"/>
      <sheetName val="Inst alc. 60cm"/>
      <sheetName val="instalc30cm"/>
      <sheetName val="alccomun3!8"/>
      <sheetName val="topeo"/>
      <sheetName val="Concretosimple"/>
      <sheetName val="shot2&quot;sf"/>
      <sheetName val="cerch4x4H6"/>
      <sheetName val="perno7"/>
      <sheetName val="perno8"/>
      <sheetName val="r-4x4400ma"/>
      <sheetName val="R(-)4X4a"/>
      <sheetName val="r+4x4a"/>
      <sheetName val="G4X4a"/>
      <sheetName val="g35x35a"/>
      <sheetName val="desquinche"/>
      <sheetName val="insumos"/>
      <sheetName val="perno10res"/>
      <sheetName val="bbss"/>
      <sheetName val="cond"/>
      <sheetName val="H282"/>
      <sheetName val="st1000a50%"/>
      <sheetName val="3.5yd"/>
      <sheetName val="ST2d"/>
      <sheetName val="JDT"/>
      <sheetName val="bomba"/>
      <sheetName val="a 50 lt"/>
      <sheetName val="a 100 lt"/>
      <sheetName val="camioneta"/>
      <sheetName val="PLATAFORMA"/>
      <sheetName val="Res2"/>
      <sheetName val="perno7res"/>
      <sheetName val="ExcEvc  (2)"/>
      <sheetName val="EncOF_desenc"/>
      <sheetName val="concreto210 (4)"/>
      <sheetName val="conc140 (3)"/>
      <sheetName val="conc100carm"/>
      <sheetName val="conc100mez"/>
      <sheetName val="perno7 debe ser"/>
      <sheetName val="perno8 (2)"/>
      <sheetName val="AlcX Cant"/>
      <sheetName val="arc nor"/>
      <sheetName val="Arco Noruego"/>
      <sheetName val="cubo de fe"/>
      <sheetName val="estrib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quidación"/>
      <sheetName val="Valorización"/>
      <sheetName val="Coef. Reaj. &quot;K&quot;"/>
      <sheetName val="Cálculo de Reintegro"/>
      <sheetName val="Resumen de Valorizaciones"/>
    </sheetNames>
    <sheetDataSet>
      <sheetData sheetId="0">
        <row r="20">
          <cell r="AW20">
            <v>258.94</v>
          </cell>
          <cell r="AX20">
            <v>258.94</v>
          </cell>
          <cell r="AY20">
            <v>258.94</v>
          </cell>
        </row>
        <row r="21">
          <cell r="AW21">
            <v>0.16700000000000001</v>
          </cell>
          <cell r="AX21">
            <v>0.16700000000000001</v>
          </cell>
          <cell r="AY21">
            <v>0.16700000000000001</v>
          </cell>
          <cell r="AZ21">
            <v>0</v>
          </cell>
          <cell r="BA21">
            <v>0</v>
          </cell>
          <cell r="BB21">
            <v>0</v>
          </cell>
          <cell r="BC21">
            <v>0</v>
          </cell>
        </row>
        <row r="22">
          <cell r="AW22">
            <v>277.97000000000003</v>
          </cell>
          <cell r="AX22">
            <v>282.27999999999997</v>
          </cell>
          <cell r="AY22">
            <v>283.32</v>
          </cell>
        </row>
        <row r="23">
          <cell r="AW23">
            <v>311.58999999999997</v>
          </cell>
          <cell r="AX23">
            <v>316.51</v>
          </cell>
          <cell r="AY23">
            <v>317.68</v>
          </cell>
        </row>
        <row r="24">
          <cell r="AW24">
            <v>205.48</v>
          </cell>
          <cell r="AX24">
            <v>208.66</v>
          </cell>
          <cell r="AY24">
            <v>209.26</v>
          </cell>
        </row>
        <row r="25">
          <cell r="AW25">
            <v>0.54500000000000004</v>
          </cell>
          <cell r="AX25">
            <v>0.55300000000000005</v>
          </cell>
          <cell r="AY25">
            <v>0.55500000000000005</v>
          </cell>
          <cell r="AZ25">
            <v>0</v>
          </cell>
          <cell r="BA25">
            <v>0</v>
          </cell>
          <cell r="BB25">
            <v>0</v>
          </cell>
          <cell r="BC25">
            <v>0</v>
          </cell>
        </row>
        <row r="26">
          <cell r="AW26">
            <v>330.06</v>
          </cell>
          <cell r="AX26">
            <v>335.17</v>
          </cell>
          <cell r="AY26">
            <v>336.14</v>
          </cell>
        </row>
        <row r="27">
          <cell r="AW27">
            <v>0.217</v>
          </cell>
          <cell r="AX27">
            <v>0.22</v>
          </cell>
          <cell r="AY27">
            <v>0.221</v>
          </cell>
          <cell r="AZ27">
            <v>0</v>
          </cell>
          <cell r="BA27">
            <v>0</v>
          </cell>
          <cell r="BB27">
            <v>0</v>
          </cell>
          <cell r="BC27">
            <v>0</v>
          </cell>
        </row>
        <row r="28">
          <cell r="AW28">
            <v>271.51</v>
          </cell>
          <cell r="AX28">
            <v>271.19</v>
          </cell>
          <cell r="AY28">
            <v>271.95</v>
          </cell>
        </row>
      </sheetData>
      <sheetData sheetId="1"/>
      <sheetData sheetId="2"/>
      <sheetData sheetId="3"/>
      <sheetData sheetId="4"/>
      <sheetData sheetId="5"/>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quidación"/>
      <sheetName val="Valorización"/>
      <sheetName val="Coef. Reaj. &quot;K&quot;"/>
      <sheetName val="Cálculo de Reintegro"/>
      <sheetName val="Resumen de Valorizaciones"/>
    </sheetNames>
    <sheetDataSet>
      <sheetData sheetId="0"/>
      <sheetData sheetId="1"/>
      <sheetData sheetId="2"/>
      <sheetData sheetId="3"/>
      <sheetData sheetId="4"/>
      <sheetData sheetId="5"/>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Liquidación"/>
      <sheetName val="Valorización"/>
      <sheetName val="Avances"/>
      <sheetName val="Datos para Gráficos"/>
      <sheetName val="Coef. Reaj. &quot;K&quot;"/>
      <sheetName val="Cálculo de Reintegro"/>
      <sheetName val="Amort. Adel. en Efectivo"/>
      <sheetName val="Amort. Adel. en Efectivo (2)"/>
      <sheetName val="Deducc. que no Corresp."/>
      <sheetName val="Deducc. que no Corresp. (2)"/>
      <sheetName val="ADELANTOS"/>
      <sheetName val="AMORT"/>
      <sheetName val="REG AMORT 1"/>
      <sheetName val="REG AMORT 2"/>
      <sheetName val="REG AMORT 3"/>
      <sheetName val="Adel Mat 02"/>
      <sheetName val="Mat en Cancha Nº 03"/>
      <sheetName val="Mat en Cancha Nº 04"/>
      <sheetName val="Adel Mat 03"/>
      <sheetName val="Mat en Cancha Nº 05"/>
      <sheetName val="Mat en Cancha Nº 06"/>
      <sheetName val="Mat en Cancha Nº 07"/>
      <sheetName val="Adel Mat 04"/>
      <sheetName val="Mat en Cancha Nº 08"/>
      <sheetName val="Resumen de Valorizaciones"/>
    </sheetNames>
    <sheetDataSet>
      <sheetData sheetId="0">
        <row r="20">
          <cell r="AV20">
            <v>214.34</v>
          </cell>
          <cell r="AW20">
            <v>198.13</v>
          </cell>
          <cell r="AX20">
            <v>187.08</v>
          </cell>
          <cell r="AY20">
            <v>195.33</v>
          </cell>
          <cell r="AZ20">
            <v>194.41</v>
          </cell>
          <cell r="BA20">
            <v>191.42</v>
          </cell>
          <cell r="BB20">
            <v>188.3</v>
          </cell>
          <cell r="BC20">
            <v>188.63</v>
          </cell>
          <cell r="BD20">
            <v>187.79</v>
          </cell>
          <cell r="BE20">
            <v>189.99</v>
          </cell>
          <cell r="BF20">
            <v>194.79</v>
          </cell>
          <cell r="BG20">
            <v>203.87</v>
          </cell>
          <cell r="BH20">
            <v>213.58</v>
          </cell>
        </row>
        <row r="21">
          <cell r="AV21">
            <v>327.33</v>
          </cell>
          <cell r="AW21">
            <v>336.14</v>
          </cell>
          <cell r="AX21">
            <v>336.14</v>
          </cell>
          <cell r="AY21">
            <v>336.14</v>
          </cell>
          <cell r="AZ21">
            <v>338.14</v>
          </cell>
          <cell r="BA21">
            <v>336.14</v>
          </cell>
          <cell r="BB21">
            <v>336.14</v>
          </cell>
          <cell r="BC21">
            <v>339.22</v>
          </cell>
          <cell r="BD21">
            <v>340.24</v>
          </cell>
          <cell r="BE21">
            <v>342.7</v>
          </cell>
          <cell r="BF21">
            <v>345.37</v>
          </cell>
          <cell r="BG21">
            <v>345.37</v>
          </cell>
          <cell r="BH21">
            <v>345.37</v>
          </cell>
        </row>
        <row r="22">
          <cell r="AV22">
            <v>257.61</v>
          </cell>
          <cell r="AW22">
            <v>297.45</v>
          </cell>
          <cell r="AX22">
            <v>309.08</v>
          </cell>
          <cell r="AY22">
            <v>323.62</v>
          </cell>
          <cell r="AZ22">
            <v>322.08999999999997</v>
          </cell>
          <cell r="BA22">
            <v>319.14</v>
          </cell>
          <cell r="BB22">
            <v>317.43</v>
          </cell>
          <cell r="BC22">
            <v>318.95</v>
          </cell>
          <cell r="BD22">
            <v>317.51</v>
          </cell>
          <cell r="BE22">
            <v>321.24</v>
          </cell>
          <cell r="BF22">
            <v>330.06</v>
          </cell>
          <cell r="BG22">
            <v>335.17</v>
          </cell>
          <cell r="BH22">
            <v>336.14</v>
          </cell>
        </row>
        <row r="23">
          <cell r="AW23">
            <v>0.161</v>
          </cell>
          <cell r="AX23">
            <v>0.16500000000000001</v>
          </cell>
          <cell r="AY23">
            <v>0.17100000000000001</v>
          </cell>
          <cell r="AZ23">
            <v>0.17100000000000001</v>
          </cell>
          <cell r="BA23">
            <v>0.16900000000000001</v>
          </cell>
          <cell r="BB23">
            <v>0.16800000000000001</v>
          </cell>
          <cell r="BC23">
            <v>0.16900000000000001</v>
          </cell>
          <cell r="BD23">
            <v>0.16900000000000001</v>
          </cell>
          <cell r="BE23">
            <v>0.17100000000000001</v>
          </cell>
          <cell r="BF23">
            <v>0.17499999999999999</v>
          </cell>
          <cell r="BG23">
            <v>0.17699999999999999</v>
          </cell>
          <cell r="BH23">
            <v>0.17699999999999999</v>
          </cell>
          <cell r="BI23">
            <v>0</v>
          </cell>
          <cell r="BJ23">
            <v>0</v>
          </cell>
          <cell r="BK23">
            <v>0</v>
          </cell>
          <cell r="BL23">
            <v>0</v>
          </cell>
          <cell r="BM23">
            <v>0</v>
          </cell>
        </row>
        <row r="24">
          <cell r="AV24">
            <v>286.11</v>
          </cell>
          <cell r="AW24">
            <v>268.89</v>
          </cell>
          <cell r="AX24">
            <v>262.27</v>
          </cell>
          <cell r="AY24">
            <v>267.57</v>
          </cell>
          <cell r="AZ24">
            <v>261.60000000000002</v>
          </cell>
          <cell r="BA24">
            <v>273.52999999999997</v>
          </cell>
          <cell r="BB24">
            <v>278.82</v>
          </cell>
          <cell r="BC24">
            <v>278.16000000000003</v>
          </cell>
          <cell r="BD24">
            <v>290.08</v>
          </cell>
          <cell r="BE24">
            <v>308.27999999999997</v>
          </cell>
          <cell r="BF24">
            <v>327.83</v>
          </cell>
          <cell r="BG24">
            <v>344.39</v>
          </cell>
          <cell r="BH24">
            <v>355.65</v>
          </cell>
        </row>
        <row r="25">
          <cell r="AV25">
            <v>385.09</v>
          </cell>
          <cell r="AW25">
            <v>385.09</v>
          </cell>
          <cell r="AX25">
            <v>385.09</v>
          </cell>
          <cell r="AY25">
            <v>385.09</v>
          </cell>
          <cell r="AZ25">
            <v>385.09</v>
          </cell>
          <cell r="BA25">
            <v>385.09</v>
          </cell>
          <cell r="BB25">
            <v>385.09</v>
          </cell>
          <cell r="BC25">
            <v>385.09</v>
          </cell>
          <cell r="BD25">
            <v>385.09</v>
          </cell>
          <cell r="BE25">
            <v>385.09</v>
          </cell>
          <cell r="BF25">
            <v>402.11</v>
          </cell>
          <cell r="BG25">
            <v>512.75</v>
          </cell>
          <cell r="BH25">
            <v>536.15</v>
          </cell>
        </row>
        <row r="26">
          <cell r="AW26">
            <v>0.14299999999999999</v>
          </cell>
          <cell r="AX26">
            <v>0.14099999999999999</v>
          </cell>
          <cell r="AY26">
            <v>0.14299999999999999</v>
          </cell>
          <cell r="AZ26">
            <v>0.14099999999999999</v>
          </cell>
          <cell r="BA26">
            <v>0.14399999999999999</v>
          </cell>
          <cell r="BB26">
            <v>0.14499999999999999</v>
          </cell>
          <cell r="BC26">
            <v>0.14499999999999999</v>
          </cell>
          <cell r="BD26">
            <v>0.14799999999999999</v>
          </cell>
          <cell r="BE26">
            <v>0.152</v>
          </cell>
          <cell r="BF26">
            <v>0.161</v>
          </cell>
          <cell r="BG26">
            <v>0.187</v>
          </cell>
          <cell r="BH26">
            <v>0.19400000000000001</v>
          </cell>
          <cell r="BI26">
            <v>0</v>
          </cell>
          <cell r="BJ26">
            <v>0</v>
          </cell>
          <cell r="BK26">
            <v>0</v>
          </cell>
          <cell r="BL26">
            <v>0</v>
          </cell>
          <cell r="BM26">
            <v>0</v>
          </cell>
        </row>
        <row r="27">
          <cell r="AV27">
            <v>258.94</v>
          </cell>
          <cell r="AW27">
            <v>258.94</v>
          </cell>
          <cell r="AX27">
            <v>258.94</v>
          </cell>
          <cell r="AY27">
            <v>258.94</v>
          </cell>
          <cell r="AZ27">
            <v>258.94</v>
          </cell>
          <cell r="BA27">
            <v>258.94</v>
          </cell>
          <cell r="BB27">
            <v>258.94</v>
          </cell>
          <cell r="BC27">
            <v>258.94</v>
          </cell>
          <cell r="BD27">
            <v>258.94</v>
          </cell>
          <cell r="BE27">
            <v>258.94</v>
          </cell>
          <cell r="BF27">
            <v>258.94</v>
          </cell>
          <cell r="BG27">
            <v>258.94</v>
          </cell>
          <cell r="BH27">
            <v>258.94</v>
          </cell>
        </row>
        <row r="28">
          <cell r="AW28">
            <v>0.19</v>
          </cell>
          <cell r="AX28">
            <v>0.19</v>
          </cell>
          <cell r="AY28">
            <v>0.19</v>
          </cell>
          <cell r="AZ28">
            <v>0.19</v>
          </cell>
          <cell r="BA28">
            <v>0.19</v>
          </cell>
          <cell r="BB28">
            <v>0.19</v>
          </cell>
          <cell r="BC28">
            <v>0.19</v>
          </cell>
          <cell r="BD28">
            <v>0.19</v>
          </cell>
          <cell r="BE28">
            <v>0.19</v>
          </cell>
          <cell r="BF28">
            <v>0.19</v>
          </cell>
          <cell r="BG28">
            <v>0.19</v>
          </cell>
          <cell r="BH28">
            <v>0.19</v>
          </cell>
          <cell r="BI28">
            <v>0</v>
          </cell>
          <cell r="BJ28">
            <v>0</v>
          </cell>
          <cell r="BK28">
            <v>0</v>
          </cell>
          <cell r="BL28">
            <v>0</v>
          </cell>
          <cell r="BM28">
            <v>0</v>
          </cell>
        </row>
        <row r="29">
          <cell r="AV29">
            <v>225.36</v>
          </cell>
          <cell r="AW29">
            <v>256.08999999999997</v>
          </cell>
          <cell r="AX29">
            <v>265.04000000000002</v>
          </cell>
          <cell r="AY29">
            <v>277.07</v>
          </cell>
          <cell r="AZ29">
            <v>275.99</v>
          </cell>
          <cell r="BA29">
            <v>273.45999999999998</v>
          </cell>
          <cell r="BB29">
            <v>271.77999999999997</v>
          </cell>
          <cell r="BC29">
            <v>272.27</v>
          </cell>
          <cell r="BD29">
            <v>270.39</v>
          </cell>
          <cell r="BE29">
            <v>273.56</v>
          </cell>
          <cell r="BF29">
            <v>277.97000000000003</v>
          </cell>
          <cell r="BG29">
            <v>282.27999999999997</v>
          </cell>
          <cell r="BH29">
            <v>283.32</v>
          </cell>
        </row>
        <row r="30">
          <cell r="AV30">
            <v>253.91</v>
          </cell>
          <cell r="AW30">
            <v>289.69</v>
          </cell>
          <cell r="AX30">
            <v>298.92</v>
          </cell>
          <cell r="AY30">
            <v>313.56</v>
          </cell>
          <cell r="AZ30">
            <v>312.43</v>
          </cell>
          <cell r="BA30">
            <v>305.93</v>
          </cell>
          <cell r="BB30">
            <v>304.39</v>
          </cell>
          <cell r="BC30">
            <v>304.48</v>
          </cell>
          <cell r="BD30">
            <v>303.32</v>
          </cell>
          <cell r="BE30">
            <v>306.37</v>
          </cell>
          <cell r="BF30">
            <v>311.58999999999997</v>
          </cell>
          <cell r="BG30">
            <v>316.51</v>
          </cell>
          <cell r="BH30">
            <v>317.68</v>
          </cell>
        </row>
        <row r="31">
          <cell r="AW31">
            <v>0.28499999999999998</v>
          </cell>
          <cell r="AX31">
            <v>0.29499999999999998</v>
          </cell>
          <cell r="AY31">
            <v>0.309</v>
          </cell>
          <cell r="AZ31">
            <v>0.307</v>
          </cell>
          <cell r="BA31">
            <v>0.30499999999999999</v>
          </cell>
          <cell r="BB31">
            <v>0.30299999999999999</v>
          </cell>
          <cell r="BC31">
            <v>0.30299999999999999</v>
          </cell>
          <cell r="BD31">
            <v>0.30099999999999999</v>
          </cell>
          <cell r="BE31">
            <v>0.30499999999999999</v>
          </cell>
          <cell r="BF31">
            <v>0.31</v>
          </cell>
          <cell r="BG31">
            <v>0.314</v>
          </cell>
          <cell r="BH31">
            <v>0.316</v>
          </cell>
          <cell r="BI31">
            <v>0</v>
          </cell>
          <cell r="BJ31">
            <v>0</v>
          </cell>
          <cell r="BK31">
            <v>0</v>
          </cell>
          <cell r="BL31">
            <v>0</v>
          </cell>
          <cell r="BM31">
            <v>0</v>
          </cell>
        </row>
        <row r="32">
          <cell r="AV32">
            <v>250.64</v>
          </cell>
          <cell r="AW32">
            <v>263.31</v>
          </cell>
          <cell r="AX32">
            <v>263.35000000000002</v>
          </cell>
          <cell r="AY32">
            <v>264.18</v>
          </cell>
          <cell r="AZ32">
            <v>265.79000000000002</v>
          </cell>
          <cell r="BA32">
            <v>267.36</v>
          </cell>
          <cell r="BB32">
            <v>268.62</v>
          </cell>
          <cell r="BC32">
            <v>269.10000000000002</v>
          </cell>
          <cell r="BD32">
            <v>269.81</v>
          </cell>
          <cell r="BE32">
            <v>270.27999999999997</v>
          </cell>
          <cell r="BF32">
            <v>271.51</v>
          </cell>
          <cell r="BG32">
            <v>271.19</v>
          </cell>
          <cell r="BH32">
            <v>271.95</v>
          </cell>
        </row>
        <row r="35">
          <cell r="AW35">
            <v>0</v>
          </cell>
          <cell r="AX35">
            <v>1</v>
          </cell>
          <cell r="AY35">
            <v>2</v>
          </cell>
          <cell r="AZ35">
            <v>3</v>
          </cell>
          <cell r="BA35">
            <v>4</v>
          </cell>
          <cell r="BB35">
            <v>5</v>
          </cell>
          <cell r="BC35">
            <v>6</v>
          </cell>
          <cell r="BD35">
            <v>7</v>
          </cell>
          <cell r="BE35">
            <v>8</v>
          </cell>
          <cell r="BF35">
            <v>9</v>
          </cell>
          <cell r="BG35">
            <v>10</v>
          </cell>
          <cell r="BH35">
            <v>11</v>
          </cell>
          <cell r="BI35">
            <v>12</v>
          </cell>
          <cell r="BJ35">
            <v>13</v>
          </cell>
          <cell r="BK35">
            <v>14</v>
          </cell>
          <cell r="BL35">
            <v>15</v>
          </cell>
          <cell r="BM35">
            <v>16</v>
          </cell>
          <cell r="BN35">
            <v>17</v>
          </cell>
        </row>
        <row r="36">
          <cell r="AV36" t="str">
            <v>Kr =</v>
          </cell>
          <cell r="AW36">
            <v>1.0609999999999999</v>
          </cell>
          <cell r="AX36">
            <v>1.073</v>
          </cell>
          <cell r="AY36">
            <v>1.095</v>
          </cell>
          <cell r="AZ36">
            <v>1.093</v>
          </cell>
          <cell r="BA36">
            <v>1.0940000000000001</v>
          </cell>
          <cell r="BB36">
            <v>1.093</v>
          </cell>
          <cell r="BC36">
            <v>1.095</v>
          </cell>
          <cell r="BD36">
            <v>1.0960000000000001</v>
          </cell>
          <cell r="BE36">
            <v>1.107</v>
          </cell>
          <cell r="BF36">
            <v>1.1260000000000001</v>
          </cell>
          <cell r="BG36">
            <v>1.1580000000000001</v>
          </cell>
          <cell r="BH36">
            <v>1.1679999999999999</v>
          </cell>
          <cell r="BI36">
            <v>0</v>
          </cell>
          <cell r="BJ36">
            <v>0</v>
          </cell>
          <cell r="BK36">
            <v>0</v>
          </cell>
          <cell r="BL36">
            <v>0</v>
          </cell>
          <cell r="BM36">
            <v>0</v>
          </cell>
          <cell r="BN36">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 00"/>
      <sheetName val="BD 01"/>
      <sheetName val="Curva S Semanal"/>
      <sheetName val="Histogramas"/>
      <sheetName val="Curva M1"/>
      <sheetName val="Curva M2"/>
      <sheetName val="Curva M3"/>
      <sheetName val="Curva Curb"/>
      <sheetName val="RAMPAS"/>
    </sheetNames>
    <sheetDataSet>
      <sheetData sheetId="0">
        <row r="1">
          <cell r="A1" t="str">
            <v>Activity ID</v>
          </cell>
          <cell r="B1" t="str">
            <v>Activity Name</v>
          </cell>
          <cell r="C1" t="str">
            <v>Original Duration</v>
          </cell>
          <cell r="D1" t="str">
            <v>Start</v>
          </cell>
          <cell r="E1" t="str">
            <v>Finish</v>
          </cell>
          <cell r="F1" t="str">
            <v>Budgeted Labor Units</v>
          </cell>
          <cell r="G1" t="str">
            <v>Total Float</v>
          </cell>
          <cell r="H1" t="str">
            <v>Spreadsheet Field</v>
          </cell>
          <cell r="I1">
            <v>42855</v>
          </cell>
          <cell r="J1">
            <v>42862</v>
          </cell>
          <cell r="K1">
            <v>42869</v>
          </cell>
          <cell r="L1">
            <v>42876</v>
          </cell>
          <cell r="M1">
            <v>42883</v>
          </cell>
          <cell r="N1">
            <v>42890</v>
          </cell>
          <cell r="O1">
            <v>42897</v>
          </cell>
          <cell r="P1">
            <v>42904</v>
          </cell>
          <cell r="Q1">
            <v>42911</v>
          </cell>
          <cell r="R1">
            <v>42918</v>
          </cell>
          <cell r="S1">
            <v>42925</v>
          </cell>
          <cell r="T1">
            <v>42932</v>
          </cell>
          <cell r="U1">
            <v>42939</v>
          </cell>
          <cell r="V1">
            <v>42946</v>
          </cell>
          <cell r="W1">
            <v>42953</v>
          </cell>
          <cell r="X1">
            <v>42960</v>
          </cell>
          <cell r="Y1">
            <v>42967</v>
          </cell>
          <cell r="Z1">
            <v>42974</v>
          </cell>
          <cell r="AA1">
            <v>42981</v>
          </cell>
          <cell r="AB1">
            <v>42988</v>
          </cell>
          <cell r="AC1">
            <v>42995</v>
          </cell>
          <cell r="AD1">
            <v>43002</v>
          </cell>
          <cell r="AE1">
            <v>43009</v>
          </cell>
          <cell r="AF1">
            <v>43016</v>
          </cell>
          <cell r="AG1">
            <v>43023</v>
          </cell>
          <cell r="AH1">
            <v>43030</v>
          </cell>
          <cell r="AI1">
            <v>43037</v>
          </cell>
          <cell r="AJ1">
            <v>43044</v>
          </cell>
          <cell r="AK1">
            <v>43051</v>
          </cell>
          <cell r="AL1">
            <v>43058</v>
          </cell>
          <cell r="AM1">
            <v>43065</v>
          </cell>
          <cell r="AN1">
            <v>43072</v>
          </cell>
          <cell r="AO1">
            <v>43079</v>
          </cell>
          <cell r="AP1">
            <v>43086</v>
          </cell>
          <cell r="AQ1">
            <v>43093</v>
          </cell>
          <cell r="AR1">
            <v>43100</v>
          </cell>
          <cell r="AS1">
            <v>43107</v>
          </cell>
          <cell r="AT1">
            <v>43114</v>
          </cell>
          <cell r="AU1">
            <v>43121</v>
          </cell>
          <cell r="AV1">
            <v>43128</v>
          </cell>
          <cell r="AW1">
            <v>43135</v>
          </cell>
          <cell r="AX1">
            <v>43142</v>
          </cell>
          <cell r="AY1">
            <v>43149</v>
          </cell>
          <cell r="AZ1">
            <v>43156</v>
          </cell>
          <cell r="BA1">
            <v>43163</v>
          </cell>
          <cell r="BB1">
            <v>43170</v>
          </cell>
          <cell r="BC1">
            <v>43177</v>
          </cell>
          <cell r="BD1">
            <v>43184</v>
          </cell>
          <cell r="BE1">
            <v>43191</v>
          </cell>
          <cell r="BF1">
            <v>43198</v>
          </cell>
          <cell r="BG1">
            <v>43205</v>
          </cell>
          <cell r="BH1">
            <v>43212</v>
          </cell>
          <cell r="BI1">
            <v>43219</v>
          </cell>
          <cell r="BJ1">
            <v>43226</v>
          </cell>
          <cell r="BK1">
            <v>43233</v>
          </cell>
          <cell r="BL1">
            <v>43240</v>
          </cell>
          <cell r="BM1">
            <v>43247</v>
          </cell>
          <cell r="BN1">
            <v>43254</v>
          </cell>
          <cell r="BO1">
            <v>43261</v>
          </cell>
          <cell r="BP1">
            <v>43268</v>
          </cell>
          <cell r="BQ1">
            <v>43275</v>
          </cell>
          <cell r="BR1">
            <v>43282</v>
          </cell>
          <cell r="BS1">
            <v>43289</v>
          </cell>
          <cell r="BT1">
            <v>43296</v>
          </cell>
          <cell r="BU1">
            <v>43303</v>
          </cell>
          <cell r="BV1">
            <v>43310</v>
          </cell>
          <cell r="BW1">
            <v>43317</v>
          </cell>
          <cell r="BX1">
            <v>43324</v>
          </cell>
          <cell r="BY1">
            <v>43331</v>
          </cell>
          <cell r="BZ1">
            <v>43338</v>
          </cell>
          <cell r="CA1">
            <v>43345</v>
          </cell>
          <cell r="CB1">
            <v>43352</v>
          </cell>
          <cell r="CC1">
            <v>43359</v>
          </cell>
          <cell r="CD1">
            <v>43366</v>
          </cell>
          <cell r="CE1">
            <v>43373</v>
          </cell>
          <cell r="CF1">
            <v>43380</v>
          </cell>
          <cell r="CG1">
            <v>43387</v>
          </cell>
          <cell r="CH1">
            <v>43394</v>
          </cell>
          <cell r="CI1">
            <v>43401</v>
          </cell>
          <cell r="CJ1">
            <v>43408</v>
          </cell>
          <cell r="CK1">
            <v>43415</v>
          </cell>
          <cell r="CL1">
            <v>43422</v>
          </cell>
          <cell r="CM1">
            <v>43429</v>
          </cell>
          <cell r="CN1">
            <v>43436</v>
          </cell>
          <cell r="CO1">
            <v>0</v>
          </cell>
          <cell r="CP1">
            <v>0</v>
          </cell>
          <cell r="CQ1">
            <v>0</v>
          </cell>
          <cell r="CR1">
            <v>0</v>
          </cell>
          <cell r="CS1">
            <v>0</v>
          </cell>
        </row>
        <row r="2">
          <cell r="A2">
            <v>0</v>
          </cell>
          <cell r="B2">
            <v>0</v>
          </cell>
          <cell r="C2">
            <v>0</v>
          </cell>
          <cell r="D2">
            <v>0</v>
          </cell>
          <cell r="E2">
            <v>0</v>
          </cell>
          <cell r="F2">
            <v>0</v>
          </cell>
          <cell r="G2">
            <v>0</v>
          </cell>
          <cell r="H2">
            <v>0</v>
          </cell>
          <cell r="I2">
            <v>42861</v>
          </cell>
          <cell r="J2">
            <v>42868</v>
          </cell>
          <cell r="K2">
            <v>42875</v>
          </cell>
          <cell r="L2">
            <v>42882</v>
          </cell>
          <cell r="M2">
            <v>42889</v>
          </cell>
          <cell r="N2">
            <v>42896</v>
          </cell>
          <cell r="O2">
            <v>42903</v>
          </cell>
          <cell r="P2">
            <v>42910</v>
          </cell>
          <cell r="Q2">
            <v>42917</v>
          </cell>
          <cell r="R2">
            <v>42924</v>
          </cell>
          <cell r="S2">
            <v>42931</v>
          </cell>
          <cell r="T2">
            <v>42938</v>
          </cell>
          <cell r="U2">
            <v>42945</v>
          </cell>
          <cell r="V2">
            <v>42952</v>
          </cell>
          <cell r="W2">
            <v>42959</v>
          </cell>
          <cell r="X2">
            <v>42966</v>
          </cell>
          <cell r="Y2">
            <v>42973</v>
          </cell>
          <cell r="Z2">
            <v>42980</v>
          </cell>
          <cell r="AA2">
            <v>42987</v>
          </cell>
          <cell r="AB2">
            <v>42994</v>
          </cell>
          <cell r="AC2">
            <v>43001</v>
          </cell>
          <cell r="AD2">
            <v>43008</v>
          </cell>
          <cell r="AE2">
            <v>43015</v>
          </cell>
          <cell r="AF2">
            <v>43022</v>
          </cell>
          <cell r="AG2">
            <v>43029</v>
          </cell>
          <cell r="AH2">
            <v>43036</v>
          </cell>
          <cell r="AI2">
            <v>43043</v>
          </cell>
          <cell r="AJ2">
            <v>43050</v>
          </cell>
          <cell r="AK2">
            <v>43057</v>
          </cell>
          <cell r="AL2">
            <v>43064</v>
          </cell>
          <cell r="AM2">
            <v>43071</v>
          </cell>
          <cell r="AN2">
            <v>43078</v>
          </cell>
          <cell r="AO2">
            <v>43085</v>
          </cell>
          <cell r="AP2">
            <v>43092</v>
          </cell>
          <cell r="AQ2">
            <v>43099</v>
          </cell>
          <cell r="AR2">
            <v>43106</v>
          </cell>
          <cell r="AS2">
            <v>43113</v>
          </cell>
          <cell r="AT2">
            <v>43120</v>
          </cell>
          <cell r="AU2">
            <v>43127</v>
          </cell>
          <cell r="AV2">
            <v>43134</v>
          </cell>
          <cell r="AW2">
            <v>43141</v>
          </cell>
          <cell r="AX2">
            <v>43148</v>
          </cell>
          <cell r="AY2">
            <v>43155</v>
          </cell>
          <cell r="AZ2">
            <v>43162</v>
          </cell>
          <cell r="BA2">
            <v>43169</v>
          </cell>
          <cell r="BB2">
            <v>43176</v>
          </cell>
          <cell r="BC2">
            <v>43183</v>
          </cell>
          <cell r="BD2">
            <v>43190</v>
          </cell>
          <cell r="BE2">
            <v>43197</v>
          </cell>
          <cell r="BF2">
            <v>43204</v>
          </cell>
          <cell r="BG2">
            <v>43211</v>
          </cell>
          <cell r="BH2">
            <v>43218</v>
          </cell>
          <cell r="BI2">
            <v>43225</v>
          </cell>
          <cell r="BJ2">
            <v>43232</v>
          </cell>
          <cell r="BK2">
            <v>43239</v>
          </cell>
          <cell r="BL2">
            <v>43246</v>
          </cell>
          <cell r="BM2">
            <v>43253</v>
          </cell>
          <cell r="BN2">
            <v>43260</v>
          </cell>
          <cell r="BO2">
            <v>43267</v>
          </cell>
          <cell r="BP2">
            <v>43274</v>
          </cell>
          <cell r="BQ2">
            <v>43281</v>
          </cell>
          <cell r="BR2">
            <v>43288</v>
          </cell>
          <cell r="BS2">
            <v>43295</v>
          </cell>
          <cell r="BT2">
            <v>43302</v>
          </cell>
          <cell r="BU2">
            <v>43309</v>
          </cell>
          <cell r="BV2">
            <v>43316</v>
          </cell>
          <cell r="BW2">
            <v>43323</v>
          </cell>
          <cell r="BX2">
            <v>43330</v>
          </cell>
          <cell r="BY2">
            <v>43337</v>
          </cell>
          <cell r="BZ2">
            <v>43344</v>
          </cell>
          <cell r="CA2">
            <v>43351</v>
          </cell>
          <cell r="CB2">
            <v>43358</v>
          </cell>
          <cell r="CC2">
            <v>43365</v>
          </cell>
          <cell r="CD2">
            <v>43372</v>
          </cell>
          <cell r="CE2">
            <v>43379</v>
          </cell>
          <cell r="CF2">
            <v>43386</v>
          </cell>
          <cell r="CG2">
            <v>43393</v>
          </cell>
          <cell r="CH2">
            <v>43400</v>
          </cell>
          <cell r="CI2">
            <v>43407</v>
          </cell>
          <cell r="CJ2">
            <v>43414</v>
          </cell>
          <cell r="CK2">
            <v>43421</v>
          </cell>
          <cell r="CL2">
            <v>43428</v>
          </cell>
          <cell r="CM2">
            <v>43435</v>
          </cell>
          <cell r="CN2">
            <v>43442</v>
          </cell>
          <cell r="CO2">
            <v>0</v>
          </cell>
          <cell r="CP2">
            <v>0</v>
          </cell>
          <cell r="CQ2">
            <v>0</v>
          </cell>
          <cell r="CR2">
            <v>0</v>
          </cell>
          <cell r="CS2">
            <v>0</v>
          </cell>
        </row>
        <row r="3">
          <cell r="A3" t="str">
            <v>PresaRelavesR3-1  PRESA DE RELAVES ETAPA 3</v>
          </cell>
          <cell r="B3">
            <v>0</v>
          </cell>
          <cell r="C3">
            <v>618</v>
          </cell>
          <cell r="D3">
            <v>42856</v>
          </cell>
          <cell r="E3" t="str">
            <v>08-Jan-19</v>
          </cell>
          <cell r="F3">
            <v>841482</v>
          </cell>
          <cell r="G3">
            <v>0</v>
          </cell>
          <cell r="H3" t="str">
            <v>Remaining Labor Units</v>
          </cell>
          <cell r="I3">
            <v>287</v>
          </cell>
          <cell r="J3">
            <v>335</v>
          </cell>
          <cell r="K3">
            <v>335</v>
          </cell>
          <cell r="L3">
            <v>335</v>
          </cell>
          <cell r="M3">
            <v>2599</v>
          </cell>
          <cell r="N3">
            <v>6406</v>
          </cell>
          <cell r="O3">
            <v>6406</v>
          </cell>
          <cell r="P3">
            <v>6406</v>
          </cell>
          <cell r="Q3">
            <v>6406</v>
          </cell>
          <cell r="R3">
            <v>6406</v>
          </cell>
          <cell r="S3">
            <v>6406</v>
          </cell>
          <cell r="T3">
            <v>5064</v>
          </cell>
          <cell r="U3">
            <v>9786</v>
          </cell>
          <cell r="V3">
            <v>9786</v>
          </cell>
          <cell r="W3">
            <v>9786</v>
          </cell>
          <cell r="X3">
            <v>9786</v>
          </cell>
          <cell r="Y3">
            <v>9786</v>
          </cell>
          <cell r="Z3">
            <v>9786</v>
          </cell>
          <cell r="AA3">
            <v>9786</v>
          </cell>
          <cell r="AB3">
            <v>9786</v>
          </cell>
          <cell r="AC3">
            <v>9786</v>
          </cell>
          <cell r="AD3">
            <v>9786</v>
          </cell>
          <cell r="AE3">
            <v>9786</v>
          </cell>
          <cell r="AF3">
            <v>9786</v>
          </cell>
          <cell r="AG3">
            <v>9786</v>
          </cell>
          <cell r="AH3">
            <v>9786</v>
          </cell>
          <cell r="AI3">
            <v>9786</v>
          </cell>
          <cell r="AJ3">
            <v>9786</v>
          </cell>
          <cell r="AK3">
            <v>9786</v>
          </cell>
          <cell r="AL3">
            <v>9786</v>
          </cell>
          <cell r="AM3">
            <v>9786</v>
          </cell>
          <cell r="AN3">
            <v>9786</v>
          </cell>
          <cell r="AO3">
            <v>9786</v>
          </cell>
          <cell r="AP3">
            <v>9786</v>
          </cell>
          <cell r="AQ3">
            <v>9786</v>
          </cell>
          <cell r="AR3">
            <v>9786</v>
          </cell>
          <cell r="AS3">
            <v>9786</v>
          </cell>
          <cell r="AT3">
            <v>7964</v>
          </cell>
          <cell r="AU3">
            <v>9160</v>
          </cell>
          <cell r="AV3">
            <v>10437</v>
          </cell>
          <cell r="AW3">
            <v>10437</v>
          </cell>
          <cell r="AX3">
            <v>23359</v>
          </cell>
          <cell r="AY3">
            <v>23846</v>
          </cell>
          <cell r="AZ3">
            <v>18421</v>
          </cell>
          <cell r="BA3">
            <v>18120</v>
          </cell>
          <cell r="BB3">
            <v>18120</v>
          </cell>
          <cell r="BC3">
            <v>17745</v>
          </cell>
          <cell r="BD3">
            <v>17212</v>
          </cell>
          <cell r="BE3">
            <v>16002</v>
          </cell>
          <cell r="BF3">
            <v>15398</v>
          </cell>
          <cell r="BG3">
            <v>15350</v>
          </cell>
          <cell r="BH3">
            <v>15063</v>
          </cell>
          <cell r="BI3">
            <v>15063</v>
          </cell>
          <cell r="BJ3">
            <v>14521</v>
          </cell>
          <cell r="BK3">
            <v>12237</v>
          </cell>
          <cell r="BL3">
            <v>10572</v>
          </cell>
          <cell r="BM3">
            <v>10572</v>
          </cell>
          <cell r="BN3">
            <v>10572</v>
          </cell>
          <cell r="BO3">
            <v>10572</v>
          </cell>
          <cell r="BP3">
            <v>10572</v>
          </cell>
          <cell r="BQ3">
            <v>10572</v>
          </cell>
          <cell r="BR3">
            <v>10572</v>
          </cell>
          <cell r="BS3">
            <v>10572</v>
          </cell>
          <cell r="BT3">
            <v>10572</v>
          </cell>
          <cell r="BU3">
            <v>10572</v>
          </cell>
          <cell r="BV3">
            <v>10572</v>
          </cell>
          <cell r="BW3">
            <v>10572</v>
          </cell>
          <cell r="BX3">
            <v>10573</v>
          </cell>
          <cell r="BY3">
            <v>10576</v>
          </cell>
          <cell r="BZ3">
            <v>11361</v>
          </cell>
          <cell r="CA3">
            <v>12029</v>
          </cell>
          <cell r="CB3">
            <v>11061</v>
          </cell>
          <cell r="CC3">
            <v>9770</v>
          </cell>
          <cell r="CD3">
            <v>8740</v>
          </cell>
          <cell r="CE3">
            <v>7913</v>
          </cell>
          <cell r="CF3">
            <v>7913</v>
          </cell>
          <cell r="CG3">
            <v>7913</v>
          </cell>
          <cell r="CH3">
            <v>7732</v>
          </cell>
          <cell r="CI3">
            <v>7492</v>
          </cell>
          <cell r="CJ3">
            <v>7492</v>
          </cell>
          <cell r="CK3">
            <v>7397</v>
          </cell>
          <cell r="CL3">
            <v>7300</v>
          </cell>
          <cell r="CM3">
            <v>6119</v>
          </cell>
          <cell r="CN3">
            <v>2741</v>
          </cell>
        </row>
        <row r="4">
          <cell r="A4">
            <v>0</v>
          </cell>
          <cell r="B4">
            <v>0</v>
          </cell>
          <cell r="C4">
            <v>0</v>
          </cell>
          <cell r="D4">
            <v>0</v>
          </cell>
          <cell r="E4">
            <v>0</v>
          </cell>
          <cell r="F4">
            <v>0</v>
          </cell>
          <cell r="G4">
            <v>0</v>
          </cell>
          <cell r="H4">
            <v>0</v>
          </cell>
          <cell r="I4">
            <v>287</v>
          </cell>
          <cell r="J4">
            <v>622</v>
          </cell>
          <cell r="K4">
            <v>957</v>
          </cell>
          <cell r="L4">
            <v>1292</v>
          </cell>
          <cell r="M4">
            <v>3891</v>
          </cell>
          <cell r="N4">
            <v>10297</v>
          </cell>
          <cell r="O4">
            <v>16703</v>
          </cell>
          <cell r="P4">
            <v>23109</v>
          </cell>
          <cell r="Q4">
            <v>29515</v>
          </cell>
          <cell r="R4">
            <v>35921</v>
          </cell>
          <cell r="S4">
            <v>42327</v>
          </cell>
          <cell r="T4">
            <v>47391</v>
          </cell>
          <cell r="U4">
            <v>57177</v>
          </cell>
          <cell r="V4">
            <v>66963</v>
          </cell>
          <cell r="W4">
            <v>76749</v>
          </cell>
          <cell r="X4">
            <v>86535</v>
          </cell>
          <cell r="Y4">
            <v>96321</v>
          </cell>
          <cell r="Z4">
            <v>106107</v>
          </cell>
          <cell r="AA4">
            <v>115893</v>
          </cell>
          <cell r="AB4">
            <v>125679</v>
          </cell>
          <cell r="AC4">
            <v>135465</v>
          </cell>
          <cell r="AD4">
            <v>145251</v>
          </cell>
          <cell r="AE4">
            <v>155037</v>
          </cell>
          <cell r="AF4">
            <v>164823</v>
          </cell>
          <cell r="AG4">
            <v>174609</v>
          </cell>
          <cell r="AH4">
            <v>184395</v>
          </cell>
          <cell r="AI4">
            <v>194181</v>
          </cell>
          <cell r="AJ4">
            <v>203967</v>
          </cell>
          <cell r="AK4">
            <v>213753</v>
          </cell>
          <cell r="AL4">
            <v>223539</v>
          </cell>
          <cell r="AM4">
            <v>233325</v>
          </cell>
          <cell r="AN4">
            <v>243111</v>
          </cell>
          <cell r="AO4">
            <v>252897</v>
          </cell>
          <cell r="AP4">
            <v>262683</v>
          </cell>
          <cell r="AQ4">
            <v>272469</v>
          </cell>
          <cell r="AR4">
            <v>282255</v>
          </cell>
          <cell r="AS4">
            <v>292041</v>
          </cell>
          <cell r="AT4">
            <v>300005</v>
          </cell>
          <cell r="AU4">
            <v>309165</v>
          </cell>
          <cell r="AV4">
            <v>319602</v>
          </cell>
          <cell r="AW4">
            <v>330039</v>
          </cell>
          <cell r="AX4">
            <v>353398</v>
          </cell>
          <cell r="AY4">
            <v>377244</v>
          </cell>
          <cell r="AZ4">
            <v>395665</v>
          </cell>
          <cell r="BA4">
            <v>413785</v>
          </cell>
          <cell r="BB4">
            <v>431905</v>
          </cell>
          <cell r="BC4">
            <v>449650</v>
          </cell>
          <cell r="BD4">
            <v>466862</v>
          </cell>
          <cell r="BE4">
            <v>482864</v>
          </cell>
          <cell r="BF4">
            <v>498262</v>
          </cell>
          <cell r="BG4">
            <v>513612</v>
          </cell>
          <cell r="BH4">
            <v>528675</v>
          </cell>
          <cell r="BI4">
            <v>543738</v>
          </cell>
          <cell r="BJ4">
            <v>558259</v>
          </cell>
          <cell r="BK4">
            <v>570496</v>
          </cell>
          <cell r="BL4">
            <v>581068</v>
          </cell>
          <cell r="BM4">
            <v>591640</v>
          </cell>
          <cell r="BN4">
            <v>602212</v>
          </cell>
          <cell r="BO4">
            <v>612784</v>
          </cell>
          <cell r="BP4">
            <v>623356</v>
          </cell>
          <cell r="BQ4">
            <v>633928</v>
          </cell>
          <cell r="BR4">
            <v>644500</v>
          </cell>
          <cell r="BS4">
            <v>655072</v>
          </cell>
          <cell r="BT4">
            <v>665644</v>
          </cell>
          <cell r="BU4">
            <v>676216</v>
          </cell>
          <cell r="BV4">
            <v>686788</v>
          </cell>
          <cell r="BW4">
            <v>697360</v>
          </cell>
          <cell r="BX4">
            <v>707933</v>
          </cell>
          <cell r="BY4">
            <v>718509</v>
          </cell>
          <cell r="BZ4">
            <v>729870</v>
          </cell>
          <cell r="CA4">
            <v>741899</v>
          </cell>
          <cell r="CB4">
            <v>752960</v>
          </cell>
          <cell r="CC4">
            <v>762730</v>
          </cell>
          <cell r="CD4">
            <v>771470</v>
          </cell>
          <cell r="CE4">
            <v>779383</v>
          </cell>
          <cell r="CF4">
            <v>787296</v>
          </cell>
          <cell r="CG4">
            <v>795209</v>
          </cell>
          <cell r="CH4">
            <v>802941</v>
          </cell>
          <cell r="CI4">
            <v>810433</v>
          </cell>
          <cell r="CJ4">
            <v>817925</v>
          </cell>
          <cell r="CK4">
            <v>825322</v>
          </cell>
          <cell r="CL4">
            <v>832622</v>
          </cell>
          <cell r="CM4">
            <v>838741</v>
          </cell>
          <cell r="CN4">
            <v>841482</v>
          </cell>
        </row>
        <row r="5">
          <cell r="A5" t="str">
            <v>PresaRelavesR3-1  PRESA DE RELAVES ETAPA 3</v>
          </cell>
          <cell r="B5">
            <v>0</v>
          </cell>
          <cell r="C5">
            <v>618</v>
          </cell>
          <cell r="D5">
            <v>42856</v>
          </cell>
          <cell r="E5" t="str">
            <v>08-Jan-19</v>
          </cell>
          <cell r="F5">
            <v>841482</v>
          </cell>
          <cell r="G5">
            <v>0</v>
          </cell>
          <cell r="H5" t="str">
            <v>Remaining Late Labor Units</v>
          </cell>
          <cell r="I5">
            <v>287</v>
          </cell>
          <cell r="J5">
            <v>335</v>
          </cell>
          <cell r="K5">
            <v>335</v>
          </cell>
          <cell r="L5">
            <v>335</v>
          </cell>
          <cell r="M5">
            <v>1775</v>
          </cell>
          <cell r="N5">
            <v>4673</v>
          </cell>
          <cell r="O5">
            <v>6406</v>
          </cell>
          <cell r="P5">
            <v>6406</v>
          </cell>
          <cell r="Q5">
            <v>6406</v>
          </cell>
          <cell r="R5">
            <v>6406</v>
          </cell>
          <cell r="S5">
            <v>6406</v>
          </cell>
          <cell r="T5">
            <v>5815</v>
          </cell>
          <cell r="U5">
            <v>10230</v>
          </cell>
          <cell r="V5">
            <v>9676</v>
          </cell>
          <cell r="W5">
            <v>9786</v>
          </cell>
          <cell r="X5">
            <v>9786</v>
          </cell>
          <cell r="Y5">
            <v>9786</v>
          </cell>
          <cell r="Z5">
            <v>9786</v>
          </cell>
          <cell r="AA5">
            <v>9786</v>
          </cell>
          <cell r="AB5">
            <v>9786</v>
          </cell>
          <cell r="AC5">
            <v>9786</v>
          </cell>
          <cell r="AD5">
            <v>9786</v>
          </cell>
          <cell r="AE5">
            <v>9786</v>
          </cell>
          <cell r="AF5">
            <v>9786</v>
          </cell>
          <cell r="AG5">
            <v>9786</v>
          </cell>
          <cell r="AH5">
            <v>9786</v>
          </cell>
          <cell r="AI5">
            <v>9786</v>
          </cell>
          <cell r="AJ5">
            <v>9786</v>
          </cell>
          <cell r="AK5">
            <v>9786</v>
          </cell>
          <cell r="AL5">
            <v>9786</v>
          </cell>
          <cell r="AM5">
            <v>9786</v>
          </cell>
          <cell r="AN5">
            <v>9786</v>
          </cell>
          <cell r="AO5">
            <v>9786</v>
          </cell>
          <cell r="AP5">
            <v>9786</v>
          </cell>
          <cell r="AQ5">
            <v>9786</v>
          </cell>
          <cell r="AR5">
            <v>9786</v>
          </cell>
          <cell r="AS5">
            <v>9786</v>
          </cell>
          <cell r="AT5">
            <v>7964</v>
          </cell>
          <cell r="AU5">
            <v>7236</v>
          </cell>
          <cell r="AV5">
            <v>7236</v>
          </cell>
          <cell r="AW5">
            <v>7236</v>
          </cell>
          <cell r="AX5">
            <v>16364</v>
          </cell>
          <cell r="AY5">
            <v>15635</v>
          </cell>
          <cell r="AZ5">
            <v>10010</v>
          </cell>
          <cell r="BA5">
            <v>10251</v>
          </cell>
          <cell r="BB5">
            <v>10572</v>
          </cell>
          <cell r="BC5">
            <v>10572</v>
          </cell>
          <cell r="BD5">
            <v>10572</v>
          </cell>
          <cell r="BE5">
            <v>10572</v>
          </cell>
          <cell r="BF5">
            <v>10572</v>
          </cell>
          <cell r="BG5">
            <v>10572</v>
          </cell>
          <cell r="BH5">
            <v>10572</v>
          </cell>
          <cell r="BI5">
            <v>10572</v>
          </cell>
          <cell r="BJ5">
            <v>12497</v>
          </cell>
          <cell r="BK5">
            <v>13773</v>
          </cell>
          <cell r="BL5">
            <v>13773</v>
          </cell>
          <cell r="BM5">
            <v>18463</v>
          </cell>
          <cell r="BN5">
            <v>15531</v>
          </cell>
          <cell r="BO5">
            <v>17337</v>
          </cell>
          <cell r="BP5">
            <v>18361</v>
          </cell>
          <cell r="BQ5">
            <v>18120</v>
          </cell>
          <cell r="BR5">
            <v>18120</v>
          </cell>
          <cell r="BS5">
            <v>17520</v>
          </cell>
          <cell r="BT5">
            <v>16350</v>
          </cell>
          <cell r="BU5">
            <v>15594</v>
          </cell>
          <cell r="BV5">
            <v>15398</v>
          </cell>
          <cell r="BW5">
            <v>15303</v>
          </cell>
          <cell r="BX5">
            <v>15064</v>
          </cell>
          <cell r="BY5">
            <v>15067</v>
          </cell>
          <cell r="BZ5">
            <v>13643</v>
          </cell>
          <cell r="CA5">
            <v>12083</v>
          </cell>
          <cell r="CB5">
            <v>11061</v>
          </cell>
          <cell r="CC5">
            <v>9770</v>
          </cell>
          <cell r="CD5">
            <v>8794</v>
          </cell>
          <cell r="CE5">
            <v>7913</v>
          </cell>
          <cell r="CF5">
            <v>7913</v>
          </cell>
          <cell r="CG5">
            <v>7913</v>
          </cell>
          <cell r="CH5">
            <v>7732</v>
          </cell>
          <cell r="CI5">
            <v>7492</v>
          </cell>
          <cell r="CJ5">
            <v>7492</v>
          </cell>
          <cell r="CK5">
            <v>7397</v>
          </cell>
          <cell r="CL5">
            <v>7381</v>
          </cell>
          <cell r="CM5">
            <v>7041</v>
          </cell>
          <cell r="CN5">
            <v>4509</v>
          </cell>
        </row>
        <row r="6">
          <cell r="A6">
            <v>0</v>
          </cell>
          <cell r="B6">
            <v>0</v>
          </cell>
          <cell r="C6">
            <v>0</v>
          </cell>
          <cell r="D6">
            <v>0</v>
          </cell>
          <cell r="E6">
            <v>0</v>
          </cell>
          <cell r="F6">
            <v>0</v>
          </cell>
          <cell r="G6">
            <v>0</v>
          </cell>
          <cell r="H6">
            <v>0</v>
          </cell>
          <cell r="I6">
            <v>287</v>
          </cell>
          <cell r="J6">
            <v>622</v>
          </cell>
          <cell r="K6">
            <v>957</v>
          </cell>
          <cell r="L6">
            <v>1292</v>
          </cell>
          <cell r="M6">
            <v>3067</v>
          </cell>
          <cell r="N6">
            <v>7740</v>
          </cell>
          <cell r="O6">
            <v>14146</v>
          </cell>
          <cell r="P6">
            <v>20552</v>
          </cell>
          <cell r="Q6">
            <v>26958</v>
          </cell>
          <cell r="R6">
            <v>33364</v>
          </cell>
          <cell r="S6">
            <v>39770</v>
          </cell>
          <cell r="T6">
            <v>45585</v>
          </cell>
          <cell r="U6">
            <v>55815</v>
          </cell>
          <cell r="V6">
            <v>65491</v>
          </cell>
          <cell r="W6">
            <v>75277</v>
          </cell>
          <cell r="X6">
            <v>85063</v>
          </cell>
          <cell r="Y6">
            <v>94849</v>
          </cell>
          <cell r="Z6">
            <v>104635</v>
          </cell>
          <cell r="AA6">
            <v>114421</v>
          </cell>
          <cell r="AB6">
            <v>124207</v>
          </cell>
          <cell r="AC6">
            <v>133993</v>
          </cell>
          <cell r="AD6">
            <v>143779</v>
          </cell>
          <cell r="AE6">
            <v>153565</v>
          </cell>
          <cell r="AF6">
            <v>163351</v>
          </cell>
          <cell r="AG6">
            <v>173137</v>
          </cell>
          <cell r="AH6">
            <v>182923</v>
          </cell>
          <cell r="AI6">
            <v>192709</v>
          </cell>
          <cell r="AJ6">
            <v>202495</v>
          </cell>
          <cell r="AK6">
            <v>212281</v>
          </cell>
          <cell r="AL6">
            <v>222067</v>
          </cell>
          <cell r="AM6">
            <v>231853</v>
          </cell>
          <cell r="AN6">
            <v>241639</v>
          </cell>
          <cell r="AO6">
            <v>251425</v>
          </cell>
          <cell r="AP6">
            <v>261211</v>
          </cell>
          <cell r="AQ6">
            <v>270997</v>
          </cell>
          <cell r="AR6">
            <v>280783</v>
          </cell>
          <cell r="AS6">
            <v>290569</v>
          </cell>
          <cell r="AT6">
            <v>298533</v>
          </cell>
          <cell r="AU6">
            <v>305769</v>
          </cell>
          <cell r="AV6">
            <v>313005</v>
          </cell>
          <cell r="AW6">
            <v>320241</v>
          </cell>
          <cell r="AX6">
            <v>336605</v>
          </cell>
          <cell r="AY6">
            <v>352240</v>
          </cell>
          <cell r="AZ6">
            <v>362250</v>
          </cell>
          <cell r="BA6">
            <v>372501</v>
          </cell>
          <cell r="BB6">
            <v>383073</v>
          </cell>
          <cell r="BC6">
            <v>393645</v>
          </cell>
          <cell r="BD6">
            <v>404217</v>
          </cell>
          <cell r="BE6">
            <v>414789</v>
          </cell>
          <cell r="BF6">
            <v>425361</v>
          </cell>
          <cell r="BG6">
            <v>435933</v>
          </cell>
          <cell r="BH6">
            <v>446505</v>
          </cell>
          <cell r="BI6">
            <v>457077</v>
          </cell>
          <cell r="BJ6">
            <v>469574</v>
          </cell>
          <cell r="BK6">
            <v>483347</v>
          </cell>
          <cell r="BL6">
            <v>497120</v>
          </cell>
          <cell r="BM6">
            <v>515583</v>
          </cell>
          <cell r="BN6">
            <v>531114</v>
          </cell>
          <cell r="BO6">
            <v>548451</v>
          </cell>
          <cell r="BP6">
            <v>566812</v>
          </cell>
          <cell r="BQ6">
            <v>584932</v>
          </cell>
          <cell r="BR6">
            <v>603052</v>
          </cell>
          <cell r="BS6">
            <v>620572</v>
          </cell>
          <cell r="BT6">
            <v>636922</v>
          </cell>
          <cell r="BU6">
            <v>652516</v>
          </cell>
          <cell r="BV6">
            <v>667914</v>
          </cell>
          <cell r="BW6">
            <v>683217</v>
          </cell>
          <cell r="BX6">
            <v>698281</v>
          </cell>
          <cell r="BY6">
            <v>713348</v>
          </cell>
          <cell r="BZ6">
            <v>726991</v>
          </cell>
          <cell r="CA6">
            <v>739074</v>
          </cell>
          <cell r="CB6">
            <v>750135</v>
          </cell>
          <cell r="CC6">
            <v>759905</v>
          </cell>
          <cell r="CD6">
            <v>768699</v>
          </cell>
          <cell r="CE6">
            <v>776612</v>
          </cell>
          <cell r="CF6">
            <v>784525</v>
          </cell>
          <cell r="CG6">
            <v>792438</v>
          </cell>
          <cell r="CH6">
            <v>800170</v>
          </cell>
          <cell r="CI6">
            <v>807662</v>
          </cell>
          <cell r="CJ6">
            <v>815154</v>
          </cell>
          <cell r="CK6">
            <v>822551</v>
          </cell>
          <cell r="CL6">
            <v>829932</v>
          </cell>
          <cell r="CM6">
            <v>836973</v>
          </cell>
          <cell r="CN6">
            <v>841482</v>
          </cell>
        </row>
        <row r="8">
          <cell r="A8" t="str">
            <v>Activity ID</v>
          </cell>
          <cell r="B8" t="str">
            <v>Activity Name</v>
          </cell>
          <cell r="C8" t="str">
            <v>Original Duration</v>
          </cell>
          <cell r="D8" t="str">
            <v>Start</v>
          </cell>
          <cell r="E8" t="str">
            <v>Finish</v>
          </cell>
          <cell r="F8" t="str">
            <v>Budgeted Labor Units</v>
          </cell>
          <cell r="G8" t="str">
            <v>Total Float</v>
          </cell>
          <cell r="H8" t="str">
            <v>Spreadsheet Field</v>
          </cell>
          <cell r="I8">
            <v>42856</v>
          </cell>
          <cell r="J8">
            <v>42887</v>
          </cell>
          <cell r="K8">
            <v>42917</v>
          </cell>
          <cell r="L8">
            <v>42948</v>
          </cell>
          <cell r="M8">
            <v>42979</v>
          </cell>
          <cell r="N8">
            <v>43009</v>
          </cell>
          <cell r="O8">
            <v>43040</v>
          </cell>
          <cell r="P8">
            <v>43070</v>
          </cell>
          <cell r="Q8">
            <v>43101</v>
          </cell>
          <cell r="R8">
            <v>43132</v>
          </cell>
          <cell r="S8">
            <v>43160</v>
          </cell>
          <cell r="T8">
            <v>43191</v>
          </cell>
          <cell r="U8">
            <v>43221</v>
          </cell>
          <cell r="V8">
            <v>43252</v>
          </cell>
          <cell r="W8">
            <v>43282</v>
          </cell>
          <cell r="X8">
            <v>43313</v>
          </cell>
          <cell r="Y8">
            <v>43344</v>
          </cell>
          <cell r="Z8">
            <v>43374</v>
          </cell>
          <cell r="AA8">
            <v>43405</v>
          </cell>
          <cell r="AB8">
            <v>43435</v>
          </cell>
          <cell r="AC8">
            <v>43466</v>
          </cell>
        </row>
        <row r="9">
          <cell r="A9">
            <v>0</v>
          </cell>
          <cell r="B9">
            <v>0</v>
          </cell>
          <cell r="C9">
            <v>0</v>
          </cell>
          <cell r="D9">
            <v>0</v>
          </cell>
          <cell r="E9">
            <v>0</v>
          </cell>
          <cell r="F9">
            <v>0</v>
          </cell>
          <cell r="G9">
            <v>0</v>
          </cell>
          <cell r="H9">
            <v>0</v>
          </cell>
          <cell r="I9">
            <v>42886</v>
          </cell>
          <cell r="J9">
            <v>42916</v>
          </cell>
          <cell r="K9">
            <v>42947</v>
          </cell>
          <cell r="L9">
            <v>42978</v>
          </cell>
          <cell r="M9">
            <v>43008</v>
          </cell>
          <cell r="N9">
            <v>43039</v>
          </cell>
          <cell r="O9">
            <v>43069</v>
          </cell>
          <cell r="P9">
            <v>43100</v>
          </cell>
          <cell r="Q9">
            <v>43131</v>
          </cell>
          <cell r="R9">
            <v>43159</v>
          </cell>
          <cell r="S9">
            <v>43190</v>
          </cell>
          <cell r="T9">
            <v>43220</v>
          </cell>
          <cell r="U9">
            <v>43251</v>
          </cell>
          <cell r="V9">
            <v>43281</v>
          </cell>
          <cell r="W9">
            <v>43312</v>
          </cell>
          <cell r="X9">
            <v>43343</v>
          </cell>
          <cell r="Y9">
            <v>43373</v>
          </cell>
          <cell r="Z9">
            <v>43404</v>
          </cell>
          <cell r="AA9">
            <v>43434</v>
          </cell>
          <cell r="AB9">
            <v>43465</v>
          </cell>
          <cell r="AC9">
            <v>-1</v>
          </cell>
        </row>
        <row r="10">
          <cell r="A10" t="str">
            <v>PresaRelavesR3-1  PRESA DE RELAVES ETAPA 3</v>
          </cell>
          <cell r="B10">
            <v>0</v>
          </cell>
          <cell r="C10">
            <v>618</v>
          </cell>
          <cell r="D10">
            <v>42856</v>
          </cell>
          <cell r="E10" t="str">
            <v>08-Jan-19</v>
          </cell>
          <cell r="F10">
            <v>841482</v>
          </cell>
          <cell r="G10">
            <v>0</v>
          </cell>
          <cell r="H10" t="str">
            <v>Remaining Labor Units</v>
          </cell>
          <cell r="I10">
            <v>1484</v>
          </cell>
          <cell r="J10">
            <v>27118</v>
          </cell>
          <cell r="K10">
            <v>31374</v>
          </cell>
          <cell r="L10">
            <v>43338</v>
          </cell>
          <cell r="M10">
            <v>41940</v>
          </cell>
          <cell r="N10">
            <v>43338</v>
          </cell>
          <cell r="O10">
            <v>41940</v>
          </cell>
          <cell r="P10">
            <v>43338</v>
          </cell>
          <cell r="Q10">
            <v>41263</v>
          </cell>
          <cell r="R10">
            <v>72710</v>
          </cell>
          <cell r="S10">
            <v>79023</v>
          </cell>
          <cell r="T10">
            <v>66118</v>
          </cell>
          <cell r="U10">
            <v>55642</v>
          </cell>
          <cell r="V10">
            <v>45309</v>
          </cell>
          <cell r="W10">
            <v>46819</v>
          </cell>
          <cell r="X10">
            <v>47350</v>
          </cell>
          <cell r="Y10">
            <v>44503</v>
          </cell>
          <cell r="Z10">
            <v>34622</v>
          </cell>
          <cell r="AA10">
            <v>30968</v>
          </cell>
          <cell r="AB10">
            <v>3285</v>
          </cell>
          <cell r="AC10">
            <v>0</v>
          </cell>
        </row>
        <row r="11">
          <cell r="A11">
            <v>0</v>
          </cell>
          <cell r="B11">
            <v>0</v>
          </cell>
          <cell r="C11">
            <v>0</v>
          </cell>
          <cell r="D11">
            <v>0</v>
          </cell>
          <cell r="E11">
            <v>0</v>
          </cell>
          <cell r="F11">
            <v>0</v>
          </cell>
          <cell r="G11">
            <v>0</v>
          </cell>
          <cell r="H11">
            <v>0</v>
          </cell>
          <cell r="I11">
            <v>1484</v>
          </cell>
          <cell r="J11">
            <v>28602</v>
          </cell>
          <cell r="K11">
            <v>59976</v>
          </cell>
          <cell r="L11">
            <v>103314</v>
          </cell>
          <cell r="M11">
            <v>145254</v>
          </cell>
          <cell r="N11">
            <v>188592</v>
          </cell>
          <cell r="O11">
            <v>230532</v>
          </cell>
          <cell r="P11">
            <v>273870</v>
          </cell>
          <cell r="Q11">
            <v>315133</v>
          </cell>
          <cell r="R11">
            <v>387843</v>
          </cell>
          <cell r="S11">
            <v>466866</v>
          </cell>
          <cell r="T11">
            <v>532984</v>
          </cell>
          <cell r="U11">
            <v>588626</v>
          </cell>
          <cell r="V11">
            <v>633935</v>
          </cell>
          <cell r="W11">
            <v>680754</v>
          </cell>
          <cell r="X11">
            <v>728104</v>
          </cell>
          <cell r="Y11">
            <v>772607</v>
          </cell>
          <cell r="Z11">
            <v>807229</v>
          </cell>
          <cell r="AA11">
            <v>838197</v>
          </cell>
          <cell r="AB11">
            <v>841482</v>
          </cell>
          <cell r="AC11">
            <v>841482</v>
          </cell>
        </row>
        <row r="12">
          <cell r="A12" t="str">
            <v>PresaRelavesR3-1  PRESA DE RELAVES ETAPA 3</v>
          </cell>
          <cell r="B12">
            <v>0</v>
          </cell>
          <cell r="C12">
            <v>618</v>
          </cell>
          <cell r="D12">
            <v>42856</v>
          </cell>
          <cell r="E12" t="str">
            <v>08-Jan-19</v>
          </cell>
          <cell r="F12">
            <v>841482</v>
          </cell>
          <cell r="G12">
            <v>0</v>
          </cell>
          <cell r="H12" t="str">
            <v>Remaining Late Labor Units</v>
          </cell>
          <cell r="I12">
            <v>1484</v>
          </cell>
          <cell r="J12">
            <v>24561</v>
          </cell>
          <cell r="K12">
            <v>32459</v>
          </cell>
          <cell r="L12">
            <v>43338</v>
          </cell>
          <cell r="M12">
            <v>41940</v>
          </cell>
          <cell r="N12">
            <v>43338</v>
          </cell>
          <cell r="O12">
            <v>41940</v>
          </cell>
          <cell r="P12">
            <v>43338</v>
          </cell>
          <cell r="Q12">
            <v>37509</v>
          </cell>
          <cell r="R12">
            <v>48056</v>
          </cell>
          <cell r="S12">
            <v>46257</v>
          </cell>
          <cell r="T12">
            <v>45309</v>
          </cell>
          <cell r="U12">
            <v>60759</v>
          </cell>
          <cell r="V12">
            <v>74647</v>
          </cell>
          <cell r="W12">
            <v>74184</v>
          </cell>
          <cell r="X12">
            <v>66103</v>
          </cell>
          <cell r="Y12">
            <v>44611</v>
          </cell>
          <cell r="Z12">
            <v>34622</v>
          </cell>
          <cell r="AA12">
            <v>31769</v>
          </cell>
          <cell r="AB12">
            <v>5258</v>
          </cell>
          <cell r="AC12">
            <v>0</v>
          </cell>
        </row>
        <row r="13">
          <cell r="A13">
            <v>0</v>
          </cell>
          <cell r="B13">
            <v>0</v>
          </cell>
          <cell r="C13">
            <v>0</v>
          </cell>
          <cell r="D13">
            <v>0</v>
          </cell>
          <cell r="E13">
            <v>0</v>
          </cell>
          <cell r="F13">
            <v>0</v>
          </cell>
          <cell r="G13">
            <v>0</v>
          </cell>
          <cell r="H13">
            <v>0</v>
          </cell>
          <cell r="I13">
            <v>1484</v>
          </cell>
          <cell r="J13">
            <v>26045</v>
          </cell>
          <cell r="K13">
            <v>58504</v>
          </cell>
          <cell r="L13">
            <v>101842</v>
          </cell>
          <cell r="M13">
            <v>143782</v>
          </cell>
          <cell r="N13">
            <v>187120</v>
          </cell>
          <cell r="O13">
            <v>229060</v>
          </cell>
          <cell r="P13">
            <v>272398</v>
          </cell>
          <cell r="Q13">
            <v>309907</v>
          </cell>
          <cell r="R13">
            <v>357963</v>
          </cell>
          <cell r="S13">
            <v>404220</v>
          </cell>
          <cell r="T13">
            <v>449529</v>
          </cell>
          <cell r="U13">
            <v>510288</v>
          </cell>
          <cell r="V13">
            <v>584935</v>
          </cell>
          <cell r="W13">
            <v>659119</v>
          </cell>
          <cell r="X13">
            <v>725222</v>
          </cell>
          <cell r="Y13">
            <v>769833</v>
          </cell>
          <cell r="Z13">
            <v>804455</v>
          </cell>
          <cell r="AA13">
            <v>836224</v>
          </cell>
          <cell r="AB13">
            <v>841482</v>
          </cell>
          <cell r="AC13">
            <v>841482</v>
          </cell>
        </row>
        <row r="18">
          <cell r="A18" t="str">
            <v>Activity ID</v>
          </cell>
          <cell r="B18" t="str">
            <v>Activity Name</v>
          </cell>
          <cell r="C18" t="str">
            <v>Resource ID Name</v>
          </cell>
          <cell r="D18" t="str">
            <v>Resource Type</v>
          </cell>
          <cell r="E18" t="str">
            <v>Unit of Measure</v>
          </cell>
          <cell r="F18" t="str">
            <v>Budgeted Units</v>
          </cell>
          <cell r="G18" t="str">
            <v>Actual Units</v>
          </cell>
          <cell r="H18" t="str">
            <v>Remaining Units</v>
          </cell>
          <cell r="I18">
            <v>42855</v>
          </cell>
          <cell r="J18">
            <v>42862</v>
          </cell>
          <cell r="K18">
            <v>42869</v>
          </cell>
          <cell r="L18">
            <v>42876</v>
          </cell>
          <cell r="M18">
            <v>42883</v>
          </cell>
          <cell r="N18">
            <v>42890</v>
          </cell>
          <cell r="O18">
            <v>42897</v>
          </cell>
          <cell r="P18">
            <v>42904</v>
          </cell>
          <cell r="Q18">
            <v>42911</v>
          </cell>
          <cell r="R18">
            <v>42918</v>
          </cell>
          <cell r="S18">
            <v>42925</v>
          </cell>
          <cell r="T18">
            <v>42932</v>
          </cell>
          <cell r="U18">
            <v>42939</v>
          </cell>
          <cell r="V18">
            <v>42946</v>
          </cell>
          <cell r="W18" t="str">
            <v>06-Aug-17</v>
          </cell>
          <cell r="X18" t="str">
            <v>13-Aug-17</v>
          </cell>
          <cell r="Y18" t="str">
            <v>20-Aug-17</v>
          </cell>
          <cell r="Z18" t="str">
            <v>27-Aug-17</v>
          </cell>
          <cell r="AA18">
            <v>42981</v>
          </cell>
          <cell r="AB18">
            <v>42988</v>
          </cell>
          <cell r="AC18">
            <v>42995</v>
          </cell>
          <cell r="AD18">
            <v>43002</v>
          </cell>
          <cell r="AE18">
            <v>43009</v>
          </cell>
          <cell r="AF18">
            <v>43016</v>
          </cell>
          <cell r="AG18">
            <v>43023</v>
          </cell>
          <cell r="AH18">
            <v>43030</v>
          </cell>
          <cell r="AI18">
            <v>43037</v>
          </cell>
          <cell r="AJ18">
            <v>43044</v>
          </cell>
          <cell r="AK18">
            <v>43051</v>
          </cell>
          <cell r="AL18">
            <v>43058</v>
          </cell>
          <cell r="AM18">
            <v>43065</v>
          </cell>
          <cell r="AN18" t="str">
            <v>03-Dec-17</v>
          </cell>
          <cell r="AO18" t="str">
            <v>10-Dec-17</v>
          </cell>
          <cell r="AP18" t="str">
            <v>17-Dec-17</v>
          </cell>
          <cell r="AQ18" t="str">
            <v>24-Dec-17</v>
          </cell>
          <cell r="AR18" t="str">
            <v>31-Dec-17</v>
          </cell>
          <cell r="AS18" t="str">
            <v>07-Jan-18</v>
          </cell>
          <cell r="AT18" t="str">
            <v>14-Jan-18</v>
          </cell>
          <cell r="AU18" t="str">
            <v>21-Jan-18</v>
          </cell>
          <cell r="AV18" t="str">
            <v>28-Jan-18</v>
          </cell>
          <cell r="AW18">
            <v>43135</v>
          </cell>
          <cell r="AX18">
            <v>43142</v>
          </cell>
          <cell r="AY18">
            <v>43149</v>
          </cell>
          <cell r="AZ18">
            <v>43156</v>
          </cell>
          <cell r="BA18">
            <v>43163</v>
          </cell>
          <cell r="BB18">
            <v>43170</v>
          </cell>
          <cell r="BC18">
            <v>43177</v>
          </cell>
          <cell r="BD18">
            <v>43184</v>
          </cell>
          <cell r="BE18" t="str">
            <v>01-Apr-18</v>
          </cell>
          <cell r="BF18" t="str">
            <v>08-Apr-18</v>
          </cell>
          <cell r="BG18" t="str">
            <v>15-Apr-18</v>
          </cell>
          <cell r="BH18" t="str">
            <v>22-Apr-18</v>
          </cell>
          <cell r="BI18" t="str">
            <v>29-Apr-18</v>
          </cell>
          <cell r="BJ18">
            <v>43226</v>
          </cell>
          <cell r="BK18">
            <v>43233</v>
          </cell>
          <cell r="BL18">
            <v>43240</v>
          </cell>
          <cell r="BM18">
            <v>43247</v>
          </cell>
          <cell r="BN18">
            <v>43254</v>
          </cell>
          <cell r="BO18">
            <v>43261</v>
          </cell>
          <cell r="BP18">
            <v>43268</v>
          </cell>
          <cell r="BQ18">
            <v>43275</v>
          </cell>
          <cell r="BR18">
            <v>43282</v>
          </cell>
          <cell r="BS18">
            <v>43289</v>
          </cell>
          <cell r="BT18">
            <v>43296</v>
          </cell>
          <cell r="BU18">
            <v>43303</v>
          </cell>
          <cell r="BV18">
            <v>43310</v>
          </cell>
          <cell r="BW18" t="str">
            <v>05-Aug-18</v>
          </cell>
          <cell r="BX18" t="str">
            <v>12-Aug-18</v>
          </cell>
          <cell r="BY18" t="str">
            <v>19-Aug-18</v>
          </cell>
          <cell r="BZ18" t="str">
            <v>26-Aug-18</v>
          </cell>
          <cell r="CA18">
            <v>43345</v>
          </cell>
          <cell r="CB18">
            <v>43352</v>
          </cell>
          <cell r="CC18">
            <v>43359</v>
          </cell>
          <cell r="CD18">
            <v>43366</v>
          </cell>
          <cell r="CE18">
            <v>43373</v>
          </cell>
          <cell r="CF18">
            <v>43380</v>
          </cell>
          <cell r="CG18">
            <v>43387</v>
          </cell>
          <cell r="CH18">
            <v>43394</v>
          </cell>
          <cell r="CI18">
            <v>43401</v>
          </cell>
          <cell r="CJ18">
            <v>43408</v>
          </cell>
          <cell r="CK18">
            <v>43415</v>
          </cell>
          <cell r="CL18">
            <v>43422</v>
          </cell>
          <cell r="CM18">
            <v>43429</v>
          </cell>
          <cell r="CN18" t="str">
            <v>02-Dec-18</v>
          </cell>
        </row>
        <row r="19">
          <cell r="A19" t="str">
            <v>Material tipo 1</v>
          </cell>
          <cell r="B19">
            <v>0</v>
          </cell>
          <cell r="C19" t="str">
            <v>TIPO 1.Material tipo 1</v>
          </cell>
          <cell r="D19">
            <v>0</v>
          </cell>
          <cell r="E19">
            <v>0</v>
          </cell>
          <cell r="F19">
            <v>141433</v>
          </cell>
          <cell r="G19">
            <v>0</v>
          </cell>
          <cell r="H19">
            <v>141433</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867</v>
          </cell>
          <cell r="AV19">
            <v>3033</v>
          </cell>
          <cell r="AW19">
            <v>3035</v>
          </cell>
          <cell r="AX19">
            <v>4953</v>
          </cell>
          <cell r="AY19">
            <v>5779</v>
          </cell>
          <cell r="AZ19">
            <v>5779</v>
          </cell>
          <cell r="BA19">
            <v>5779</v>
          </cell>
          <cell r="BB19">
            <v>5779</v>
          </cell>
          <cell r="BC19">
            <v>5779</v>
          </cell>
          <cell r="BD19">
            <v>5779</v>
          </cell>
          <cell r="BE19">
            <v>4403</v>
          </cell>
          <cell r="BF19">
            <v>3852</v>
          </cell>
          <cell r="BG19">
            <v>3852</v>
          </cell>
          <cell r="BH19">
            <v>3852</v>
          </cell>
          <cell r="BI19">
            <v>3853</v>
          </cell>
          <cell r="BJ19">
            <v>3854</v>
          </cell>
          <cell r="BK19">
            <v>2753</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2702</v>
          </cell>
          <cell r="CA19">
            <v>6305</v>
          </cell>
          <cell r="CB19">
            <v>6305</v>
          </cell>
          <cell r="CC19">
            <v>6305</v>
          </cell>
          <cell r="CD19">
            <v>5405</v>
          </cell>
          <cell r="CE19">
            <v>4204</v>
          </cell>
          <cell r="CF19">
            <v>4204</v>
          </cell>
          <cell r="CG19">
            <v>4204</v>
          </cell>
          <cell r="CH19">
            <v>4204</v>
          </cell>
          <cell r="CI19">
            <v>4204</v>
          </cell>
          <cell r="CJ19">
            <v>4204</v>
          </cell>
          <cell r="CK19">
            <v>4204</v>
          </cell>
          <cell r="CL19">
            <v>4204</v>
          </cell>
          <cell r="CM19">
            <v>4204</v>
          </cell>
          <cell r="CN19">
            <v>3594</v>
          </cell>
        </row>
        <row r="20">
          <cell r="A20" t="str">
            <v>Material tipo 2</v>
          </cell>
          <cell r="B20">
            <v>0</v>
          </cell>
          <cell r="C20" t="str">
            <v>TIPO 2.Material tipo 2</v>
          </cell>
          <cell r="D20">
            <v>0</v>
          </cell>
          <cell r="E20">
            <v>0</v>
          </cell>
          <cell r="F20">
            <v>93122</v>
          </cell>
          <cell r="G20">
            <v>0</v>
          </cell>
          <cell r="H20">
            <v>93122</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775</v>
          </cell>
          <cell r="AV20">
            <v>2712</v>
          </cell>
          <cell r="AW20">
            <v>2712</v>
          </cell>
          <cell r="AX20">
            <v>3201</v>
          </cell>
          <cell r="AY20">
            <v>3736</v>
          </cell>
          <cell r="AZ20">
            <v>3736</v>
          </cell>
          <cell r="BA20">
            <v>3736</v>
          </cell>
          <cell r="BB20">
            <v>3736</v>
          </cell>
          <cell r="BC20">
            <v>3736</v>
          </cell>
          <cell r="BD20">
            <v>3736</v>
          </cell>
          <cell r="BE20">
            <v>2847</v>
          </cell>
          <cell r="BF20">
            <v>2491</v>
          </cell>
          <cell r="BG20">
            <v>2491</v>
          </cell>
          <cell r="BH20">
            <v>2491</v>
          </cell>
          <cell r="BI20">
            <v>2491</v>
          </cell>
          <cell r="BJ20">
            <v>2491</v>
          </cell>
          <cell r="BK20">
            <v>1779</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1745</v>
          </cell>
          <cell r="CA20">
            <v>4072</v>
          </cell>
          <cell r="CB20">
            <v>4072</v>
          </cell>
          <cell r="CC20">
            <v>4072</v>
          </cell>
          <cell r="CD20">
            <v>3492</v>
          </cell>
          <cell r="CE20">
            <v>2716</v>
          </cell>
          <cell r="CF20">
            <v>2716</v>
          </cell>
          <cell r="CG20">
            <v>2716</v>
          </cell>
          <cell r="CH20">
            <v>2716</v>
          </cell>
          <cell r="CI20">
            <v>2716</v>
          </cell>
          <cell r="CJ20">
            <v>2716</v>
          </cell>
          <cell r="CK20">
            <v>2716</v>
          </cell>
          <cell r="CL20">
            <v>2716</v>
          </cell>
          <cell r="CM20">
            <v>2716</v>
          </cell>
          <cell r="CN20">
            <v>2328</v>
          </cell>
        </row>
        <row r="21">
          <cell r="A21" t="str">
            <v>Material tipo 3</v>
          </cell>
          <cell r="B21">
            <v>0</v>
          </cell>
          <cell r="C21" t="str">
            <v>TIPO 3.Material tipo 3</v>
          </cell>
          <cell r="D21">
            <v>0</v>
          </cell>
          <cell r="E21">
            <v>0</v>
          </cell>
          <cell r="F21">
            <v>9073414</v>
          </cell>
          <cell r="G21">
            <v>0</v>
          </cell>
          <cell r="H21">
            <v>9073414</v>
          </cell>
          <cell r="I21">
            <v>0</v>
          </cell>
          <cell r="J21">
            <v>0</v>
          </cell>
          <cell r="K21">
            <v>0</v>
          </cell>
          <cell r="L21">
            <v>0</v>
          </cell>
          <cell r="M21">
            <v>0</v>
          </cell>
          <cell r="N21">
            <v>0</v>
          </cell>
          <cell r="O21">
            <v>0</v>
          </cell>
          <cell r="P21">
            <v>0</v>
          </cell>
          <cell r="Q21">
            <v>0</v>
          </cell>
          <cell r="R21">
            <v>0</v>
          </cell>
          <cell r="S21">
            <v>0</v>
          </cell>
          <cell r="T21">
            <v>7329</v>
          </cell>
          <cell r="U21">
            <v>50831</v>
          </cell>
          <cell r="V21">
            <v>50829</v>
          </cell>
          <cell r="W21">
            <v>61875</v>
          </cell>
          <cell r="X21">
            <v>91815</v>
          </cell>
          <cell r="Y21">
            <v>100627</v>
          </cell>
          <cell r="Z21">
            <v>100678</v>
          </cell>
          <cell r="AA21">
            <v>100615</v>
          </cell>
          <cell r="AB21">
            <v>100635</v>
          </cell>
          <cell r="AC21">
            <v>126150</v>
          </cell>
          <cell r="AD21">
            <v>145605</v>
          </cell>
          <cell r="AE21">
            <v>145576</v>
          </cell>
          <cell r="AF21">
            <v>145513</v>
          </cell>
          <cell r="AG21">
            <v>145518</v>
          </cell>
          <cell r="AH21">
            <v>145671</v>
          </cell>
          <cell r="AI21">
            <v>145696</v>
          </cell>
          <cell r="AJ21">
            <v>145466</v>
          </cell>
          <cell r="AK21">
            <v>145454</v>
          </cell>
          <cell r="AL21">
            <v>145553</v>
          </cell>
          <cell r="AM21">
            <v>145368</v>
          </cell>
          <cell r="AN21">
            <v>145439</v>
          </cell>
          <cell r="AO21">
            <v>145605</v>
          </cell>
          <cell r="AP21">
            <v>145591</v>
          </cell>
          <cell r="AQ21">
            <v>145614</v>
          </cell>
          <cell r="AR21">
            <v>145465</v>
          </cell>
          <cell r="AS21">
            <v>145387</v>
          </cell>
          <cell r="AT21">
            <v>145498</v>
          </cell>
          <cell r="AU21">
            <v>146359</v>
          </cell>
          <cell r="AV21">
            <v>149244</v>
          </cell>
          <cell r="AW21">
            <v>149108</v>
          </cell>
          <cell r="AX21">
            <v>197766</v>
          </cell>
          <cell r="AY21">
            <v>206119</v>
          </cell>
          <cell r="AZ21">
            <v>204565</v>
          </cell>
          <cell r="BA21">
            <v>200264</v>
          </cell>
          <cell r="BB21">
            <v>200336</v>
          </cell>
          <cell r="BC21">
            <v>194646</v>
          </cell>
          <cell r="BD21">
            <v>187217</v>
          </cell>
          <cell r="BE21">
            <v>181502</v>
          </cell>
          <cell r="BF21">
            <v>177426</v>
          </cell>
          <cell r="BG21">
            <v>176640</v>
          </cell>
          <cell r="BH21">
            <v>172708</v>
          </cell>
          <cell r="BI21">
            <v>172342</v>
          </cell>
          <cell r="BJ21">
            <v>164497</v>
          </cell>
          <cell r="BK21">
            <v>144802</v>
          </cell>
          <cell r="BL21">
            <v>144720</v>
          </cell>
          <cell r="BM21">
            <v>144624</v>
          </cell>
          <cell r="BN21">
            <v>144560</v>
          </cell>
          <cell r="BO21">
            <v>144719</v>
          </cell>
          <cell r="BP21">
            <v>144831</v>
          </cell>
          <cell r="BQ21">
            <v>144796</v>
          </cell>
          <cell r="BR21">
            <v>144746</v>
          </cell>
          <cell r="BS21">
            <v>144927</v>
          </cell>
          <cell r="BT21">
            <v>144904</v>
          </cell>
          <cell r="BU21">
            <v>144752</v>
          </cell>
          <cell r="BV21">
            <v>144679</v>
          </cell>
          <cell r="BW21">
            <v>144642</v>
          </cell>
          <cell r="BX21">
            <v>144743</v>
          </cell>
          <cell r="BY21">
            <v>144803</v>
          </cell>
          <cell r="BZ21">
            <v>120770</v>
          </cell>
          <cell r="CA21">
            <v>87903</v>
          </cell>
          <cell r="CB21">
            <v>73790</v>
          </cell>
          <cell r="CC21">
            <v>54973</v>
          </cell>
          <cell r="CD21">
            <v>48386</v>
          </cell>
          <cell r="CE21">
            <v>45752</v>
          </cell>
          <cell r="CF21">
            <v>45752</v>
          </cell>
          <cell r="CG21">
            <v>45752</v>
          </cell>
          <cell r="CH21">
            <v>43118</v>
          </cell>
          <cell r="CI21">
            <v>39605</v>
          </cell>
          <cell r="CJ21">
            <v>39605</v>
          </cell>
          <cell r="CK21">
            <v>38219</v>
          </cell>
          <cell r="CL21">
            <v>37988</v>
          </cell>
          <cell r="CM21">
            <v>33828</v>
          </cell>
          <cell r="CN21">
            <v>583</v>
          </cell>
        </row>
        <row r="22">
          <cell r="A22" t="str">
            <v>Concreto en Curb</v>
          </cell>
          <cell r="B22">
            <v>0</v>
          </cell>
          <cell r="C22" t="str">
            <v>CURB.Concreto en Curb</v>
          </cell>
          <cell r="D22">
            <v>0</v>
          </cell>
          <cell r="E22">
            <v>0</v>
          </cell>
          <cell r="F22">
            <v>15455</v>
          </cell>
          <cell r="G22">
            <v>0</v>
          </cell>
          <cell r="H22">
            <v>15455</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142</v>
          </cell>
          <cell r="AV22">
            <v>496</v>
          </cell>
          <cell r="AW22">
            <v>497</v>
          </cell>
          <cell r="AX22">
            <v>646</v>
          </cell>
          <cell r="AY22">
            <v>646</v>
          </cell>
          <cell r="AZ22">
            <v>646</v>
          </cell>
          <cell r="BA22">
            <v>646</v>
          </cell>
          <cell r="BB22">
            <v>646</v>
          </cell>
          <cell r="BC22">
            <v>646</v>
          </cell>
          <cell r="BD22">
            <v>627</v>
          </cell>
          <cell r="BE22">
            <v>480</v>
          </cell>
          <cell r="BF22">
            <v>431</v>
          </cell>
          <cell r="BG22">
            <v>432</v>
          </cell>
          <cell r="BH22">
            <v>432</v>
          </cell>
          <cell r="BI22">
            <v>432</v>
          </cell>
          <cell r="BJ22">
            <v>432</v>
          </cell>
          <cell r="BK22">
            <v>247</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364</v>
          </cell>
          <cell r="CA22">
            <v>639</v>
          </cell>
          <cell r="CB22">
            <v>639</v>
          </cell>
          <cell r="CC22">
            <v>639</v>
          </cell>
          <cell r="CD22">
            <v>517</v>
          </cell>
          <cell r="CE22">
            <v>426</v>
          </cell>
          <cell r="CF22">
            <v>426</v>
          </cell>
          <cell r="CG22">
            <v>426</v>
          </cell>
          <cell r="CH22">
            <v>426</v>
          </cell>
          <cell r="CI22">
            <v>426</v>
          </cell>
          <cell r="CJ22">
            <v>426</v>
          </cell>
          <cell r="CK22">
            <v>426</v>
          </cell>
          <cell r="CL22">
            <v>426</v>
          </cell>
          <cell r="CM22">
            <v>426</v>
          </cell>
          <cell r="CN22">
            <v>299</v>
          </cell>
        </row>
        <row r="23">
          <cell r="C23">
            <v>0</v>
          </cell>
        </row>
        <row r="24">
          <cell r="C24">
            <v>0</v>
          </cell>
        </row>
        <row r="25">
          <cell r="A25" t="str">
            <v>Activity ID</v>
          </cell>
          <cell r="B25" t="str">
            <v>Activity Name</v>
          </cell>
          <cell r="C25" t="str">
            <v>Resource ID Name</v>
          </cell>
          <cell r="D25" t="str">
            <v>Resource Type</v>
          </cell>
          <cell r="E25" t="str">
            <v>Unit of Measure</v>
          </cell>
          <cell r="F25" t="str">
            <v>Budgeted Units</v>
          </cell>
          <cell r="G25" t="str">
            <v>Actual Units</v>
          </cell>
          <cell r="H25" t="str">
            <v>Remaining Units</v>
          </cell>
          <cell r="I25">
            <v>42856</v>
          </cell>
          <cell r="J25">
            <v>42887</v>
          </cell>
          <cell r="K25">
            <v>42917</v>
          </cell>
          <cell r="L25" t="str">
            <v>01-Aug-17</v>
          </cell>
          <cell r="M25">
            <v>42979</v>
          </cell>
          <cell r="N25">
            <v>43009</v>
          </cell>
          <cell r="O25">
            <v>43040</v>
          </cell>
          <cell r="P25" t="str">
            <v>01-Dec-17</v>
          </cell>
          <cell r="Q25" t="str">
            <v>01-Jan-18</v>
          </cell>
          <cell r="R25">
            <v>43132</v>
          </cell>
          <cell r="S25">
            <v>43160</v>
          </cell>
          <cell r="T25" t="str">
            <v>01-Apr-18</v>
          </cell>
          <cell r="U25">
            <v>43221</v>
          </cell>
          <cell r="V25">
            <v>43252</v>
          </cell>
          <cell r="W25">
            <v>43282</v>
          </cell>
          <cell r="X25" t="str">
            <v>01-Aug-18</v>
          </cell>
          <cell r="Y25">
            <v>43344</v>
          </cell>
          <cell r="Z25">
            <v>43374</v>
          </cell>
          <cell r="AA25">
            <v>43405</v>
          </cell>
          <cell r="AB25" t="str">
            <v>01-Dec-18</v>
          </cell>
        </row>
        <row r="26">
          <cell r="A26" t="str">
            <v>Material tipo 1</v>
          </cell>
          <cell r="B26">
            <v>0</v>
          </cell>
          <cell r="C26" t="str">
            <v>TIPO 1.Material tipo 1</v>
          </cell>
          <cell r="D26">
            <v>0</v>
          </cell>
          <cell r="E26">
            <v>0</v>
          </cell>
          <cell r="F26">
            <v>141433</v>
          </cell>
          <cell r="G26">
            <v>0</v>
          </cell>
          <cell r="H26">
            <v>141433</v>
          </cell>
          <cell r="I26">
            <v>0</v>
          </cell>
          <cell r="J26">
            <v>0</v>
          </cell>
          <cell r="K26">
            <v>0</v>
          </cell>
          <cell r="L26">
            <v>0</v>
          </cell>
          <cell r="M26">
            <v>0</v>
          </cell>
          <cell r="N26">
            <v>0</v>
          </cell>
          <cell r="O26">
            <v>0</v>
          </cell>
          <cell r="P26">
            <v>0</v>
          </cell>
          <cell r="Q26">
            <v>2600</v>
          </cell>
          <cell r="R26">
            <v>18368</v>
          </cell>
          <cell r="S26">
            <v>25591</v>
          </cell>
          <cell r="T26">
            <v>17061</v>
          </cell>
          <cell r="U26">
            <v>9359</v>
          </cell>
          <cell r="V26">
            <v>0</v>
          </cell>
          <cell r="W26">
            <v>0</v>
          </cell>
          <cell r="X26">
            <v>1801</v>
          </cell>
          <cell r="Y26">
            <v>25821</v>
          </cell>
          <cell r="Z26">
            <v>18616</v>
          </cell>
          <cell r="AA26">
            <v>18015</v>
          </cell>
          <cell r="AB26">
            <v>4201</v>
          </cell>
        </row>
        <row r="27">
          <cell r="A27" t="str">
            <v>Material tipo 2</v>
          </cell>
          <cell r="B27">
            <v>0</v>
          </cell>
          <cell r="C27" t="str">
            <v>TIPO 2.Material tipo 2</v>
          </cell>
          <cell r="D27">
            <v>0</v>
          </cell>
          <cell r="E27">
            <v>0</v>
          </cell>
          <cell r="F27">
            <v>93122</v>
          </cell>
          <cell r="G27">
            <v>0</v>
          </cell>
          <cell r="H27">
            <v>93122</v>
          </cell>
          <cell r="I27">
            <v>0</v>
          </cell>
          <cell r="J27">
            <v>0</v>
          </cell>
          <cell r="K27">
            <v>0</v>
          </cell>
          <cell r="L27">
            <v>0</v>
          </cell>
          <cell r="M27">
            <v>0</v>
          </cell>
          <cell r="N27">
            <v>0</v>
          </cell>
          <cell r="O27">
            <v>0</v>
          </cell>
          <cell r="P27">
            <v>0</v>
          </cell>
          <cell r="Q27">
            <v>2324</v>
          </cell>
          <cell r="R27">
            <v>12946</v>
          </cell>
          <cell r="S27">
            <v>16546</v>
          </cell>
          <cell r="T27">
            <v>11031</v>
          </cell>
          <cell r="U27">
            <v>6049</v>
          </cell>
          <cell r="V27">
            <v>0</v>
          </cell>
          <cell r="W27">
            <v>0</v>
          </cell>
          <cell r="X27">
            <v>1164</v>
          </cell>
          <cell r="Y27">
            <v>16679</v>
          </cell>
          <cell r="Z27">
            <v>12028</v>
          </cell>
          <cell r="AA27">
            <v>11640</v>
          </cell>
          <cell r="AB27">
            <v>2715</v>
          </cell>
        </row>
        <row r="28">
          <cell r="A28" t="str">
            <v>Material tipo 3</v>
          </cell>
          <cell r="B28">
            <v>0</v>
          </cell>
          <cell r="C28" t="str">
            <v>TIPO 3.Material tipo 3</v>
          </cell>
          <cell r="D28">
            <v>0</v>
          </cell>
          <cell r="E28">
            <v>0</v>
          </cell>
          <cell r="F28">
            <v>9073414</v>
          </cell>
          <cell r="G28">
            <v>0</v>
          </cell>
          <cell r="H28">
            <v>9073414</v>
          </cell>
          <cell r="I28">
            <v>0</v>
          </cell>
          <cell r="J28">
            <v>0</v>
          </cell>
          <cell r="K28">
            <v>72677</v>
          </cell>
          <cell r="L28">
            <v>362544</v>
          </cell>
          <cell r="M28">
            <v>501770</v>
          </cell>
          <cell r="N28">
            <v>644712</v>
          </cell>
          <cell r="O28">
            <v>623585</v>
          </cell>
          <cell r="P28">
            <v>644565</v>
          </cell>
          <cell r="Q28">
            <v>647204</v>
          </cell>
          <cell r="R28">
            <v>734859</v>
          </cell>
          <cell r="S28">
            <v>869112</v>
          </cell>
          <cell r="T28">
            <v>757471</v>
          </cell>
          <cell r="U28">
            <v>680486</v>
          </cell>
          <cell r="V28">
            <v>620208</v>
          </cell>
          <cell r="W28">
            <v>641347</v>
          </cell>
          <cell r="X28">
            <v>625062</v>
          </cell>
          <cell r="Y28">
            <v>284147</v>
          </cell>
          <cell r="Z28">
            <v>196469</v>
          </cell>
          <cell r="AA28">
            <v>165346</v>
          </cell>
          <cell r="AB28">
            <v>1850</v>
          </cell>
        </row>
        <row r="29">
          <cell r="A29" t="str">
            <v>Concreto en Curb</v>
          </cell>
          <cell r="B29">
            <v>0</v>
          </cell>
          <cell r="C29" t="str">
            <v>CURB.Concreto en Curb</v>
          </cell>
          <cell r="D29">
            <v>0</v>
          </cell>
          <cell r="E29">
            <v>0</v>
          </cell>
          <cell r="F29">
            <v>15455</v>
          </cell>
          <cell r="G29">
            <v>0</v>
          </cell>
          <cell r="H29">
            <v>15455</v>
          </cell>
          <cell r="I29">
            <v>0</v>
          </cell>
          <cell r="J29">
            <v>0</v>
          </cell>
          <cell r="K29">
            <v>0</v>
          </cell>
          <cell r="L29">
            <v>0</v>
          </cell>
          <cell r="M29">
            <v>0</v>
          </cell>
          <cell r="N29">
            <v>0</v>
          </cell>
          <cell r="O29">
            <v>0</v>
          </cell>
          <cell r="P29">
            <v>0</v>
          </cell>
          <cell r="Q29">
            <v>425</v>
          </cell>
          <cell r="R29">
            <v>2370</v>
          </cell>
          <cell r="S29">
            <v>2841</v>
          </cell>
          <cell r="T29">
            <v>1898</v>
          </cell>
          <cell r="U29">
            <v>987</v>
          </cell>
          <cell r="V29">
            <v>0</v>
          </cell>
          <cell r="W29">
            <v>0</v>
          </cell>
          <cell r="X29">
            <v>243</v>
          </cell>
          <cell r="Y29">
            <v>2615</v>
          </cell>
          <cell r="Z29">
            <v>1886</v>
          </cell>
          <cell r="AA29">
            <v>1825</v>
          </cell>
          <cell r="AB29">
            <v>365</v>
          </cell>
        </row>
      </sheetData>
      <sheetData sheetId="1"/>
      <sheetData sheetId="2"/>
      <sheetData sheetId="3"/>
      <sheetData sheetId="4"/>
      <sheetData sheetId="5"/>
      <sheetData sheetId="6"/>
      <sheetData sheetId="7"/>
      <sheetData sheetId="8"/>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arreo x Km V35"/>
      <sheetName val="Insumos 2"/>
      <sheetName val="Rehabl"/>
      <sheetName val="Costo horario"/>
      <sheetName val="Efic Scoop "/>
      <sheetName val="Aceros Jumbo"/>
      <sheetName val="PP"/>
      <sheetName val="Implement."/>
      <sheetName val="LLBBSS-O"/>
      <sheetName val="LLBBSS-E"/>
      <sheetName val="Tarea"/>
      <sheetName val="GG"/>
      <sheetName val="4x4 Jb"/>
      <sheetName val="3.5x3.5 Jb"/>
      <sheetName val="3x3 Jb "/>
      <sheetName val="4x4 JL "/>
      <sheetName val="3.5 x3.5 JL "/>
      <sheetName val="3x3 JL "/>
      <sheetName val="Dumper"/>
      <sheetName val="Volquete"/>
      <sheetName val="Dsqch  m3"/>
      <sheetName val="CH 1.5x2.4"/>
      <sheetName val="BH 6"/>
      <sheetName val="BH 8"/>
      <sheetName val="Resumen"/>
      <sheetName val="Resumen Valorizado"/>
      <sheetName val="ESTAD_ACC_99"/>
    </sheetNames>
    <sheetDataSet>
      <sheetData sheetId="0"/>
      <sheetData sheetId="1"/>
      <sheetData sheetId="2"/>
      <sheetData sheetId="3">
        <row r="14">
          <cell r="V14">
            <v>84.875464285714287</v>
          </cell>
        </row>
        <row r="15">
          <cell r="V15">
            <v>61.037666666666667</v>
          </cell>
        </row>
      </sheetData>
      <sheetData sheetId="4"/>
      <sheetData sheetId="5"/>
      <sheetData sheetId="6"/>
      <sheetData sheetId="7"/>
      <sheetData sheetId="8"/>
      <sheetData sheetId="9"/>
      <sheetData sheetId="10">
        <row r="7">
          <cell r="A7" t="str">
            <v>Ayudante de Enmaderador</v>
          </cell>
        </row>
        <row r="8">
          <cell r="A8" t="str">
            <v>Ayudante de Jumbero</v>
          </cell>
        </row>
        <row r="9">
          <cell r="A9" t="str">
            <v>Ayudante de Mina</v>
          </cell>
        </row>
        <row r="10">
          <cell r="A10" t="str">
            <v>Bodeguero</v>
          </cell>
        </row>
        <row r="11">
          <cell r="A11" t="str">
            <v>Capataz</v>
          </cell>
        </row>
        <row r="12">
          <cell r="A12" t="str">
            <v>Cargadores</v>
          </cell>
        </row>
        <row r="13">
          <cell r="A13" t="str">
            <v>Enmaderador</v>
          </cell>
        </row>
        <row r="14">
          <cell r="A14" t="str">
            <v>Operador de Dumper</v>
          </cell>
        </row>
        <row r="15">
          <cell r="A15" t="str">
            <v>Operador de Jumbo</v>
          </cell>
        </row>
        <row r="16">
          <cell r="A16" t="str">
            <v>Operador de Scoop</v>
          </cell>
        </row>
        <row r="17">
          <cell r="A17" t="str">
            <v>Operador de Volquete</v>
          </cell>
        </row>
        <row r="18">
          <cell r="A18" t="str">
            <v>Perforista A</v>
          </cell>
        </row>
        <row r="19">
          <cell r="A19" t="str">
            <v>Perforista B</v>
          </cell>
        </row>
        <row r="20">
          <cell r="A20" t="str">
            <v>Tubero</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formulario"/>
      <sheetName val="CUOTAS IGUALES"/>
      <sheetName val="Costo horario"/>
      <sheetName val="Tarea"/>
    </sheetNames>
    <sheetDataSet>
      <sheetData sheetId="0" refreshError="1">
        <row r="7">
          <cell r="A7">
            <v>1</v>
          </cell>
          <cell r="B7" t="str">
            <v>RC-001</v>
          </cell>
          <cell r="C7" t="str">
            <v>SANTOS</v>
          </cell>
          <cell r="D7" t="str">
            <v>CASIMIRO</v>
          </cell>
          <cell r="E7" t="str">
            <v xml:space="preserve">JOSE </v>
          </cell>
          <cell r="F7" t="str">
            <v>MAESTRO MO</v>
          </cell>
          <cell r="G7" t="str">
            <v>HO</v>
          </cell>
          <cell r="H7" t="str">
            <v>600-9-416585</v>
          </cell>
          <cell r="I7">
            <v>37895</v>
          </cell>
          <cell r="K7">
            <v>35.5</v>
          </cell>
          <cell r="L7">
            <v>30</v>
          </cell>
          <cell r="M7">
            <v>30</v>
          </cell>
          <cell r="N7">
            <v>30</v>
          </cell>
          <cell r="O7">
            <v>30</v>
          </cell>
          <cell r="P7">
            <v>30</v>
          </cell>
          <cell r="Q7">
            <v>30</v>
          </cell>
          <cell r="R7">
            <v>30</v>
          </cell>
          <cell r="S7">
            <v>30</v>
          </cell>
          <cell r="T7">
            <v>30</v>
          </cell>
          <cell r="U7">
            <v>30</v>
          </cell>
          <cell r="V7">
            <v>30</v>
          </cell>
          <cell r="X7">
            <v>330</v>
          </cell>
          <cell r="Y7">
            <v>46</v>
          </cell>
          <cell r="Z7">
            <v>1111</v>
          </cell>
          <cell r="AA7">
            <v>1018.4166666666667</v>
          </cell>
          <cell r="AB7">
            <v>60</v>
          </cell>
          <cell r="AC7">
            <v>370.33333333333337</v>
          </cell>
        </row>
        <row r="8">
          <cell r="A8">
            <v>2</v>
          </cell>
          <cell r="B8" t="str">
            <v>RC-004</v>
          </cell>
          <cell r="C8" t="str">
            <v>BARTOLO</v>
          </cell>
          <cell r="D8" t="str">
            <v>LORENZO</v>
          </cell>
          <cell r="E8" t="str">
            <v>ABDEL NACER</v>
          </cell>
          <cell r="F8" t="str">
            <v>AYD.JUMBER</v>
          </cell>
          <cell r="G8" t="str">
            <v>UV</v>
          </cell>
          <cell r="H8" t="str">
            <v>600-9-416615</v>
          </cell>
          <cell r="I8">
            <v>37895</v>
          </cell>
          <cell r="K8">
            <v>34.5</v>
          </cell>
          <cell r="L8">
            <v>30</v>
          </cell>
          <cell r="M8">
            <v>30</v>
          </cell>
          <cell r="N8">
            <v>30</v>
          </cell>
          <cell r="O8">
            <v>30</v>
          </cell>
          <cell r="P8">
            <v>30</v>
          </cell>
          <cell r="Q8">
            <v>30</v>
          </cell>
          <cell r="R8">
            <v>30</v>
          </cell>
          <cell r="S8">
            <v>30</v>
          </cell>
          <cell r="T8">
            <v>30</v>
          </cell>
          <cell r="U8">
            <v>30</v>
          </cell>
          <cell r="V8">
            <v>30</v>
          </cell>
          <cell r="X8">
            <v>330</v>
          </cell>
          <cell r="Y8">
            <v>0</v>
          </cell>
          <cell r="Z8">
            <v>1035</v>
          </cell>
          <cell r="AA8">
            <v>948.75</v>
          </cell>
          <cell r="AB8">
            <v>60</v>
          </cell>
          <cell r="AC8">
            <v>345</v>
          </cell>
        </row>
        <row r="9">
          <cell r="A9">
            <v>3</v>
          </cell>
          <cell r="B9" t="str">
            <v>RC-005</v>
          </cell>
          <cell r="C9" t="str">
            <v>SANTIAGO</v>
          </cell>
          <cell r="D9" t="str">
            <v>CERVANTES</v>
          </cell>
          <cell r="E9" t="str">
            <v>FILODER FRANCISCO</v>
          </cell>
          <cell r="F9" t="str">
            <v>PERFORISTA</v>
          </cell>
          <cell r="G9" t="str">
            <v>PF</v>
          </cell>
          <cell r="H9" t="str">
            <v>600-9-416623</v>
          </cell>
          <cell r="I9">
            <v>37895</v>
          </cell>
          <cell r="K9">
            <v>37.5</v>
          </cell>
          <cell r="L9">
            <v>30</v>
          </cell>
          <cell r="M9">
            <v>28</v>
          </cell>
          <cell r="N9">
            <v>30</v>
          </cell>
          <cell r="O9">
            <v>30</v>
          </cell>
          <cell r="P9">
            <v>30</v>
          </cell>
          <cell r="Q9">
            <v>30</v>
          </cell>
          <cell r="R9">
            <v>30</v>
          </cell>
          <cell r="S9">
            <v>30</v>
          </cell>
          <cell r="T9">
            <v>30</v>
          </cell>
          <cell r="U9">
            <v>23</v>
          </cell>
          <cell r="V9">
            <v>30</v>
          </cell>
          <cell r="X9">
            <v>321</v>
          </cell>
          <cell r="Y9">
            <v>46</v>
          </cell>
          <cell r="Z9">
            <v>1171</v>
          </cell>
          <cell r="AA9">
            <v>1044.1416666666667</v>
          </cell>
          <cell r="AB9">
            <v>53</v>
          </cell>
          <cell r="AC9">
            <v>344.79444444444442</v>
          </cell>
        </row>
        <row r="10">
          <cell r="A10">
            <v>4</v>
          </cell>
          <cell r="B10" t="str">
            <v>RC-006</v>
          </cell>
          <cell r="C10" t="str">
            <v>JAVIER</v>
          </cell>
          <cell r="D10" t="str">
            <v>FERNANDEZ</v>
          </cell>
          <cell r="E10" t="str">
            <v>ISABEL MAURO</v>
          </cell>
          <cell r="F10" t="str">
            <v>AYD.PERFOR</v>
          </cell>
          <cell r="H10" t="str">
            <v>600-9-416631</v>
          </cell>
          <cell r="I10">
            <v>37895</v>
          </cell>
          <cell r="K10">
            <v>33.5</v>
          </cell>
          <cell r="L10">
            <v>28</v>
          </cell>
          <cell r="M10">
            <v>30</v>
          </cell>
          <cell r="N10">
            <v>30</v>
          </cell>
          <cell r="O10">
            <v>30</v>
          </cell>
          <cell r="P10">
            <v>30</v>
          </cell>
          <cell r="Q10">
            <v>30</v>
          </cell>
          <cell r="R10">
            <v>30</v>
          </cell>
          <cell r="S10">
            <v>30</v>
          </cell>
          <cell r="T10">
            <v>30</v>
          </cell>
          <cell r="U10">
            <v>30</v>
          </cell>
          <cell r="V10">
            <v>30</v>
          </cell>
          <cell r="X10">
            <v>328</v>
          </cell>
          <cell r="Y10">
            <v>0</v>
          </cell>
          <cell r="Z10">
            <v>1005</v>
          </cell>
          <cell r="AA10">
            <v>915.66666666666663</v>
          </cell>
          <cell r="AB10">
            <v>60</v>
          </cell>
          <cell r="AC10">
            <v>335</v>
          </cell>
        </row>
        <row r="11">
          <cell r="A11">
            <v>5</v>
          </cell>
          <cell r="B11" t="str">
            <v>RC-007</v>
          </cell>
          <cell r="C11" t="str">
            <v>VILLANUEVA</v>
          </cell>
          <cell r="D11" t="str">
            <v>RIVERA</v>
          </cell>
          <cell r="E11" t="str">
            <v>DANIEL</v>
          </cell>
          <cell r="F11" t="str">
            <v>PERFORISTA</v>
          </cell>
          <cell r="G11" t="str">
            <v>UV</v>
          </cell>
          <cell r="H11" t="str">
            <v>600-9-416658</v>
          </cell>
          <cell r="I11">
            <v>37895</v>
          </cell>
          <cell r="K11">
            <v>36.5</v>
          </cell>
          <cell r="L11">
            <v>30</v>
          </cell>
          <cell r="M11">
            <v>30</v>
          </cell>
          <cell r="N11">
            <v>30</v>
          </cell>
          <cell r="O11">
            <v>30</v>
          </cell>
          <cell r="P11">
            <v>30</v>
          </cell>
          <cell r="Q11">
            <v>30</v>
          </cell>
          <cell r="R11">
            <v>30</v>
          </cell>
          <cell r="S11">
            <v>30</v>
          </cell>
          <cell r="T11">
            <v>30</v>
          </cell>
          <cell r="U11">
            <v>30</v>
          </cell>
          <cell r="V11">
            <v>30</v>
          </cell>
          <cell r="X11">
            <v>330</v>
          </cell>
          <cell r="Y11">
            <v>0</v>
          </cell>
          <cell r="Z11">
            <v>1095</v>
          </cell>
          <cell r="AA11">
            <v>1003.75</v>
          </cell>
          <cell r="AB11">
            <v>60</v>
          </cell>
          <cell r="AC11">
            <v>365</v>
          </cell>
        </row>
        <row r="12">
          <cell r="A12">
            <v>6</v>
          </cell>
          <cell r="B12" t="str">
            <v>RC-008</v>
          </cell>
          <cell r="C12" t="str">
            <v>TIPO</v>
          </cell>
          <cell r="D12" t="str">
            <v>FERNANDEZ</v>
          </cell>
          <cell r="E12" t="str">
            <v>EVER UGO</v>
          </cell>
          <cell r="F12" t="str">
            <v>AYD.PERFOR</v>
          </cell>
          <cell r="G12" t="str">
            <v>HO</v>
          </cell>
          <cell r="H12" t="str">
            <v>600-9-416666</v>
          </cell>
          <cell r="I12">
            <v>37895</v>
          </cell>
          <cell r="K12">
            <v>34.5</v>
          </cell>
          <cell r="L12">
            <v>30</v>
          </cell>
          <cell r="M12">
            <v>29.69</v>
          </cell>
          <cell r="N12">
            <v>30</v>
          </cell>
          <cell r="O12">
            <v>30</v>
          </cell>
          <cell r="P12">
            <v>30</v>
          </cell>
          <cell r="Q12">
            <v>30</v>
          </cell>
          <cell r="R12">
            <v>28</v>
          </cell>
          <cell r="S12">
            <v>27.42</v>
          </cell>
          <cell r="T12">
            <v>30</v>
          </cell>
          <cell r="U12">
            <v>30</v>
          </cell>
          <cell r="V12">
            <v>28</v>
          </cell>
          <cell r="X12">
            <v>323.11</v>
          </cell>
          <cell r="Y12">
            <v>0</v>
          </cell>
          <cell r="Z12">
            <v>1035</v>
          </cell>
          <cell r="AA12">
            <v>928.94125000000008</v>
          </cell>
          <cell r="AB12">
            <v>58</v>
          </cell>
          <cell r="AC12">
            <v>333.5</v>
          </cell>
        </row>
        <row r="13">
          <cell r="A13">
            <v>7</v>
          </cell>
          <cell r="B13" t="str">
            <v>RC-009</v>
          </cell>
          <cell r="C13" t="str">
            <v xml:space="preserve">BLANCO </v>
          </cell>
          <cell r="D13" t="str">
            <v>ZAMBRANO</v>
          </cell>
          <cell r="E13" t="str">
            <v>JOSE DARIO</v>
          </cell>
          <cell r="F13" t="str">
            <v>AYD.PERFOR</v>
          </cell>
          <cell r="G13" t="str">
            <v>UV</v>
          </cell>
          <cell r="H13" t="str">
            <v>600-9-416674</v>
          </cell>
          <cell r="I13">
            <v>37901</v>
          </cell>
          <cell r="K13">
            <v>33.5</v>
          </cell>
          <cell r="L13">
            <v>30</v>
          </cell>
          <cell r="M13">
            <v>28.85</v>
          </cell>
          <cell r="N13">
            <v>30</v>
          </cell>
          <cell r="O13">
            <v>29</v>
          </cell>
          <cell r="P13">
            <v>30</v>
          </cell>
          <cell r="Q13">
            <v>30</v>
          </cell>
          <cell r="R13">
            <v>30</v>
          </cell>
          <cell r="S13">
            <v>30</v>
          </cell>
          <cell r="T13">
            <v>30</v>
          </cell>
          <cell r="U13">
            <v>30</v>
          </cell>
          <cell r="V13">
            <v>30</v>
          </cell>
          <cell r="X13">
            <v>327.85</v>
          </cell>
          <cell r="Y13">
            <v>46</v>
          </cell>
          <cell r="Z13">
            <v>1051</v>
          </cell>
          <cell r="AA13">
            <v>957.13986111111114</v>
          </cell>
          <cell r="AB13">
            <v>60</v>
          </cell>
          <cell r="AC13">
            <v>350.33333333333331</v>
          </cell>
        </row>
        <row r="14">
          <cell r="A14">
            <v>8</v>
          </cell>
          <cell r="B14" t="str">
            <v>RC-010</v>
          </cell>
          <cell r="C14" t="str">
            <v>APOLINARIO</v>
          </cell>
          <cell r="D14" t="str">
            <v>CAMPOS</v>
          </cell>
          <cell r="E14" t="str">
            <v>FELIPE</v>
          </cell>
          <cell r="F14" t="str">
            <v>AYD.PERFOR</v>
          </cell>
          <cell r="G14" t="str">
            <v>IN</v>
          </cell>
          <cell r="H14" t="str">
            <v>600-9-416682</v>
          </cell>
          <cell r="I14">
            <v>37901</v>
          </cell>
          <cell r="K14">
            <v>34.5</v>
          </cell>
          <cell r="L14">
            <v>21</v>
          </cell>
          <cell r="M14">
            <v>30</v>
          </cell>
          <cell r="N14">
            <v>30</v>
          </cell>
          <cell r="O14">
            <v>30</v>
          </cell>
          <cell r="P14">
            <v>30</v>
          </cell>
          <cell r="Q14">
            <v>30</v>
          </cell>
          <cell r="R14">
            <v>30</v>
          </cell>
          <cell r="S14">
            <v>29</v>
          </cell>
          <cell r="T14">
            <v>26</v>
          </cell>
          <cell r="U14">
            <v>27</v>
          </cell>
          <cell r="V14">
            <v>30</v>
          </cell>
          <cell r="X14">
            <v>313</v>
          </cell>
          <cell r="Y14">
            <v>0</v>
          </cell>
          <cell r="Z14">
            <v>1035</v>
          </cell>
          <cell r="AA14">
            <v>899.875</v>
          </cell>
          <cell r="AB14">
            <v>57</v>
          </cell>
          <cell r="AC14">
            <v>327.75</v>
          </cell>
        </row>
        <row r="15">
          <cell r="A15">
            <v>9</v>
          </cell>
          <cell r="B15" t="str">
            <v>RC-011</v>
          </cell>
          <cell r="C15" t="str">
            <v>TORRES</v>
          </cell>
          <cell r="D15" t="str">
            <v>HUACHO</v>
          </cell>
          <cell r="E15" t="str">
            <v>FELIX</v>
          </cell>
          <cell r="F15" t="str">
            <v>PERFORISTA</v>
          </cell>
          <cell r="G15" t="str">
            <v>PF</v>
          </cell>
          <cell r="H15" t="str">
            <v>600-9-416690</v>
          </cell>
          <cell r="I15">
            <v>37901</v>
          </cell>
          <cell r="K15">
            <v>36.5</v>
          </cell>
          <cell r="L15">
            <v>30</v>
          </cell>
          <cell r="M15">
            <v>30</v>
          </cell>
          <cell r="N15">
            <v>30</v>
          </cell>
          <cell r="O15">
            <v>30</v>
          </cell>
          <cell r="P15">
            <v>30</v>
          </cell>
          <cell r="Q15">
            <v>30</v>
          </cell>
          <cell r="R15">
            <v>30</v>
          </cell>
          <cell r="S15">
            <v>30</v>
          </cell>
          <cell r="T15">
            <v>30</v>
          </cell>
          <cell r="U15">
            <v>29</v>
          </cell>
          <cell r="V15">
            <v>30</v>
          </cell>
          <cell r="X15">
            <v>329</v>
          </cell>
          <cell r="Y15">
            <v>46</v>
          </cell>
          <cell r="Z15">
            <v>1141</v>
          </cell>
          <cell r="AA15">
            <v>1042.7472222222223</v>
          </cell>
          <cell r="AB15">
            <v>59</v>
          </cell>
          <cell r="AC15">
            <v>373.99444444444441</v>
          </cell>
        </row>
        <row r="16">
          <cell r="A16">
            <v>10</v>
          </cell>
          <cell r="B16" t="str">
            <v>RC-012</v>
          </cell>
          <cell r="C16" t="str">
            <v>ESPINOZA</v>
          </cell>
          <cell r="D16" t="str">
            <v>JARA</v>
          </cell>
          <cell r="E16" t="str">
            <v>ISRRAEL</v>
          </cell>
          <cell r="F16" t="str">
            <v>AYD.PERFOR</v>
          </cell>
          <cell r="G16" t="str">
            <v>UV</v>
          </cell>
          <cell r="H16" t="str">
            <v>600-9-416704</v>
          </cell>
          <cell r="I16">
            <v>37901</v>
          </cell>
          <cell r="K16">
            <v>34.5</v>
          </cell>
          <cell r="L16">
            <v>30</v>
          </cell>
          <cell r="M16">
            <v>24.23</v>
          </cell>
          <cell r="N16">
            <v>30</v>
          </cell>
          <cell r="O16">
            <v>25</v>
          </cell>
          <cell r="P16">
            <v>30</v>
          </cell>
          <cell r="Q16">
            <v>30</v>
          </cell>
          <cell r="R16">
            <v>30</v>
          </cell>
          <cell r="S16">
            <v>30</v>
          </cell>
          <cell r="T16">
            <v>29</v>
          </cell>
          <cell r="U16">
            <v>30</v>
          </cell>
          <cell r="V16">
            <v>30</v>
          </cell>
          <cell r="X16">
            <v>318.23</v>
          </cell>
          <cell r="Y16">
            <v>46</v>
          </cell>
          <cell r="Z16">
            <v>1081</v>
          </cell>
          <cell r="AA16">
            <v>955.57397222222232</v>
          </cell>
          <cell r="AB16">
            <v>60</v>
          </cell>
          <cell r="AC16">
            <v>360.33333333333331</v>
          </cell>
        </row>
        <row r="17">
          <cell r="A17">
            <v>11</v>
          </cell>
          <cell r="B17" t="str">
            <v>RC-015</v>
          </cell>
          <cell r="C17" t="str">
            <v>JAVIER</v>
          </cell>
          <cell r="D17" t="str">
            <v>FERNANDEZ</v>
          </cell>
          <cell r="E17" t="str">
            <v>HONORIO LORENZO</v>
          </cell>
          <cell r="F17" t="str">
            <v>PERFORISTA</v>
          </cell>
          <cell r="G17" t="str">
            <v>UV</v>
          </cell>
          <cell r="H17" t="str">
            <v>600-9-416739</v>
          </cell>
          <cell r="I17">
            <v>37901</v>
          </cell>
          <cell r="K17">
            <v>36.5</v>
          </cell>
          <cell r="L17">
            <v>21</v>
          </cell>
          <cell r="M17">
            <v>30</v>
          </cell>
          <cell r="N17">
            <v>30</v>
          </cell>
          <cell r="O17">
            <v>25</v>
          </cell>
          <cell r="P17">
            <v>30</v>
          </cell>
          <cell r="Q17">
            <v>30</v>
          </cell>
          <cell r="R17">
            <v>30</v>
          </cell>
          <cell r="S17">
            <v>30</v>
          </cell>
          <cell r="T17">
            <v>30</v>
          </cell>
          <cell r="U17">
            <v>29</v>
          </cell>
          <cell r="V17">
            <v>19</v>
          </cell>
          <cell r="X17">
            <v>304</v>
          </cell>
          <cell r="Y17">
            <v>0</v>
          </cell>
          <cell r="Z17">
            <v>1095</v>
          </cell>
          <cell r="AA17">
            <v>924.66666666666663</v>
          </cell>
          <cell r="AB17">
            <v>48</v>
          </cell>
          <cell r="AC17">
            <v>292</v>
          </cell>
        </row>
        <row r="18">
          <cell r="A18">
            <v>12</v>
          </cell>
          <cell r="B18" t="str">
            <v>RC-016</v>
          </cell>
          <cell r="C18" t="str">
            <v>CARHUAS</v>
          </cell>
          <cell r="D18" t="str">
            <v>RIVERA</v>
          </cell>
          <cell r="E18" t="str">
            <v>EDWIN ALEJANDRO</v>
          </cell>
          <cell r="F18" t="str">
            <v>AYD.PERFOR</v>
          </cell>
          <cell r="G18" t="str">
            <v>UV</v>
          </cell>
          <cell r="H18" t="str">
            <v>600-9-416747</v>
          </cell>
          <cell r="I18">
            <v>37901</v>
          </cell>
          <cell r="K18">
            <v>34.5</v>
          </cell>
          <cell r="L18">
            <v>21</v>
          </cell>
          <cell r="M18">
            <v>30</v>
          </cell>
          <cell r="N18">
            <v>30</v>
          </cell>
          <cell r="O18">
            <v>30</v>
          </cell>
          <cell r="P18">
            <v>30</v>
          </cell>
          <cell r="Q18">
            <v>30</v>
          </cell>
          <cell r="R18">
            <v>30</v>
          </cell>
          <cell r="S18">
            <v>30</v>
          </cell>
          <cell r="T18">
            <v>29</v>
          </cell>
          <cell r="U18">
            <v>30</v>
          </cell>
          <cell r="V18">
            <v>30</v>
          </cell>
          <cell r="X18">
            <v>320</v>
          </cell>
          <cell r="Y18">
            <v>0</v>
          </cell>
          <cell r="Z18">
            <v>1035</v>
          </cell>
          <cell r="AA18">
            <v>920</v>
          </cell>
          <cell r="AB18">
            <v>60</v>
          </cell>
          <cell r="AC18">
            <v>345</v>
          </cell>
        </row>
        <row r="19">
          <cell r="A19">
            <v>13</v>
          </cell>
          <cell r="B19" t="str">
            <v>RC-017</v>
          </cell>
          <cell r="C19" t="str">
            <v>YUCA</v>
          </cell>
          <cell r="D19" t="str">
            <v>VELASCO</v>
          </cell>
          <cell r="E19" t="str">
            <v>EULOGIO</v>
          </cell>
          <cell r="F19" t="str">
            <v>BODEGUERO</v>
          </cell>
          <cell r="G19" t="str">
            <v>IN</v>
          </cell>
          <cell r="H19" t="str">
            <v>712-9-240533</v>
          </cell>
          <cell r="I19">
            <v>37901</v>
          </cell>
          <cell r="K19">
            <v>34</v>
          </cell>
          <cell r="L19">
            <v>21</v>
          </cell>
          <cell r="M19">
            <v>30</v>
          </cell>
          <cell r="N19">
            <v>30</v>
          </cell>
          <cell r="O19">
            <v>30</v>
          </cell>
          <cell r="P19">
            <v>29</v>
          </cell>
          <cell r="Q19">
            <v>27.56</v>
          </cell>
          <cell r="R19">
            <v>30</v>
          </cell>
          <cell r="S19">
            <v>30</v>
          </cell>
          <cell r="T19">
            <v>30</v>
          </cell>
          <cell r="U19">
            <v>30</v>
          </cell>
          <cell r="V19">
            <v>30</v>
          </cell>
          <cell r="X19">
            <v>317.56</v>
          </cell>
          <cell r="Y19">
            <v>46</v>
          </cell>
          <cell r="Z19">
            <v>1066</v>
          </cell>
          <cell r="AA19">
            <v>940.33044444444454</v>
          </cell>
          <cell r="AB19">
            <v>60</v>
          </cell>
          <cell r="AC19">
            <v>355.33333333333337</v>
          </cell>
        </row>
        <row r="20">
          <cell r="A20">
            <v>14</v>
          </cell>
          <cell r="B20" t="str">
            <v>RC-020</v>
          </cell>
          <cell r="C20" t="str">
            <v>ESTRADA</v>
          </cell>
          <cell r="D20" t="str">
            <v>JUSTO</v>
          </cell>
          <cell r="E20" t="str">
            <v>NEHEMIAS</v>
          </cell>
          <cell r="F20" t="str">
            <v>PERFORISTA</v>
          </cell>
          <cell r="G20" t="str">
            <v>UV</v>
          </cell>
          <cell r="H20" t="str">
            <v>600-9-416771</v>
          </cell>
          <cell r="I20">
            <v>37902</v>
          </cell>
          <cell r="K20">
            <v>37.5</v>
          </cell>
          <cell r="L20">
            <v>30</v>
          </cell>
          <cell r="M20">
            <v>28.85</v>
          </cell>
          <cell r="N20">
            <v>30</v>
          </cell>
          <cell r="O20">
            <v>30</v>
          </cell>
          <cell r="P20">
            <v>30</v>
          </cell>
          <cell r="Q20">
            <v>30</v>
          </cell>
          <cell r="R20">
            <v>30</v>
          </cell>
          <cell r="S20">
            <v>30</v>
          </cell>
          <cell r="T20">
            <v>30</v>
          </cell>
          <cell r="U20">
            <v>30</v>
          </cell>
          <cell r="V20">
            <v>30</v>
          </cell>
          <cell r="X20">
            <v>328.85</v>
          </cell>
          <cell r="Y20">
            <v>0</v>
          </cell>
          <cell r="Z20">
            <v>1125</v>
          </cell>
          <cell r="AA20">
            <v>1027.65625</v>
          </cell>
          <cell r="AB20">
            <v>60</v>
          </cell>
          <cell r="AC20">
            <v>375</v>
          </cell>
        </row>
        <row r="21">
          <cell r="A21">
            <v>15</v>
          </cell>
          <cell r="B21" t="str">
            <v>RC-021</v>
          </cell>
          <cell r="C21" t="str">
            <v>RIVERA</v>
          </cell>
          <cell r="D21" t="str">
            <v xml:space="preserve">MELGAR </v>
          </cell>
          <cell r="E21" t="str">
            <v>AMADOR</v>
          </cell>
          <cell r="F21" t="str">
            <v>AYD.PERFOR</v>
          </cell>
          <cell r="G21" t="str">
            <v>PF</v>
          </cell>
          <cell r="H21" t="str">
            <v>600-9-416798</v>
          </cell>
          <cell r="I21">
            <v>37902</v>
          </cell>
          <cell r="K21">
            <v>34.5</v>
          </cell>
          <cell r="L21">
            <v>20</v>
          </cell>
          <cell r="M21">
            <v>30</v>
          </cell>
          <cell r="N21">
            <v>30</v>
          </cell>
          <cell r="O21">
            <v>26</v>
          </cell>
          <cell r="P21">
            <v>30</v>
          </cell>
          <cell r="Q21">
            <v>30</v>
          </cell>
          <cell r="R21">
            <v>30</v>
          </cell>
          <cell r="S21">
            <v>30</v>
          </cell>
          <cell r="T21">
            <v>30</v>
          </cell>
          <cell r="U21">
            <v>30</v>
          </cell>
          <cell r="V21">
            <v>30</v>
          </cell>
          <cell r="X21">
            <v>316</v>
          </cell>
          <cell r="Y21">
            <v>46</v>
          </cell>
          <cell r="Z21">
            <v>1081</v>
          </cell>
          <cell r="AA21">
            <v>948.87777777777774</v>
          </cell>
          <cell r="AB21">
            <v>60</v>
          </cell>
          <cell r="AC21">
            <v>360.33333333333331</v>
          </cell>
        </row>
        <row r="22">
          <cell r="A22">
            <v>16</v>
          </cell>
          <cell r="B22" t="str">
            <v>RC-022</v>
          </cell>
          <cell r="C22" t="str">
            <v>RAMIREZ</v>
          </cell>
          <cell r="D22" t="str">
            <v>YLLESCAS</v>
          </cell>
          <cell r="E22" t="str">
            <v>CARLOS ALBERTO</v>
          </cell>
          <cell r="F22" t="str">
            <v>LAMPARERO</v>
          </cell>
          <cell r="G22" t="str">
            <v>IN</v>
          </cell>
          <cell r="H22" t="str">
            <v>500-9-650417</v>
          </cell>
          <cell r="I22">
            <v>37902</v>
          </cell>
          <cell r="K22">
            <v>33.5</v>
          </cell>
          <cell r="L22">
            <v>30</v>
          </cell>
          <cell r="M22">
            <v>30</v>
          </cell>
          <cell r="N22">
            <v>30</v>
          </cell>
          <cell r="O22">
            <v>30</v>
          </cell>
          <cell r="P22">
            <v>30</v>
          </cell>
          <cell r="Q22">
            <v>30</v>
          </cell>
          <cell r="R22">
            <v>30</v>
          </cell>
          <cell r="S22">
            <v>30</v>
          </cell>
          <cell r="T22">
            <v>30</v>
          </cell>
          <cell r="U22">
            <v>30</v>
          </cell>
          <cell r="V22">
            <v>30</v>
          </cell>
          <cell r="X22">
            <v>330</v>
          </cell>
          <cell r="Y22">
            <v>46</v>
          </cell>
          <cell r="Z22">
            <v>1051</v>
          </cell>
          <cell r="AA22">
            <v>963.41666666666663</v>
          </cell>
          <cell r="AB22">
            <v>60</v>
          </cell>
          <cell r="AC22">
            <v>350.33333333333331</v>
          </cell>
        </row>
        <row r="23">
          <cell r="A23">
            <v>17</v>
          </cell>
          <cell r="B23" t="str">
            <v>RC-023</v>
          </cell>
          <cell r="C23" t="str">
            <v>ROSALES</v>
          </cell>
          <cell r="D23" t="str">
            <v>SILVA</v>
          </cell>
          <cell r="E23" t="str">
            <v>GUILLERMO EDILBERTO</v>
          </cell>
          <cell r="F23" t="str">
            <v>PERFORISTA</v>
          </cell>
          <cell r="H23" t="str">
            <v>600-9-416801</v>
          </cell>
          <cell r="I23">
            <v>37902</v>
          </cell>
          <cell r="K23">
            <v>37.5</v>
          </cell>
          <cell r="L23">
            <v>20</v>
          </cell>
          <cell r="M23">
            <v>30</v>
          </cell>
          <cell r="N23">
            <v>30</v>
          </cell>
          <cell r="O23">
            <v>30</v>
          </cell>
          <cell r="P23">
            <v>29</v>
          </cell>
          <cell r="Q23">
            <v>16.07</v>
          </cell>
          <cell r="R23">
            <v>29</v>
          </cell>
          <cell r="S23">
            <v>30</v>
          </cell>
          <cell r="T23">
            <v>30</v>
          </cell>
          <cell r="U23">
            <v>20</v>
          </cell>
          <cell r="V23">
            <v>0</v>
          </cell>
          <cell r="X23">
            <v>264.07</v>
          </cell>
          <cell r="Y23">
            <v>0</v>
          </cell>
          <cell r="Z23">
            <v>1125</v>
          </cell>
          <cell r="AA23">
            <v>825.21875</v>
          </cell>
          <cell r="AB23">
            <v>20</v>
          </cell>
          <cell r="AC23">
            <v>125</v>
          </cell>
        </row>
        <row r="24">
          <cell r="A24">
            <v>18</v>
          </cell>
          <cell r="B24" t="str">
            <v>RC-024</v>
          </cell>
          <cell r="C24" t="str">
            <v>QUIROZ</v>
          </cell>
          <cell r="D24" t="str">
            <v>AMBROCIO</v>
          </cell>
          <cell r="E24" t="str">
            <v>ELMER</v>
          </cell>
          <cell r="F24" t="str">
            <v>PERFORISTA</v>
          </cell>
          <cell r="G24" t="str">
            <v>HO</v>
          </cell>
          <cell r="H24" t="str">
            <v>500-9-424964</v>
          </cell>
          <cell r="I24">
            <v>37902</v>
          </cell>
          <cell r="K24">
            <v>36.5</v>
          </cell>
          <cell r="L24">
            <v>20</v>
          </cell>
          <cell r="M24">
            <v>30</v>
          </cell>
          <cell r="N24">
            <v>30</v>
          </cell>
          <cell r="O24">
            <v>30</v>
          </cell>
          <cell r="P24">
            <v>30</v>
          </cell>
          <cell r="Q24">
            <v>25.26</v>
          </cell>
          <cell r="R24">
            <v>30</v>
          </cell>
          <cell r="S24">
            <v>30</v>
          </cell>
          <cell r="T24">
            <v>29</v>
          </cell>
          <cell r="U24">
            <v>30</v>
          </cell>
          <cell r="V24">
            <v>30</v>
          </cell>
          <cell r="X24">
            <v>314.26</v>
          </cell>
          <cell r="Y24">
            <v>0</v>
          </cell>
          <cell r="Z24">
            <v>1095</v>
          </cell>
          <cell r="AA24">
            <v>955.87416666666661</v>
          </cell>
          <cell r="AB24">
            <v>60</v>
          </cell>
          <cell r="AC24">
            <v>365</v>
          </cell>
        </row>
        <row r="25">
          <cell r="A25">
            <v>19</v>
          </cell>
          <cell r="B25" t="str">
            <v>RC-026</v>
          </cell>
          <cell r="C25" t="str">
            <v xml:space="preserve">INOCENTE </v>
          </cell>
          <cell r="D25" t="str">
            <v>CHAVEZ</v>
          </cell>
          <cell r="E25" t="str">
            <v>CHALE</v>
          </cell>
          <cell r="F25" t="str">
            <v>TOLVERO</v>
          </cell>
          <cell r="G25" t="str">
            <v>PF</v>
          </cell>
          <cell r="H25" t="str">
            <v>600-9-416836</v>
          </cell>
          <cell r="I25">
            <v>37902</v>
          </cell>
          <cell r="K25">
            <v>34.5</v>
          </cell>
          <cell r="L25">
            <v>30</v>
          </cell>
          <cell r="M25">
            <v>30</v>
          </cell>
          <cell r="N25">
            <v>30</v>
          </cell>
          <cell r="O25">
            <v>30</v>
          </cell>
          <cell r="P25">
            <v>30</v>
          </cell>
          <cell r="Q25">
            <v>30</v>
          </cell>
          <cell r="R25">
            <v>30</v>
          </cell>
          <cell r="S25">
            <v>30</v>
          </cell>
          <cell r="T25">
            <v>30</v>
          </cell>
          <cell r="U25">
            <v>30</v>
          </cell>
          <cell r="V25">
            <v>30</v>
          </cell>
          <cell r="X25">
            <v>330</v>
          </cell>
          <cell r="Y25">
            <v>0</v>
          </cell>
          <cell r="Z25">
            <v>1035</v>
          </cell>
          <cell r="AA25">
            <v>948.75</v>
          </cell>
          <cell r="AB25">
            <v>60</v>
          </cell>
          <cell r="AC25">
            <v>345</v>
          </cell>
        </row>
        <row r="26">
          <cell r="A26">
            <v>20</v>
          </cell>
          <cell r="B26" t="str">
            <v>RC-027</v>
          </cell>
          <cell r="C26" t="str">
            <v>CARHUARICRA</v>
          </cell>
          <cell r="D26" t="str">
            <v>VEGA</v>
          </cell>
          <cell r="E26" t="str">
            <v>EDGAR</v>
          </cell>
          <cell r="F26" t="str">
            <v>AYD.PERFOR</v>
          </cell>
          <cell r="G26" t="str">
            <v>PF</v>
          </cell>
          <cell r="H26" t="str">
            <v>600-9-416844</v>
          </cell>
          <cell r="I26">
            <v>37902</v>
          </cell>
          <cell r="K26">
            <v>34.5</v>
          </cell>
          <cell r="L26">
            <v>30</v>
          </cell>
          <cell r="M26">
            <v>30</v>
          </cell>
          <cell r="N26">
            <v>30</v>
          </cell>
          <cell r="O26">
            <v>30</v>
          </cell>
          <cell r="P26">
            <v>29</v>
          </cell>
          <cell r="Q26">
            <v>30</v>
          </cell>
          <cell r="R26">
            <v>30</v>
          </cell>
          <cell r="S26">
            <v>30</v>
          </cell>
          <cell r="T26">
            <v>28.85</v>
          </cell>
          <cell r="U26">
            <v>30</v>
          </cell>
          <cell r="V26">
            <v>30</v>
          </cell>
          <cell r="X26">
            <v>327.85</v>
          </cell>
          <cell r="Y26">
            <v>46</v>
          </cell>
          <cell r="Z26">
            <v>1081</v>
          </cell>
          <cell r="AA26">
            <v>984.46069444444447</v>
          </cell>
          <cell r="AB26">
            <v>60</v>
          </cell>
          <cell r="AC26">
            <v>360.33333333333331</v>
          </cell>
        </row>
        <row r="27">
          <cell r="A27">
            <v>21</v>
          </cell>
          <cell r="B27" t="str">
            <v>RC-028</v>
          </cell>
          <cell r="C27" t="str">
            <v xml:space="preserve">BERRIOS </v>
          </cell>
          <cell r="D27" t="str">
            <v>CARDENAS</v>
          </cell>
          <cell r="E27" t="str">
            <v>CARLOS ALBERTO</v>
          </cell>
          <cell r="F27" t="str">
            <v>MECANICO</v>
          </cell>
          <cell r="G27" t="str">
            <v>UV</v>
          </cell>
          <cell r="H27" t="str">
            <v>500-9-463234</v>
          </cell>
          <cell r="I27">
            <v>37904</v>
          </cell>
          <cell r="K27">
            <v>37.5</v>
          </cell>
          <cell r="L27">
            <v>30</v>
          </cell>
          <cell r="M27">
            <v>30</v>
          </cell>
          <cell r="N27">
            <v>30</v>
          </cell>
          <cell r="O27">
            <v>30</v>
          </cell>
          <cell r="P27">
            <v>30</v>
          </cell>
          <cell r="Q27">
            <v>30</v>
          </cell>
          <cell r="R27">
            <v>30</v>
          </cell>
          <cell r="S27">
            <v>30</v>
          </cell>
          <cell r="T27">
            <v>30</v>
          </cell>
          <cell r="U27">
            <v>29</v>
          </cell>
          <cell r="V27">
            <v>30</v>
          </cell>
          <cell r="X27">
            <v>329</v>
          </cell>
          <cell r="Y27">
            <v>0</v>
          </cell>
          <cell r="Z27">
            <v>1125</v>
          </cell>
          <cell r="AA27">
            <v>1028.125</v>
          </cell>
          <cell r="AB27">
            <v>59</v>
          </cell>
          <cell r="AC27">
            <v>368.75</v>
          </cell>
        </row>
        <row r="28">
          <cell r="A28">
            <v>22</v>
          </cell>
          <cell r="B28" t="str">
            <v>RC-029</v>
          </cell>
          <cell r="C28" t="str">
            <v>PACHECO</v>
          </cell>
          <cell r="D28" t="str">
            <v>CARDENAS</v>
          </cell>
          <cell r="E28" t="str">
            <v>PEDRO</v>
          </cell>
          <cell r="F28" t="str">
            <v>PERFORISTA</v>
          </cell>
          <cell r="G28" t="str">
            <v>HO</v>
          </cell>
          <cell r="H28" t="str">
            <v>600-9-188779</v>
          </cell>
          <cell r="I28">
            <v>37904</v>
          </cell>
          <cell r="K28">
            <v>36.5</v>
          </cell>
          <cell r="L28">
            <v>16</v>
          </cell>
          <cell r="M28">
            <v>30</v>
          </cell>
          <cell r="N28">
            <v>30</v>
          </cell>
          <cell r="O28">
            <v>30</v>
          </cell>
          <cell r="P28">
            <v>30</v>
          </cell>
          <cell r="Q28">
            <v>30</v>
          </cell>
          <cell r="R28">
            <v>30</v>
          </cell>
          <cell r="S28">
            <v>30</v>
          </cell>
          <cell r="T28">
            <v>30</v>
          </cell>
          <cell r="U28">
            <v>30</v>
          </cell>
          <cell r="V28">
            <v>30</v>
          </cell>
          <cell r="X28">
            <v>316</v>
          </cell>
          <cell r="Y28">
            <v>46</v>
          </cell>
          <cell r="Z28">
            <v>1141</v>
          </cell>
          <cell r="AA28">
            <v>1001.5444444444444</v>
          </cell>
          <cell r="AB28">
            <v>60</v>
          </cell>
          <cell r="AC28">
            <v>380.33333333333331</v>
          </cell>
        </row>
        <row r="29">
          <cell r="A29">
            <v>23</v>
          </cell>
          <cell r="B29" t="str">
            <v>RC-032</v>
          </cell>
          <cell r="C29" t="str">
            <v xml:space="preserve">CUELLAR </v>
          </cell>
          <cell r="D29" t="str">
            <v>ZELAYA</v>
          </cell>
          <cell r="E29" t="str">
            <v>ANDRES</v>
          </cell>
          <cell r="F29" t="str">
            <v>PERFORISTA</v>
          </cell>
          <cell r="G29" t="str">
            <v>HO</v>
          </cell>
          <cell r="H29" t="str">
            <v>600-9-416860</v>
          </cell>
          <cell r="I29">
            <v>37905</v>
          </cell>
          <cell r="K29">
            <v>37.5</v>
          </cell>
          <cell r="L29">
            <v>29</v>
          </cell>
          <cell r="M29">
            <v>29.69</v>
          </cell>
          <cell r="N29">
            <v>30</v>
          </cell>
          <cell r="O29">
            <v>30</v>
          </cell>
          <cell r="P29">
            <v>30</v>
          </cell>
          <cell r="Q29">
            <v>30</v>
          </cell>
          <cell r="R29">
            <v>28</v>
          </cell>
          <cell r="S29">
            <v>28.62</v>
          </cell>
          <cell r="T29">
            <v>30</v>
          </cell>
          <cell r="U29">
            <v>30</v>
          </cell>
          <cell r="V29">
            <v>16</v>
          </cell>
          <cell r="X29">
            <v>311.31</v>
          </cell>
          <cell r="Y29">
            <v>46</v>
          </cell>
          <cell r="Z29">
            <v>1171</v>
          </cell>
          <cell r="AA29">
            <v>1012.62225</v>
          </cell>
          <cell r="AB29">
            <v>46</v>
          </cell>
          <cell r="AC29">
            <v>299.25555555555553</v>
          </cell>
        </row>
        <row r="30">
          <cell r="A30">
            <v>24</v>
          </cell>
          <cell r="B30" t="str">
            <v>RC-033</v>
          </cell>
          <cell r="C30" t="str">
            <v>BADILLO</v>
          </cell>
          <cell r="D30" t="str">
            <v>ROSALES</v>
          </cell>
          <cell r="E30" t="str">
            <v>WALTER JULIAN</v>
          </cell>
          <cell r="F30" t="str">
            <v>AYD.JUMBER</v>
          </cell>
          <cell r="G30" t="str">
            <v>HO</v>
          </cell>
          <cell r="I30">
            <v>37905</v>
          </cell>
          <cell r="J30">
            <v>38195</v>
          </cell>
          <cell r="K30">
            <v>34.5</v>
          </cell>
          <cell r="L30">
            <v>15</v>
          </cell>
          <cell r="M30">
            <v>30</v>
          </cell>
          <cell r="N30">
            <v>30</v>
          </cell>
          <cell r="O30">
            <v>30</v>
          </cell>
          <cell r="P30">
            <v>29</v>
          </cell>
          <cell r="Q30">
            <v>30</v>
          </cell>
          <cell r="R30">
            <v>28</v>
          </cell>
          <cell r="S30">
            <v>30</v>
          </cell>
          <cell r="T30">
            <v>30</v>
          </cell>
          <cell r="U30">
            <v>29</v>
          </cell>
          <cell r="V30">
            <v>0</v>
          </cell>
          <cell r="X30">
            <v>281</v>
          </cell>
          <cell r="Y30">
            <v>0</v>
          </cell>
          <cell r="Z30">
            <v>1035</v>
          </cell>
          <cell r="AA30">
            <v>807.875</v>
          </cell>
          <cell r="AB30">
            <v>29</v>
          </cell>
          <cell r="AC30">
            <v>166.75</v>
          </cell>
        </row>
        <row r="31">
          <cell r="A31">
            <v>25</v>
          </cell>
          <cell r="B31" t="str">
            <v>RC-034</v>
          </cell>
          <cell r="C31" t="str">
            <v xml:space="preserve">ROJAS </v>
          </cell>
          <cell r="D31" t="str">
            <v>LEON</v>
          </cell>
          <cell r="E31" t="str">
            <v>ALEJANDRO EUSTAQUIO</v>
          </cell>
          <cell r="F31" t="str">
            <v>ENMADERADO</v>
          </cell>
          <cell r="G31" t="str">
            <v>UV</v>
          </cell>
          <cell r="I31">
            <v>37906</v>
          </cell>
          <cell r="J31">
            <v>38215</v>
          </cell>
          <cell r="K31">
            <v>36.5</v>
          </cell>
          <cell r="L31">
            <v>28</v>
          </cell>
          <cell r="M31">
            <v>30</v>
          </cell>
          <cell r="N31">
            <v>30</v>
          </cell>
          <cell r="O31">
            <v>30</v>
          </cell>
          <cell r="P31">
            <v>30</v>
          </cell>
          <cell r="Q31">
            <v>30</v>
          </cell>
          <cell r="R31">
            <v>30</v>
          </cell>
          <cell r="S31">
            <v>30</v>
          </cell>
          <cell r="T31">
            <v>30</v>
          </cell>
          <cell r="U31">
            <v>28</v>
          </cell>
          <cell r="V31">
            <v>10</v>
          </cell>
          <cell r="X31">
            <v>306</v>
          </cell>
          <cell r="Y31">
            <v>46</v>
          </cell>
          <cell r="Z31">
            <v>1141</v>
          </cell>
          <cell r="AA31">
            <v>969.84999999999991</v>
          </cell>
          <cell r="AB31">
            <v>38</v>
          </cell>
          <cell r="AC31">
            <v>240.87777777777777</v>
          </cell>
        </row>
        <row r="32">
          <cell r="A32">
            <v>26</v>
          </cell>
          <cell r="B32" t="str">
            <v>RC-036</v>
          </cell>
          <cell r="C32" t="str">
            <v xml:space="preserve">ESPINOZA </v>
          </cell>
          <cell r="D32" t="str">
            <v>VASQUEZ</v>
          </cell>
          <cell r="E32" t="str">
            <v>LUCIO</v>
          </cell>
          <cell r="F32" t="str">
            <v>PERFORISTA</v>
          </cell>
          <cell r="G32" t="str">
            <v>UV</v>
          </cell>
          <cell r="H32" t="str">
            <v>600-9-416895</v>
          </cell>
          <cell r="I32">
            <v>37906</v>
          </cell>
          <cell r="K32">
            <v>37.5</v>
          </cell>
          <cell r="L32">
            <v>28</v>
          </cell>
          <cell r="M32">
            <v>30</v>
          </cell>
          <cell r="N32">
            <v>30</v>
          </cell>
          <cell r="O32">
            <v>29.85</v>
          </cell>
          <cell r="P32">
            <v>30</v>
          </cell>
          <cell r="Q32">
            <v>30</v>
          </cell>
          <cell r="R32">
            <v>30</v>
          </cell>
          <cell r="S32">
            <v>30</v>
          </cell>
          <cell r="T32">
            <v>30</v>
          </cell>
          <cell r="U32">
            <v>30</v>
          </cell>
          <cell r="V32">
            <v>30</v>
          </cell>
          <cell r="X32">
            <v>327.85</v>
          </cell>
          <cell r="Y32">
            <v>46</v>
          </cell>
          <cell r="Z32">
            <v>1171</v>
          </cell>
          <cell r="AA32">
            <v>1066.4231944444446</v>
          </cell>
          <cell r="AB32">
            <v>60</v>
          </cell>
          <cell r="AC32">
            <v>390.33333333333331</v>
          </cell>
        </row>
        <row r="33">
          <cell r="A33">
            <v>27</v>
          </cell>
          <cell r="B33" t="str">
            <v>RC-038</v>
          </cell>
          <cell r="C33" t="str">
            <v>CALLA</v>
          </cell>
          <cell r="D33" t="str">
            <v>ROJAS</v>
          </cell>
          <cell r="E33" t="str">
            <v>EDGAR FELIX</v>
          </cell>
          <cell r="F33" t="str">
            <v>PERFORISTA</v>
          </cell>
          <cell r="G33" t="str">
            <v>IN</v>
          </cell>
          <cell r="H33" t="str">
            <v>600-9-416917</v>
          </cell>
          <cell r="I33">
            <v>37907</v>
          </cell>
          <cell r="K33">
            <v>36.5</v>
          </cell>
          <cell r="L33">
            <v>12</v>
          </cell>
          <cell r="M33">
            <v>30</v>
          </cell>
          <cell r="N33">
            <v>30</v>
          </cell>
          <cell r="O33">
            <v>29.85</v>
          </cell>
          <cell r="P33">
            <v>29</v>
          </cell>
          <cell r="Q33">
            <v>28</v>
          </cell>
          <cell r="R33">
            <v>30</v>
          </cell>
          <cell r="S33">
            <v>30</v>
          </cell>
          <cell r="T33">
            <v>30</v>
          </cell>
          <cell r="U33">
            <v>30</v>
          </cell>
          <cell r="V33">
            <v>30</v>
          </cell>
          <cell r="X33">
            <v>308.85000000000002</v>
          </cell>
          <cell r="Y33">
            <v>46</v>
          </cell>
          <cell r="Z33">
            <v>1141</v>
          </cell>
          <cell r="AA33">
            <v>978.88291666666669</v>
          </cell>
          <cell r="AB33">
            <v>60</v>
          </cell>
          <cell r="AC33">
            <v>380.33333333333331</v>
          </cell>
        </row>
        <row r="34">
          <cell r="A34">
            <v>28</v>
          </cell>
          <cell r="B34" t="str">
            <v>RC-039</v>
          </cell>
          <cell r="C34" t="str">
            <v xml:space="preserve">GAMBOA </v>
          </cell>
          <cell r="D34" t="str">
            <v>BARRIOS</v>
          </cell>
          <cell r="E34" t="str">
            <v>CEFERINO</v>
          </cell>
          <cell r="F34" t="str">
            <v>PERFORISTA</v>
          </cell>
          <cell r="G34" t="str">
            <v>IN</v>
          </cell>
          <cell r="H34" t="str">
            <v>600-9-416925</v>
          </cell>
          <cell r="I34">
            <v>37907</v>
          </cell>
          <cell r="K34">
            <v>37.5</v>
          </cell>
          <cell r="L34">
            <v>12</v>
          </cell>
          <cell r="M34">
            <v>30</v>
          </cell>
          <cell r="N34">
            <v>30</v>
          </cell>
          <cell r="O34">
            <v>29.85</v>
          </cell>
          <cell r="P34">
            <v>29</v>
          </cell>
          <cell r="Q34">
            <v>30</v>
          </cell>
          <cell r="R34">
            <v>30</v>
          </cell>
          <cell r="S34">
            <v>30</v>
          </cell>
          <cell r="T34">
            <v>30</v>
          </cell>
          <cell r="U34">
            <v>30</v>
          </cell>
          <cell r="V34">
            <v>30</v>
          </cell>
          <cell r="X34">
            <v>310.85000000000002</v>
          </cell>
          <cell r="Y34">
            <v>46</v>
          </cell>
          <cell r="Z34">
            <v>1171</v>
          </cell>
          <cell r="AA34">
            <v>1011.1259722222223</v>
          </cell>
          <cell r="AB34">
            <v>60</v>
          </cell>
          <cell r="AC34">
            <v>390.33333333333331</v>
          </cell>
        </row>
        <row r="35">
          <cell r="A35">
            <v>29</v>
          </cell>
          <cell r="B35" t="str">
            <v>RC-040</v>
          </cell>
          <cell r="C35" t="str">
            <v>VILLAFUERTE</v>
          </cell>
          <cell r="D35" t="str">
            <v>ALVINO</v>
          </cell>
          <cell r="E35" t="str">
            <v>MANUEL</v>
          </cell>
          <cell r="F35" t="str">
            <v>CAPATAZ</v>
          </cell>
          <cell r="G35" t="str">
            <v>UV</v>
          </cell>
          <cell r="H35" t="str">
            <v>600-9-416933</v>
          </cell>
          <cell r="I35">
            <v>37912</v>
          </cell>
          <cell r="K35">
            <v>39</v>
          </cell>
          <cell r="L35">
            <v>20</v>
          </cell>
          <cell r="M35">
            <v>30</v>
          </cell>
          <cell r="N35">
            <v>30</v>
          </cell>
          <cell r="O35">
            <v>29.85</v>
          </cell>
          <cell r="P35">
            <v>29</v>
          </cell>
          <cell r="Q35">
            <v>30</v>
          </cell>
          <cell r="R35">
            <v>30</v>
          </cell>
          <cell r="S35">
            <v>30</v>
          </cell>
          <cell r="T35">
            <v>30</v>
          </cell>
          <cell r="U35">
            <v>28</v>
          </cell>
          <cell r="V35">
            <v>22</v>
          </cell>
          <cell r="X35">
            <v>308.85000000000002</v>
          </cell>
          <cell r="Y35">
            <v>46</v>
          </cell>
          <cell r="Z35">
            <v>1216</v>
          </cell>
          <cell r="AA35">
            <v>1043.2266666666667</v>
          </cell>
          <cell r="AB35">
            <v>50</v>
          </cell>
          <cell r="AC35">
            <v>337.77777777777777</v>
          </cell>
        </row>
        <row r="36">
          <cell r="A36">
            <v>30</v>
          </cell>
          <cell r="B36" t="str">
            <v>RC-042</v>
          </cell>
          <cell r="C36" t="str">
            <v>VINCULA</v>
          </cell>
          <cell r="D36" t="str">
            <v>AGÜERO</v>
          </cell>
          <cell r="E36" t="str">
            <v>EMER ANDRES</v>
          </cell>
          <cell r="F36" t="str">
            <v>TOLVERO</v>
          </cell>
          <cell r="G36" t="str">
            <v>HO</v>
          </cell>
          <cell r="H36" t="str">
            <v>600-9-416968</v>
          </cell>
          <cell r="I36">
            <v>37914</v>
          </cell>
          <cell r="K36">
            <v>34.5</v>
          </cell>
          <cell r="L36">
            <v>16</v>
          </cell>
          <cell r="M36">
            <v>30</v>
          </cell>
          <cell r="N36">
            <v>30</v>
          </cell>
          <cell r="O36">
            <v>29.85</v>
          </cell>
          <cell r="P36">
            <v>29</v>
          </cell>
          <cell r="Q36">
            <v>30</v>
          </cell>
          <cell r="R36">
            <v>30</v>
          </cell>
          <cell r="S36">
            <v>30</v>
          </cell>
          <cell r="T36">
            <v>30</v>
          </cell>
          <cell r="U36">
            <v>30</v>
          </cell>
          <cell r="V36">
            <v>26</v>
          </cell>
          <cell r="X36">
            <v>310.85000000000002</v>
          </cell>
          <cell r="Y36">
            <v>0</v>
          </cell>
          <cell r="Z36">
            <v>1035</v>
          </cell>
          <cell r="AA36">
            <v>893.69375000000002</v>
          </cell>
          <cell r="AB36">
            <v>56</v>
          </cell>
          <cell r="AC36">
            <v>322</v>
          </cell>
        </row>
        <row r="37">
          <cell r="A37">
            <v>31</v>
          </cell>
          <cell r="B37" t="str">
            <v>RC-043</v>
          </cell>
          <cell r="C37" t="str">
            <v>SANTIAGO</v>
          </cell>
          <cell r="D37" t="str">
            <v>TELLO</v>
          </cell>
          <cell r="E37" t="str">
            <v>EUSEBIO</v>
          </cell>
          <cell r="F37" t="str">
            <v>ENMADERADO</v>
          </cell>
          <cell r="G37" t="str">
            <v>HO</v>
          </cell>
          <cell r="H37" t="str">
            <v>600-9-416976</v>
          </cell>
          <cell r="I37">
            <v>37916</v>
          </cell>
          <cell r="K37">
            <v>36.5</v>
          </cell>
          <cell r="L37">
            <v>14</v>
          </cell>
          <cell r="M37">
            <v>30</v>
          </cell>
          <cell r="N37">
            <v>30</v>
          </cell>
          <cell r="O37">
            <v>29.85</v>
          </cell>
          <cell r="P37">
            <v>28</v>
          </cell>
          <cell r="Q37">
            <v>30</v>
          </cell>
          <cell r="R37">
            <v>30</v>
          </cell>
          <cell r="S37">
            <v>30</v>
          </cell>
          <cell r="T37">
            <v>30</v>
          </cell>
          <cell r="U37">
            <v>30</v>
          </cell>
          <cell r="V37">
            <v>29</v>
          </cell>
          <cell r="X37">
            <v>310.85000000000002</v>
          </cell>
          <cell r="Y37">
            <v>46</v>
          </cell>
          <cell r="Z37">
            <v>1141</v>
          </cell>
          <cell r="AA37">
            <v>985.22180555555553</v>
          </cell>
          <cell r="AB37">
            <v>59</v>
          </cell>
          <cell r="AC37">
            <v>373.99444444444441</v>
          </cell>
        </row>
        <row r="38">
          <cell r="A38">
            <v>32</v>
          </cell>
          <cell r="B38" t="str">
            <v>RC-045</v>
          </cell>
          <cell r="C38" t="str">
            <v>GUERRA</v>
          </cell>
          <cell r="D38" t="str">
            <v>DE LA ROSA</v>
          </cell>
          <cell r="E38" t="str">
            <v>LUIS MIGUEL</v>
          </cell>
          <cell r="F38" t="str">
            <v>PERFORISTA</v>
          </cell>
          <cell r="G38" t="str">
            <v>IN</v>
          </cell>
          <cell r="H38" t="str">
            <v>600-9-416992</v>
          </cell>
          <cell r="I38">
            <v>37916</v>
          </cell>
          <cell r="K38">
            <v>37.5</v>
          </cell>
          <cell r="L38">
            <v>14</v>
          </cell>
          <cell r="M38">
            <v>27.69</v>
          </cell>
          <cell r="N38">
            <v>30</v>
          </cell>
          <cell r="O38">
            <v>29.85</v>
          </cell>
          <cell r="P38">
            <v>30</v>
          </cell>
          <cell r="Q38">
            <v>30</v>
          </cell>
          <cell r="R38">
            <v>30</v>
          </cell>
          <cell r="S38">
            <v>30</v>
          </cell>
          <cell r="T38">
            <v>30</v>
          </cell>
          <cell r="U38">
            <v>29</v>
          </cell>
          <cell r="V38">
            <v>28</v>
          </cell>
          <cell r="X38">
            <v>308.53999999999996</v>
          </cell>
          <cell r="Y38">
            <v>46</v>
          </cell>
          <cell r="Z38">
            <v>1171</v>
          </cell>
          <cell r="AA38">
            <v>1003.6120555555555</v>
          </cell>
          <cell r="AB38">
            <v>57</v>
          </cell>
          <cell r="AC38">
            <v>370.81666666666666</v>
          </cell>
        </row>
        <row r="39">
          <cell r="A39">
            <v>33</v>
          </cell>
          <cell r="B39" t="str">
            <v>RC-046</v>
          </cell>
          <cell r="C39" t="str">
            <v>MATOS</v>
          </cell>
          <cell r="D39" t="str">
            <v>CAMPOSANO</v>
          </cell>
          <cell r="E39" t="str">
            <v>REYNALDO  RAUL</v>
          </cell>
          <cell r="F39" t="str">
            <v>PERFORISTA</v>
          </cell>
          <cell r="G39" t="str">
            <v>HO</v>
          </cell>
          <cell r="H39" t="str">
            <v>500-9-424751</v>
          </cell>
          <cell r="I39">
            <v>37916</v>
          </cell>
          <cell r="K39">
            <v>37.5</v>
          </cell>
          <cell r="L39">
            <v>14</v>
          </cell>
          <cell r="M39">
            <v>30</v>
          </cell>
          <cell r="N39">
            <v>30</v>
          </cell>
          <cell r="O39">
            <v>29.85</v>
          </cell>
          <cell r="P39">
            <v>29</v>
          </cell>
          <cell r="Q39">
            <v>30</v>
          </cell>
          <cell r="R39">
            <v>30</v>
          </cell>
          <cell r="S39">
            <v>30</v>
          </cell>
          <cell r="T39">
            <v>30</v>
          </cell>
          <cell r="U39">
            <v>28</v>
          </cell>
          <cell r="V39">
            <v>24</v>
          </cell>
          <cell r="X39">
            <v>304.85000000000002</v>
          </cell>
          <cell r="Y39">
            <v>0</v>
          </cell>
          <cell r="Z39">
            <v>1125</v>
          </cell>
          <cell r="AA39">
            <v>952.65625000000011</v>
          </cell>
          <cell r="AB39">
            <v>52</v>
          </cell>
          <cell r="AC39">
            <v>325</v>
          </cell>
        </row>
        <row r="40">
          <cell r="A40">
            <v>34</v>
          </cell>
          <cell r="B40" t="str">
            <v>RC-053</v>
          </cell>
          <cell r="C40" t="str">
            <v>ACCILIO</v>
          </cell>
          <cell r="D40" t="str">
            <v>CUELLAR</v>
          </cell>
          <cell r="E40" t="str">
            <v>CESAR</v>
          </cell>
          <cell r="F40" t="str">
            <v>AYD.PERFOR</v>
          </cell>
          <cell r="G40" t="str">
            <v>PF</v>
          </cell>
          <cell r="H40" t="str">
            <v>600-9-417085</v>
          </cell>
          <cell r="I40">
            <v>37916</v>
          </cell>
          <cell r="K40">
            <v>34.5</v>
          </cell>
          <cell r="L40">
            <v>14</v>
          </cell>
          <cell r="M40">
            <v>26.54</v>
          </cell>
          <cell r="N40">
            <v>30</v>
          </cell>
          <cell r="O40">
            <v>29.85</v>
          </cell>
          <cell r="P40">
            <v>29</v>
          </cell>
          <cell r="Q40">
            <v>29</v>
          </cell>
          <cell r="R40">
            <v>30</v>
          </cell>
          <cell r="S40">
            <v>30</v>
          </cell>
          <cell r="T40">
            <v>30</v>
          </cell>
          <cell r="U40">
            <v>30</v>
          </cell>
          <cell r="V40">
            <v>30</v>
          </cell>
          <cell r="X40">
            <v>308.39</v>
          </cell>
          <cell r="Y40">
            <v>46</v>
          </cell>
          <cell r="Z40">
            <v>1081</v>
          </cell>
          <cell r="AA40">
            <v>926.0266388888889</v>
          </cell>
          <cell r="AB40">
            <v>60</v>
          </cell>
          <cell r="AC40">
            <v>360.33333333333331</v>
          </cell>
        </row>
        <row r="41">
          <cell r="A41">
            <v>35</v>
          </cell>
          <cell r="B41" t="str">
            <v>RC-054</v>
          </cell>
          <cell r="C41" t="str">
            <v>BENDEZU</v>
          </cell>
          <cell r="D41" t="str">
            <v>ORE</v>
          </cell>
          <cell r="E41" t="str">
            <v>EDWIN ROLANDO</v>
          </cell>
          <cell r="F41" t="str">
            <v>PERFORISTA</v>
          </cell>
          <cell r="G41" t="str">
            <v>UV</v>
          </cell>
          <cell r="I41">
            <v>37916</v>
          </cell>
          <cell r="J41">
            <v>38216</v>
          </cell>
          <cell r="K41">
            <v>36.5</v>
          </cell>
          <cell r="L41">
            <v>14</v>
          </cell>
          <cell r="M41">
            <v>30</v>
          </cell>
          <cell r="N41">
            <v>30</v>
          </cell>
          <cell r="O41">
            <v>30</v>
          </cell>
          <cell r="P41">
            <v>30</v>
          </cell>
          <cell r="Q41">
            <v>30</v>
          </cell>
          <cell r="R41">
            <v>30</v>
          </cell>
          <cell r="S41">
            <v>30</v>
          </cell>
          <cell r="T41">
            <v>30</v>
          </cell>
          <cell r="U41">
            <v>30</v>
          </cell>
          <cell r="V41">
            <v>10</v>
          </cell>
          <cell r="X41">
            <v>294</v>
          </cell>
          <cell r="Y41">
            <v>46</v>
          </cell>
          <cell r="Z41">
            <v>1141</v>
          </cell>
          <cell r="AA41">
            <v>931.81666666666661</v>
          </cell>
          <cell r="AB41">
            <v>40</v>
          </cell>
          <cell r="AC41">
            <v>253.55555555555554</v>
          </cell>
        </row>
        <row r="42">
          <cell r="A42">
            <v>36</v>
          </cell>
          <cell r="B42" t="str">
            <v>RC-056</v>
          </cell>
          <cell r="C42" t="str">
            <v xml:space="preserve">MAMANI </v>
          </cell>
          <cell r="D42" t="str">
            <v>BELIZARIO</v>
          </cell>
          <cell r="E42" t="str">
            <v>TIMOTEO</v>
          </cell>
          <cell r="F42" t="str">
            <v>CAPATAZ</v>
          </cell>
          <cell r="G42" t="str">
            <v>HO</v>
          </cell>
          <cell r="H42" t="str">
            <v>600-9-188825</v>
          </cell>
          <cell r="I42">
            <v>37916</v>
          </cell>
          <cell r="K42">
            <v>39</v>
          </cell>
          <cell r="L42">
            <v>14</v>
          </cell>
          <cell r="M42">
            <v>30</v>
          </cell>
          <cell r="N42">
            <v>30</v>
          </cell>
          <cell r="O42">
            <v>29.85</v>
          </cell>
          <cell r="P42">
            <v>28</v>
          </cell>
          <cell r="Q42">
            <v>30</v>
          </cell>
          <cell r="R42">
            <v>30</v>
          </cell>
          <cell r="S42">
            <v>30</v>
          </cell>
          <cell r="T42">
            <v>30</v>
          </cell>
          <cell r="U42">
            <v>27</v>
          </cell>
          <cell r="V42">
            <v>30</v>
          </cell>
          <cell r="X42">
            <v>308.85000000000002</v>
          </cell>
          <cell r="Y42">
            <v>46</v>
          </cell>
          <cell r="Z42">
            <v>1216</v>
          </cell>
          <cell r="AA42">
            <v>1043.2266666666667</v>
          </cell>
          <cell r="AB42">
            <v>57</v>
          </cell>
          <cell r="AC42">
            <v>385.06666666666666</v>
          </cell>
        </row>
        <row r="43">
          <cell r="A43">
            <v>37</v>
          </cell>
          <cell r="B43" t="str">
            <v>RC-059</v>
          </cell>
          <cell r="C43" t="str">
            <v>MONTAÑEZ</v>
          </cell>
          <cell r="D43" t="str">
            <v>ILLESCAS</v>
          </cell>
          <cell r="E43" t="str">
            <v>MAXIMO</v>
          </cell>
          <cell r="F43" t="str">
            <v>CAPATAZ</v>
          </cell>
          <cell r="G43" t="str">
            <v>HO</v>
          </cell>
          <cell r="H43" t="str">
            <v>600-9-433641</v>
          </cell>
          <cell r="I43">
            <v>37926</v>
          </cell>
          <cell r="K43">
            <v>39</v>
          </cell>
          <cell r="L43">
            <v>0</v>
          </cell>
          <cell r="M43">
            <v>30</v>
          </cell>
          <cell r="N43">
            <v>30</v>
          </cell>
          <cell r="O43">
            <v>29.85</v>
          </cell>
          <cell r="P43">
            <v>30</v>
          </cell>
          <cell r="Q43">
            <v>30</v>
          </cell>
          <cell r="R43">
            <v>30</v>
          </cell>
          <cell r="S43">
            <v>30</v>
          </cell>
          <cell r="T43">
            <v>30</v>
          </cell>
          <cell r="U43">
            <v>30</v>
          </cell>
          <cell r="V43">
            <v>30</v>
          </cell>
          <cell r="X43">
            <v>299.85000000000002</v>
          </cell>
          <cell r="Y43">
            <v>46</v>
          </cell>
          <cell r="Z43">
            <v>1216</v>
          </cell>
          <cell r="AA43">
            <v>1012.8266666666667</v>
          </cell>
          <cell r="AB43">
            <v>60</v>
          </cell>
          <cell r="AC43">
            <v>405.33333333333331</v>
          </cell>
        </row>
        <row r="44">
          <cell r="A44">
            <v>38</v>
          </cell>
          <cell r="B44" t="str">
            <v>RC-062</v>
          </cell>
          <cell r="C44" t="str">
            <v>MENDOZA</v>
          </cell>
          <cell r="D44" t="str">
            <v>CENTE</v>
          </cell>
          <cell r="E44" t="str">
            <v>ALBINO</v>
          </cell>
          <cell r="F44" t="str">
            <v>ENMADERADO</v>
          </cell>
          <cell r="I44">
            <v>37933</v>
          </cell>
          <cell r="J44">
            <v>38215</v>
          </cell>
          <cell r="K44">
            <v>34.5</v>
          </cell>
          <cell r="L44">
            <v>0</v>
          </cell>
          <cell r="M44">
            <v>18</v>
          </cell>
          <cell r="N44">
            <v>30</v>
          </cell>
          <cell r="O44">
            <v>30</v>
          </cell>
          <cell r="P44">
            <v>29</v>
          </cell>
          <cell r="Q44">
            <v>23</v>
          </cell>
          <cell r="R44">
            <v>29</v>
          </cell>
          <cell r="S44">
            <v>30</v>
          </cell>
          <cell r="T44">
            <v>30</v>
          </cell>
          <cell r="U44">
            <v>27</v>
          </cell>
          <cell r="V44">
            <v>20</v>
          </cell>
          <cell r="X44">
            <v>266</v>
          </cell>
          <cell r="Y44">
            <v>46</v>
          </cell>
          <cell r="Z44">
            <v>1081</v>
          </cell>
          <cell r="AA44">
            <v>798.73888888888894</v>
          </cell>
          <cell r="AB44">
            <v>47</v>
          </cell>
          <cell r="AC44">
            <v>282.26111111111112</v>
          </cell>
        </row>
        <row r="45">
          <cell r="A45">
            <v>39</v>
          </cell>
          <cell r="B45" t="str">
            <v>RC-063</v>
          </cell>
          <cell r="C45" t="str">
            <v>AGUIRRE</v>
          </cell>
          <cell r="D45" t="str">
            <v>BASILiO</v>
          </cell>
          <cell r="E45" t="str">
            <v>SOLINO</v>
          </cell>
          <cell r="F45" t="str">
            <v>PERFORISTA</v>
          </cell>
          <cell r="G45" t="str">
            <v>HO</v>
          </cell>
          <cell r="H45" t="str">
            <v>600-9-433692</v>
          </cell>
          <cell r="I45">
            <v>37937</v>
          </cell>
          <cell r="K45">
            <v>36.5</v>
          </cell>
          <cell r="L45">
            <v>0</v>
          </cell>
          <cell r="M45">
            <v>27.69</v>
          </cell>
          <cell r="N45">
            <v>30</v>
          </cell>
          <cell r="O45">
            <v>29.85</v>
          </cell>
          <cell r="P45">
            <v>28</v>
          </cell>
          <cell r="Q45">
            <v>30</v>
          </cell>
          <cell r="R45">
            <v>30</v>
          </cell>
          <cell r="S45">
            <v>30</v>
          </cell>
          <cell r="T45">
            <v>28.85</v>
          </cell>
          <cell r="U45">
            <v>30</v>
          </cell>
          <cell r="V45">
            <v>30</v>
          </cell>
          <cell r="X45">
            <v>294.39</v>
          </cell>
          <cell r="Y45">
            <v>0</v>
          </cell>
          <cell r="Z45">
            <v>1095</v>
          </cell>
          <cell r="AA45">
            <v>895.43624999999986</v>
          </cell>
          <cell r="AB45">
            <v>60</v>
          </cell>
          <cell r="AC45">
            <v>365</v>
          </cell>
        </row>
        <row r="46">
          <cell r="A46">
            <v>40</v>
          </cell>
          <cell r="B46" t="str">
            <v>RC-064</v>
          </cell>
          <cell r="C46" t="str">
            <v>MORALES</v>
          </cell>
          <cell r="D46" t="str">
            <v>FLORES</v>
          </cell>
          <cell r="E46" t="str">
            <v>LUIS ANTONIO</v>
          </cell>
          <cell r="F46" t="str">
            <v>AYD.PERFOR</v>
          </cell>
          <cell r="G46" t="str">
            <v>PF</v>
          </cell>
          <cell r="H46" t="str">
            <v>600-9-433706</v>
          </cell>
          <cell r="I46">
            <v>37944</v>
          </cell>
          <cell r="K46">
            <v>34.5</v>
          </cell>
          <cell r="L46">
            <v>0</v>
          </cell>
          <cell r="M46">
            <v>17.309999999999999</v>
          </cell>
          <cell r="N46">
            <v>30</v>
          </cell>
          <cell r="O46">
            <v>25</v>
          </cell>
          <cell r="P46">
            <v>20.88</v>
          </cell>
          <cell r="Q46">
            <v>21.81</v>
          </cell>
          <cell r="R46">
            <v>29</v>
          </cell>
          <cell r="S46">
            <v>30</v>
          </cell>
          <cell r="T46">
            <v>29</v>
          </cell>
          <cell r="U46">
            <v>30</v>
          </cell>
          <cell r="V46">
            <v>29</v>
          </cell>
          <cell r="X46">
            <v>262</v>
          </cell>
          <cell r="Y46">
            <v>0</v>
          </cell>
          <cell r="Z46">
            <v>1035</v>
          </cell>
          <cell r="AA46">
            <v>753.25</v>
          </cell>
          <cell r="AB46">
            <v>59</v>
          </cell>
          <cell r="AC46">
            <v>339.25</v>
          </cell>
        </row>
        <row r="47">
          <cell r="A47">
            <v>41</v>
          </cell>
          <cell r="B47" t="str">
            <v>RC-065</v>
          </cell>
          <cell r="C47" t="str">
            <v xml:space="preserve">GUTIERREZ </v>
          </cell>
          <cell r="D47" t="str">
            <v>DALENS</v>
          </cell>
          <cell r="E47" t="str">
            <v>DIONICIO</v>
          </cell>
          <cell r="F47" t="str">
            <v>PERFORISTA</v>
          </cell>
          <cell r="H47" t="str">
            <v>600-9-433714</v>
          </cell>
          <cell r="I47">
            <v>37949</v>
          </cell>
          <cell r="K47">
            <v>35.5</v>
          </cell>
          <cell r="M47">
            <v>10</v>
          </cell>
          <cell r="N47">
            <v>30</v>
          </cell>
          <cell r="O47">
            <v>30</v>
          </cell>
          <cell r="P47">
            <v>29</v>
          </cell>
          <cell r="Q47">
            <v>30</v>
          </cell>
          <cell r="R47">
            <v>30</v>
          </cell>
          <cell r="S47">
            <v>30</v>
          </cell>
          <cell r="T47">
            <v>30</v>
          </cell>
          <cell r="U47">
            <v>30</v>
          </cell>
          <cell r="V47">
            <v>30</v>
          </cell>
          <cell r="X47">
            <v>279</v>
          </cell>
          <cell r="Y47">
            <v>46</v>
          </cell>
          <cell r="Z47">
            <v>1111</v>
          </cell>
          <cell r="AA47">
            <v>861.02500000000009</v>
          </cell>
          <cell r="AB47">
            <v>60</v>
          </cell>
          <cell r="AC47">
            <v>370.33333333333337</v>
          </cell>
        </row>
        <row r="48">
          <cell r="A48">
            <v>42</v>
          </cell>
          <cell r="B48" t="str">
            <v>RC-066</v>
          </cell>
          <cell r="C48" t="str">
            <v xml:space="preserve">CALERO </v>
          </cell>
          <cell r="D48" t="str">
            <v>JAVIER</v>
          </cell>
          <cell r="E48" t="str">
            <v>VICTOR LUIS</v>
          </cell>
          <cell r="F48" t="str">
            <v>PERFORISTA</v>
          </cell>
          <cell r="G48" t="str">
            <v>HO</v>
          </cell>
          <cell r="H48" t="str">
            <v>600-9-433722</v>
          </cell>
          <cell r="I48">
            <v>37949</v>
          </cell>
          <cell r="K48">
            <v>37.5</v>
          </cell>
          <cell r="L48">
            <v>0</v>
          </cell>
          <cell r="M48">
            <v>10</v>
          </cell>
          <cell r="N48">
            <v>30</v>
          </cell>
          <cell r="O48">
            <v>30</v>
          </cell>
          <cell r="P48">
            <v>29</v>
          </cell>
          <cell r="Q48">
            <v>30</v>
          </cell>
          <cell r="R48">
            <v>30</v>
          </cell>
          <cell r="S48">
            <v>29</v>
          </cell>
          <cell r="T48">
            <v>30</v>
          </cell>
          <cell r="U48">
            <v>29</v>
          </cell>
          <cell r="V48">
            <v>28</v>
          </cell>
          <cell r="X48">
            <v>275</v>
          </cell>
          <cell r="Y48">
            <v>46</v>
          </cell>
          <cell r="Z48">
            <v>1171</v>
          </cell>
          <cell r="AA48">
            <v>894.51388888888891</v>
          </cell>
          <cell r="AB48">
            <v>57</v>
          </cell>
          <cell r="AC48">
            <v>370.81666666666666</v>
          </cell>
        </row>
        <row r="49">
          <cell r="A49">
            <v>43</v>
          </cell>
          <cell r="B49" t="str">
            <v>RC-068</v>
          </cell>
          <cell r="C49" t="str">
            <v>TORDECILLO</v>
          </cell>
          <cell r="D49" t="str">
            <v>BERNARDO</v>
          </cell>
          <cell r="E49" t="str">
            <v>FRANCISCO</v>
          </cell>
          <cell r="F49" t="str">
            <v>AYD PERFOR</v>
          </cell>
          <cell r="G49" t="str">
            <v>HO</v>
          </cell>
          <cell r="H49" t="str">
            <v>600-9-433749</v>
          </cell>
          <cell r="I49">
            <v>37949</v>
          </cell>
          <cell r="K49">
            <v>34.5</v>
          </cell>
          <cell r="L49">
            <v>0</v>
          </cell>
          <cell r="M49">
            <v>12</v>
          </cell>
          <cell r="N49">
            <v>30</v>
          </cell>
          <cell r="O49">
            <v>29.85</v>
          </cell>
          <cell r="P49">
            <v>30</v>
          </cell>
          <cell r="Q49">
            <v>30</v>
          </cell>
          <cell r="R49">
            <v>30</v>
          </cell>
          <cell r="S49">
            <v>30</v>
          </cell>
          <cell r="T49">
            <v>30</v>
          </cell>
          <cell r="U49">
            <v>30</v>
          </cell>
          <cell r="V49">
            <v>30</v>
          </cell>
          <cell r="X49">
            <v>281.85000000000002</v>
          </cell>
          <cell r="Y49">
            <v>46</v>
          </cell>
          <cell r="Z49">
            <v>1081</v>
          </cell>
          <cell r="AA49">
            <v>846.33291666666673</v>
          </cell>
          <cell r="AB49">
            <v>60</v>
          </cell>
          <cell r="AC49">
            <v>360.33333333333331</v>
          </cell>
        </row>
        <row r="50">
          <cell r="A50">
            <v>44</v>
          </cell>
          <cell r="B50" t="str">
            <v>RC-070</v>
          </cell>
          <cell r="C50" t="str">
            <v>HUAYNALAYA</v>
          </cell>
          <cell r="D50" t="str">
            <v>SALVATIERRA</v>
          </cell>
          <cell r="E50" t="str">
            <v>JEMER</v>
          </cell>
          <cell r="F50" t="str">
            <v>AYD.PERFOR</v>
          </cell>
          <cell r="G50" t="str">
            <v>IN</v>
          </cell>
          <cell r="H50" t="str">
            <v>600-9-440079</v>
          </cell>
          <cell r="I50">
            <v>37973</v>
          </cell>
          <cell r="K50">
            <v>34.5</v>
          </cell>
          <cell r="L50">
            <v>0</v>
          </cell>
          <cell r="M50">
            <v>0</v>
          </cell>
          <cell r="O50">
            <v>30</v>
          </cell>
          <cell r="P50">
            <v>30</v>
          </cell>
          <cell r="Q50">
            <v>30</v>
          </cell>
          <cell r="R50">
            <v>30</v>
          </cell>
          <cell r="S50">
            <v>30</v>
          </cell>
          <cell r="T50">
            <v>30</v>
          </cell>
          <cell r="U50">
            <v>30</v>
          </cell>
          <cell r="V50">
            <v>30</v>
          </cell>
          <cell r="X50">
            <v>240</v>
          </cell>
          <cell r="Z50">
            <v>1035</v>
          </cell>
          <cell r="AA50">
            <v>690</v>
          </cell>
          <cell r="AB50">
            <v>60</v>
          </cell>
          <cell r="AC50">
            <v>345</v>
          </cell>
        </row>
        <row r="51">
          <cell r="A51">
            <v>45</v>
          </cell>
          <cell r="B51" t="str">
            <v>RC-072</v>
          </cell>
          <cell r="C51" t="str">
            <v>MUCHA</v>
          </cell>
          <cell r="D51" t="str">
            <v>QUIÑONEZ</v>
          </cell>
          <cell r="E51" t="str">
            <v>NEMECIO DIONICIO</v>
          </cell>
          <cell r="F51" t="str">
            <v>PERFORISTA</v>
          </cell>
          <cell r="G51" t="str">
            <v>PF</v>
          </cell>
          <cell r="H51" t="str">
            <v>600-9-440087</v>
          </cell>
          <cell r="I51">
            <v>37979</v>
          </cell>
          <cell r="K51">
            <v>37.5</v>
          </cell>
          <cell r="L51">
            <v>0</v>
          </cell>
          <cell r="M51">
            <v>0</v>
          </cell>
          <cell r="O51">
            <v>29.85</v>
          </cell>
          <cell r="P51">
            <v>29</v>
          </cell>
          <cell r="Q51">
            <v>30</v>
          </cell>
          <cell r="R51">
            <v>30</v>
          </cell>
          <cell r="S51">
            <v>30</v>
          </cell>
          <cell r="T51">
            <v>30</v>
          </cell>
          <cell r="U51">
            <v>30</v>
          </cell>
          <cell r="V51">
            <v>30</v>
          </cell>
          <cell r="X51">
            <v>238.85</v>
          </cell>
          <cell r="Z51">
            <v>1125</v>
          </cell>
          <cell r="AA51">
            <v>746.40625</v>
          </cell>
          <cell r="AB51">
            <v>60</v>
          </cell>
          <cell r="AC51">
            <v>375</v>
          </cell>
        </row>
        <row r="52">
          <cell r="A52">
            <v>46</v>
          </cell>
          <cell r="B52" t="str">
            <v>RC-073</v>
          </cell>
          <cell r="C52" t="str">
            <v>DE LA CRUZ</v>
          </cell>
          <cell r="D52" t="str">
            <v>PONCE</v>
          </cell>
          <cell r="E52" t="str">
            <v>WILDER</v>
          </cell>
          <cell r="F52" t="str">
            <v>AYD.PERFOR</v>
          </cell>
          <cell r="G52" t="str">
            <v>PF</v>
          </cell>
          <cell r="H52" t="str">
            <v>600-9-448444</v>
          </cell>
          <cell r="I52">
            <v>37990</v>
          </cell>
          <cell r="K52">
            <v>34.5</v>
          </cell>
          <cell r="L52">
            <v>0</v>
          </cell>
          <cell r="M52">
            <v>0</v>
          </cell>
          <cell r="N52">
            <v>0</v>
          </cell>
          <cell r="O52">
            <v>26.41</v>
          </cell>
          <cell r="P52">
            <v>30</v>
          </cell>
          <cell r="Q52">
            <v>30</v>
          </cell>
          <cell r="R52">
            <v>30</v>
          </cell>
          <cell r="S52">
            <v>30</v>
          </cell>
          <cell r="T52">
            <v>30</v>
          </cell>
          <cell r="U52">
            <v>30</v>
          </cell>
          <cell r="V52">
            <v>30</v>
          </cell>
          <cell r="X52">
            <v>236.41</v>
          </cell>
          <cell r="Z52">
            <v>1035</v>
          </cell>
          <cell r="AA52">
            <v>679.67875000000004</v>
          </cell>
          <cell r="AB52">
            <v>60</v>
          </cell>
          <cell r="AC52">
            <v>345</v>
          </cell>
        </row>
        <row r="53">
          <cell r="A53">
            <v>47</v>
          </cell>
          <cell r="B53" t="str">
            <v>RC-074</v>
          </cell>
          <cell r="C53" t="str">
            <v>PAREDES</v>
          </cell>
          <cell r="D53" t="str">
            <v>FALCON</v>
          </cell>
          <cell r="E53" t="str">
            <v>MOISES</v>
          </cell>
          <cell r="F53" t="str">
            <v>AYD.PERFOR</v>
          </cell>
          <cell r="G53" t="str">
            <v>IN</v>
          </cell>
          <cell r="H53" t="str">
            <v>600-9-448452</v>
          </cell>
          <cell r="I53">
            <v>37990</v>
          </cell>
          <cell r="K53">
            <v>34.5</v>
          </cell>
          <cell r="L53">
            <v>0</v>
          </cell>
          <cell r="M53">
            <v>0</v>
          </cell>
          <cell r="N53">
            <v>0</v>
          </cell>
          <cell r="O53">
            <v>26</v>
          </cell>
          <cell r="P53">
            <v>30</v>
          </cell>
          <cell r="Q53">
            <v>30</v>
          </cell>
          <cell r="R53">
            <v>30</v>
          </cell>
          <cell r="S53">
            <v>30</v>
          </cell>
          <cell r="T53">
            <v>30</v>
          </cell>
          <cell r="U53">
            <v>30</v>
          </cell>
          <cell r="V53">
            <v>29</v>
          </cell>
          <cell r="X53">
            <v>235</v>
          </cell>
          <cell r="Z53">
            <v>1035</v>
          </cell>
          <cell r="AA53">
            <v>675.625</v>
          </cell>
          <cell r="AB53">
            <v>59</v>
          </cell>
          <cell r="AC53">
            <v>339.25</v>
          </cell>
        </row>
        <row r="54">
          <cell r="A54">
            <v>48</v>
          </cell>
          <cell r="B54" t="str">
            <v>RC-075</v>
          </cell>
          <cell r="C54" t="str">
            <v>SANCHEZ</v>
          </cell>
          <cell r="D54" t="str">
            <v>CANTEÑO</v>
          </cell>
          <cell r="E54" t="str">
            <v>ELEO</v>
          </cell>
          <cell r="F54" t="str">
            <v>AYD.PERFOR</v>
          </cell>
          <cell r="G54" t="str">
            <v>UV</v>
          </cell>
          <cell r="H54" t="str">
            <v>500-9-425685</v>
          </cell>
          <cell r="I54">
            <v>37990</v>
          </cell>
          <cell r="K54">
            <v>34.5</v>
          </cell>
          <cell r="L54">
            <v>0</v>
          </cell>
          <cell r="M54">
            <v>0</v>
          </cell>
          <cell r="N54">
            <v>0</v>
          </cell>
          <cell r="O54">
            <v>26.41</v>
          </cell>
          <cell r="P54">
            <v>30</v>
          </cell>
          <cell r="Q54">
            <v>29</v>
          </cell>
          <cell r="R54">
            <v>29</v>
          </cell>
          <cell r="S54">
            <v>30</v>
          </cell>
          <cell r="T54">
            <v>30</v>
          </cell>
          <cell r="U54">
            <v>29</v>
          </cell>
          <cell r="V54">
            <v>30</v>
          </cell>
          <cell r="X54">
            <v>233.41</v>
          </cell>
          <cell r="Z54">
            <v>1035</v>
          </cell>
          <cell r="AA54">
            <v>671.05375000000004</v>
          </cell>
          <cell r="AB54">
            <v>59</v>
          </cell>
          <cell r="AC54">
            <v>339.25</v>
          </cell>
        </row>
        <row r="55">
          <cell r="A55">
            <v>49</v>
          </cell>
          <cell r="B55" t="str">
            <v>RC-076</v>
          </cell>
          <cell r="C55" t="str">
            <v>VILLANUEVA</v>
          </cell>
          <cell r="D55" t="str">
            <v>FABIAN</v>
          </cell>
          <cell r="E55" t="str">
            <v>ALEJANDRO</v>
          </cell>
          <cell r="F55" t="str">
            <v>AYD.PERFOR</v>
          </cell>
          <cell r="G55" t="str">
            <v>HO</v>
          </cell>
          <cell r="H55" t="str">
            <v>600-9-448460</v>
          </cell>
          <cell r="I55">
            <v>37990</v>
          </cell>
          <cell r="K55">
            <v>34.5</v>
          </cell>
          <cell r="L55">
            <v>0</v>
          </cell>
          <cell r="M55">
            <v>0</v>
          </cell>
          <cell r="N55">
            <v>0</v>
          </cell>
          <cell r="O55">
            <v>26.41</v>
          </cell>
          <cell r="P55">
            <v>30</v>
          </cell>
          <cell r="Q55">
            <v>30</v>
          </cell>
          <cell r="R55">
            <v>30</v>
          </cell>
          <cell r="S55">
            <v>30</v>
          </cell>
          <cell r="T55">
            <v>30</v>
          </cell>
          <cell r="U55">
            <v>0</v>
          </cell>
          <cell r="V55">
            <v>0</v>
          </cell>
          <cell r="X55">
            <v>176.41</v>
          </cell>
          <cell r="Z55">
            <v>1035</v>
          </cell>
          <cell r="AA55">
            <v>507.17874999999998</v>
          </cell>
          <cell r="AB55">
            <v>0</v>
          </cell>
          <cell r="AC55">
            <v>0</v>
          </cell>
        </row>
        <row r="56">
          <cell r="A56">
            <v>50</v>
          </cell>
          <cell r="B56" t="str">
            <v>RC-077</v>
          </cell>
          <cell r="C56" t="str">
            <v>POZO</v>
          </cell>
          <cell r="D56" t="str">
            <v>FIRMA</v>
          </cell>
          <cell r="E56" t="str">
            <v>JEAN</v>
          </cell>
          <cell r="F56" t="str">
            <v>PERFORISTA</v>
          </cell>
          <cell r="G56" t="str">
            <v>UV</v>
          </cell>
          <cell r="H56" t="str">
            <v>600-9-448479</v>
          </cell>
          <cell r="I56">
            <v>37990</v>
          </cell>
          <cell r="K56">
            <v>34.5</v>
          </cell>
          <cell r="L56">
            <v>0</v>
          </cell>
          <cell r="M56">
            <v>0</v>
          </cell>
          <cell r="N56">
            <v>0</v>
          </cell>
          <cell r="O56">
            <v>26.41</v>
          </cell>
          <cell r="P56">
            <v>28</v>
          </cell>
          <cell r="Q56">
            <v>30</v>
          </cell>
          <cell r="R56">
            <v>30</v>
          </cell>
          <cell r="S56">
            <v>30</v>
          </cell>
          <cell r="T56">
            <v>30</v>
          </cell>
          <cell r="U56">
            <v>29</v>
          </cell>
          <cell r="V56">
            <v>30</v>
          </cell>
          <cell r="X56">
            <v>233.41</v>
          </cell>
          <cell r="Z56">
            <v>1035</v>
          </cell>
          <cell r="AA56">
            <v>671.05375000000004</v>
          </cell>
          <cell r="AB56">
            <v>59</v>
          </cell>
          <cell r="AC56">
            <v>339.25</v>
          </cell>
        </row>
        <row r="57">
          <cell r="A57">
            <v>51</v>
          </cell>
          <cell r="B57" t="str">
            <v>RC-078</v>
          </cell>
          <cell r="C57" t="str">
            <v xml:space="preserve">COARI </v>
          </cell>
          <cell r="D57" t="str">
            <v>MAMANI</v>
          </cell>
          <cell r="E57" t="str">
            <v>MODESTO</v>
          </cell>
          <cell r="F57" t="str">
            <v>PERFORISTA</v>
          </cell>
          <cell r="G57" t="str">
            <v>IN</v>
          </cell>
          <cell r="H57" t="str">
            <v>600-9-448487</v>
          </cell>
          <cell r="I57">
            <v>37990</v>
          </cell>
          <cell r="K57">
            <v>34.5</v>
          </cell>
          <cell r="L57">
            <v>0</v>
          </cell>
          <cell r="M57">
            <v>0</v>
          </cell>
          <cell r="N57">
            <v>0</v>
          </cell>
          <cell r="O57">
            <v>26.41</v>
          </cell>
          <cell r="P57">
            <v>28</v>
          </cell>
          <cell r="Q57">
            <v>30</v>
          </cell>
          <cell r="R57">
            <v>30</v>
          </cell>
          <cell r="S57">
            <v>30</v>
          </cell>
          <cell r="T57">
            <v>30</v>
          </cell>
          <cell r="U57">
            <v>30</v>
          </cell>
          <cell r="V57">
            <v>30</v>
          </cell>
          <cell r="X57">
            <v>234.41</v>
          </cell>
          <cell r="Z57">
            <v>1035</v>
          </cell>
          <cell r="AA57">
            <v>673.92875000000004</v>
          </cell>
          <cell r="AB57">
            <v>60</v>
          </cell>
          <cell r="AC57">
            <v>345</v>
          </cell>
        </row>
        <row r="58">
          <cell r="A58">
            <v>52</v>
          </cell>
          <cell r="B58" t="str">
            <v>RC-080</v>
          </cell>
          <cell r="C58" t="str">
            <v>BUJAICO</v>
          </cell>
          <cell r="D58" t="str">
            <v>DIONICIO</v>
          </cell>
          <cell r="E58" t="str">
            <v>PEDRO ODÓN</v>
          </cell>
          <cell r="F58" t="str">
            <v>AYD.JUMBER</v>
          </cell>
          <cell r="G58" t="str">
            <v>HO</v>
          </cell>
          <cell r="H58" t="str">
            <v>600-9-448509</v>
          </cell>
          <cell r="I58">
            <v>37991</v>
          </cell>
          <cell r="K58">
            <v>37.5</v>
          </cell>
          <cell r="L58">
            <v>0</v>
          </cell>
          <cell r="M58">
            <v>0</v>
          </cell>
          <cell r="N58">
            <v>0</v>
          </cell>
          <cell r="O58">
            <v>26</v>
          </cell>
          <cell r="P58">
            <v>29</v>
          </cell>
          <cell r="Q58">
            <v>30</v>
          </cell>
          <cell r="R58">
            <v>30</v>
          </cell>
          <cell r="S58">
            <v>29</v>
          </cell>
          <cell r="T58">
            <v>30</v>
          </cell>
          <cell r="U58">
            <v>30</v>
          </cell>
          <cell r="V58">
            <v>30</v>
          </cell>
          <cell r="X58">
            <v>234</v>
          </cell>
          <cell r="Z58">
            <v>1125</v>
          </cell>
          <cell r="AA58">
            <v>731.25</v>
          </cell>
          <cell r="AB58">
            <v>60</v>
          </cell>
          <cell r="AC58">
            <v>375</v>
          </cell>
        </row>
        <row r="59">
          <cell r="A59">
            <v>53</v>
          </cell>
          <cell r="B59" t="str">
            <v>RC-081</v>
          </cell>
          <cell r="C59" t="str">
            <v xml:space="preserve">MANTARI </v>
          </cell>
          <cell r="D59" t="str">
            <v>DE LA CRUZ</v>
          </cell>
          <cell r="E59" t="str">
            <v>SAMUEL HECTOR</v>
          </cell>
          <cell r="F59" t="str">
            <v>PERFORISTA</v>
          </cell>
          <cell r="G59" t="str">
            <v>HO</v>
          </cell>
          <cell r="H59" t="str">
            <v>600-9-448517</v>
          </cell>
          <cell r="I59">
            <v>37991</v>
          </cell>
          <cell r="K59">
            <v>38</v>
          </cell>
          <cell r="L59">
            <v>0</v>
          </cell>
          <cell r="M59">
            <v>0</v>
          </cell>
          <cell r="N59">
            <v>0</v>
          </cell>
          <cell r="O59">
            <v>26</v>
          </cell>
          <cell r="P59">
            <v>30</v>
          </cell>
          <cell r="Q59">
            <v>30</v>
          </cell>
          <cell r="R59">
            <v>30</v>
          </cell>
          <cell r="S59">
            <v>30</v>
          </cell>
          <cell r="T59">
            <v>30</v>
          </cell>
          <cell r="U59">
            <v>30</v>
          </cell>
          <cell r="V59">
            <v>30</v>
          </cell>
          <cell r="X59">
            <v>236</v>
          </cell>
          <cell r="Z59">
            <v>1140</v>
          </cell>
          <cell r="AA59">
            <v>747.33333333333326</v>
          </cell>
          <cell r="AB59">
            <v>60</v>
          </cell>
          <cell r="AC59">
            <v>380</v>
          </cell>
        </row>
        <row r="60">
          <cell r="A60">
            <v>54</v>
          </cell>
          <cell r="B60" t="str">
            <v>RC-083</v>
          </cell>
          <cell r="C60" t="str">
            <v>BERNARDO</v>
          </cell>
          <cell r="D60" t="str">
            <v>FERRER</v>
          </cell>
          <cell r="E60" t="str">
            <v>JHONEL</v>
          </cell>
          <cell r="F60" t="str">
            <v>BODEGUERO</v>
          </cell>
          <cell r="G60" t="str">
            <v>HO</v>
          </cell>
          <cell r="H60" t="str">
            <v>600-9-448533</v>
          </cell>
          <cell r="I60">
            <v>37996</v>
          </cell>
          <cell r="K60">
            <v>34.5</v>
          </cell>
          <cell r="L60">
            <v>0</v>
          </cell>
          <cell r="M60">
            <v>0</v>
          </cell>
          <cell r="N60">
            <v>0</v>
          </cell>
          <cell r="O60">
            <v>26</v>
          </cell>
          <cell r="P60">
            <v>30</v>
          </cell>
          <cell r="Q60">
            <v>30</v>
          </cell>
          <cell r="R60">
            <v>30</v>
          </cell>
          <cell r="S60">
            <v>30</v>
          </cell>
          <cell r="T60">
            <v>30</v>
          </cell>
          <cell r="U60">
            <v>30</v>
          </cell>
          <cell r="V60">
            <v>30</v>
          </cell>
          <cell r="X60">
            <v>236</v>
          </cell>
          <cell r="Z60">
            <v>1035</v>
          </cell>
          <cell r="AA60">
            <v>678.5</v>
          </cell>
          <cell r="AB60">
            <v>60</v>
          </cell>
          <cell r="AC60">
            <v>345</v>
          </cell>
        </row>
        <row r="61">
          <cell r="A61">
            <v>55</v>
          </cell>
          <cell r="B61" t="str">
            <v>RC-084</v>
          </cell>
          <cell r="C61" t="str">
            <v>PACHECO</v>
          </cell>
          <cell r="D61" t="str">
            <v>CARDENAS</v>
          </cell>
          <cell r="E61" t="str">
            <v>URBANO</v>
          </cell>
          <cell r="F61" t="str">
            <v>ENMADERADO</v>
          </cell>
          <cell r="G61" t="str">
            <v>UV</v>
          </cell>
          <cell r="H61" t="str">
            <v>600-9-448541</v>
          </cell>
          <cell r="I61">
            <v>37996</v>
          </cell>
          <cell r="K61">
            <v>36.5</v>
          </cell>
          <cell r="L61">
            <v>0</v>
          </cell>
          <cell r="M61">
            <v>0</v>
          </cell>
          <cell r="N61">
            <v>0</v>
          </cell>
          <cell r="O61">
            <v>26</v>
          </cell>
          <cell r="P61">
            <v>30</v>
          </cell>
          <cell r="Q61">
            <v>30</v>
          </cell>
          <cell r="R61">
            <v>30</v>
          </cell>
          <cell r="S61">
            <v>30</v>
          </cell>
          <cell r="T61">
            <v>30</v>
          </cell>
          <cell r="U61">
            <v>30</v>
          </cell>
          <cell r="V61">
            <v>30</v>
          </cell>
          <cell r="X61">
            <v>236</v>
          </cell>
          <cell r="Z61">
            <v>1095</v>
          </cell>
          <cell r="AA61">
            <v>717.83333333333326</v>
          </cell>
          <cell r="AB61">
            <v>60</v>
          </cell>
          <cell r="AC61">
            <v>365</v>
          </cell>
        </row>
        <row r="62">
          <cell r="A62">
            <v>56</v>
          </cell>
          <cell r="B62" t="str">
            <v>RC-085</v>
          </cell>
          <cell r="C62" t="str">
            <v xml:space="preserve">TRISTAN </v>
          </cell>
          <cell r="D62" t="str">
            <v>ORE</v>
          </cell>
          <cell r="E62" t="str">
            <v>WILBER</v>
          </cell>
          <cell r="F62" t="str">
            <v>AYD.PERFOR</v>
          </cell>
          <cell r="G62" t="str">
            <v>UV</v>
          </cell>
          <cell r="I62">
            <v>37996</v>
          </cell>
          <cell r="J62">
            <v>38208</v>
          </cell>
          <cell r="K62">
            <v>34.5</v>
          </cell>
          <cell r="L62">
            <v>0</v>
          </cell>
          <cell r="M62">
            <v>0</v>
          </cell>
          <cell r="N62">
            <v>0</v>
          </cell>
          <cell r="O62">
            <v>26</v>
          </cell>
          <cell r="P62">
            <v>30</v>
          </cell>
          <cell r="Q62">
            <v>30</v>
          </cell>
          <cell r="R62">
            <v>30</v>
          </cell>
          <cell r="S62">
            <v>30</v>
          </cell>
          <cell r="T62">
            <v>30</v>
          </cell>
          <cell r="U62">
            <v>30</v>
          </cell>
          <cell r="V62">
            <v>0</v>
          </cell>
          <cell r="X62">
            <v>206</v>
          </cell>
          <cell r="Y62">
            <v>46</v>
          </cell>
          <cell r="Z62">
            <v>1081</v>
          </cell>
          <cell r="AA62">
            <v>618.57222222222219</v>
          </cell>
          <cell r="AB62">
            <v>30</v>
          </cell>
          <cell r="AC62">
            <v>180.16666666666666</v>
          </cell>
        </row>
        <row r="63">
          <cell r="A63">
            <v>57</v>
          </cell>
          <cell r="B63" t="str">
            <v>RC-086</v>
          </cell>
          <cell r="C63" t="str">
            <v>HUARANGA</v>
          </cell>
          <cell r="D63" t="str">
            <v>SALAZAR</v>
          </cell>
          <cell r="E63" t="str">
            <v>PEPE TEÓFILO</v>
          </cell>
          <cell r="F63" t="str">
            <v>AYD.PERFOR</v>
          </cell>
          <cell r="G63" t="str">
            <v>PF</v>
          </cell>
          <cell r="H63" t="str">
            <v>600-9-448568</v>
          </cell>
          <cell r="I63">
            <v>37996</v>
          </cell>
          <cell r="K63">
            <v>34.5</v>
          </cell>
          <cell r="L63">
            <v>0</v>
          </cell>
          <cell r="M63">
            <v>0</v>
          </cell>
          <cell r="N63">
            <v>0</v>
          </cell>
          <cell r="O63">
            <v>22.96</v>
          </cell>
          <cell r="P63">
            <v>30</v>
          </cell>
          <cell r="Q63">
            <v>30</v>
          </cell>
          <cell r="R63">
            <v>30</v>
          </cell>
          <cell r="S63">
            <v>30</v>
          </cell>
          <cell r="T63">
            <v>29</v>
          </cell>
          <cell r="U63">
            <v>30</v>
          </cell>
          <cell r="V63">
            <v>30</v>
          </cell>
          <cell r="X63">
            <v>231.96</v>
          </cell>
          <cell r="Z63">
            <v>1035</v>
          </cell>
          <cell r="AA63">
            <v>666.88499999999999</v>
          </cell>
          <cell r="AB63">
            <v>60</v>
          </cell>
          <cell r="AC63">
            <v>345</v>
          </cell>
        </row>
        <row r="64">
          <cell r="A64">
            <v>58</v>
          </cell>
          <cell r="B64" t="str">
            <v>RC-087</v>
          </cell>
          <cell r="C64" t="str">
            <v xml:space="preserve">TIMBA </v>
          </cell>
          <cell r="D64" t="str">
            <v>FERNANDEZ</v>
          </cell>
          <cell r="E64" t="str">
            <v>ALEJANDRO JUVENAL</v>
          </cell>
          <cell r="F64" t="str">
            <v>AYD.CARRIL</v>
          </cell>
          <cell r="G64" t="str">
            <v>HO</v>
          </cell>
          <cell r="H64" t="str">
            <v>600-9-448576</v>
          </cell>
          <cell r="I64">
            <v>37996</v>
          </cell>
          <cell r="K64">
            <v>34.5</v>
          </cell>
          <cell r="L64">
            <v>0</v>
          </cell>
          <cell r="M64">
            <v>0</v>
          </cell>
          <cell r="N64">
            <v>0</v>
          </cell>
          <cell r="O64">
            <v>22</v>
          </cell>
          <cell r="P64">
            <v>30</v>
          </cell>
          <cell r="Q64">
            <v>30</v>
          </cell>
          <cell r="R64">
            <v>30</v>
          </cell>
          <cell r="S64">
            <v>30</v>
          </cell>
          <cell r="T64">
            <v>30</v>
          </cell>
          <cell r="U64">
            <v>30</v>
          </cell>
          <cell r="V64">
            <v>30</v>
          </cell>
          <cell r="X64">
            <v>232</v>
          </cell>
          <cell r="Z64">
            <v>1035</v>
          </cell>
          <cell r="AA64">
            <v>667</v>
          </cell>
          <cell r="AB64">
            <v>60</v>
          </cell>
          <cell r="AC64">
            <v>345</v>
          </cell>
        </row>
        <row r="65">
          <cell r="A65">
            <v>59</v>
          </cell>
          <cell r="B65" t="str">
            <v>RC-088</v>
          </cell>
          <cell r="C65" t="str">
            <v>FERNANDEZ</v>
          </cell>
          <cell r="D65" t="str">
            <v>ALCOSER</v>
          </cell>
          <cell r="E65" t="str">
            <v>ISIDRO</v>
          </cell>
          <cell r="F65" t="str">
            <v>MAESTRO CA</v>
          </cell>
          <cell r="G65" t="str">
            <v>PF</v>
          </cell>
          <cell r="H65" t="str">
            <v>perforista</v>
          </cell>
          <cell r="I65">
            <v>37996</v>
          </cell>
          <cell r="J65">
            <v>38232</v>
          </cell>
          <cell r="K65">
            <v>34.5</v>
          </cell>
          <cell r="M65">
            <v>0</v>
          </cell>
          <cell r="N65">
            <v>0</v>
          </cell>
          <cell r="O65">
            <v>25</v>
          </cell>
          <cell r="P65">
            <v>30</v>
          </cell>
          <cell r="Q65">
            <v>30</v>
          </cell>
          <cell r="R65">
            <v>30</v>
          </cell>
          <cell r="S65">
            <v>30</v>
          </cell>
          <cell r="T65">
            <v>30</v>
          </cell>
          <cell r="U65">
            <v>30</v>
          </cell>
          <cell r="V65">
            <v>30</v>
          </cell>
          <cell r="W65">
            <v>3</v>
          </cell>
          <cell r="X65">
            <v>238</v>
          </cell>
          <cell r="Y65">
            <v>46</v>
          </cell>
          <cell r="Z65">
            <v>1081</v>
          </cell>
          <cell r="AA65">
            <v>714.66111111111115</v>
          </cell>
          <cell r="AB65">
            <v>63</v>
          </cell>
          <cell r="AC65">
            <v>378.35</v>
          </cell>
        </row>
        <row r="66">
          <cell r="A66">
            <v>60</v>
          </cell>
          <cell r="B66" t="str">
            <v>RC-090</v>
          </cell>
          <cell r="C66" t="str">
            <v>MALDONADO</v>
          </cell>
          <cell r="D66" t="str">
            <v>LARA</v>
          </cell>
          <cell r="E66" t="str">
            <v>VICTOR MANUEL</v>
          </cell>
          <cell r="F66" t="str">
            <v>LAMPARERO</v>
          </cell>
          <cell r="G66" t="str">
            <v>UV</v>
          </cell>
          <cell r="H66" t="str">
            <v>600-9-448606</v>
          </cell>
          <cell r="I66">
            <v>37999</v>
          </cell>
          <cell r="K66">
            <v>33.5</v>
          </cell>
          <cell r="L66">
            <v>0</v>
          </cell>
          <cell r="M66">
            <v>0</v>
          </cell>
          <cell r="N66">
            <v>0</v>
          </cell>
          <cell r="O66">
            <v>25</v>
          </cell>
          <cell r="P66">
            <v>30</v>
          </cell>
          <cell r="Q66">
            <v>30</v>
          </cell>
          <cell r="R66">
            <v>30</v>
          </cell>
          <cell r="S66">
            <v>30</v>
          </cell>
          <cell r="T66">
            <v>30</v>
          </cell>
          <cell r="U66">
            <v>30</v>
          </cell>
          <cell r="V66">
            <v>30</v>
          </cell>
          <cell r="X66">
            <v>235</v>
          </cell>
          <cell r="Z66">
            <v>1005</v>
          </cell>
          <cell r="AA66">
            <v>656.04166666666663</v>
          </cell>
          <cell r="AB66">
            <v>60</v>
          </cell>
          <cell r="AC66">
            <v>335</v>
          </cell>
        </row>
        <row r="67">
          <cell r="A67">
            <v>61</v>
          </cell>
          <cell r="B67" t="str">
            <v>RC-091</v>
          </cell>
          <cell r="C67" t="str">
            <v>HUAMAN</v>
          </cell>
          <cell r="D67" t="str">
            <v>GARCIA</v>
          </cell>
          <cell r="E67" t="str">
            <v>OSCAR</v>
          </cell>
          <cell r="F67" t="str">
            <v>PERFORISTA</v>
          </cell>
          <cell r="G67" t="str">
            <v>PF</v>
          </cell>
          <cell r="H67" t="str">
            <v>600-9-448614</v>
          </cell>
          <cell r="I67">
            <v>37999</v>
          </cell>
          <cell r="K67">
            <v>37.5</v>
          </cell>
          <cell r="L67">
            <v>0</v>
          </cell>
          <cell r="M67">
            <v>0</v>
          </cell>
          <cell r="N67">
            <v>0</v>
          </cell>
          <cell r="O67">
            <v>24.11</v>
          </cell>
          <cell r="P67">
            <v>30</v>
          </cell>
          <cell r="Q67">
            <v>30</v>
          </cell>
          <cell r="R67">
            <v>30</v>
          </cell>
          <cell r="S67">
            <v>30</v>
          </cell>
          <cell r="T67">
            <v>30</v>
          </cell>
          <cell r="U67">
            <v>30</v>
          </cell>
          <cell r="V67">
            <v>30</v>
          </cell>
          <cell r="X67">
            <v>234.11</v>
          </cell>
          <cell r="Z67">
            <v>1125</v>
          </cell>
          <cell r="AA67">
            <v>731.59375</v>
          </cell>
          <cell r="AB67">
            <v>60</v>
          </cell>
          <cell r="AC67">
            <v>375</v>
          </cell>
        </row>
        <row r="68">
          <cell r="A68">
            <v>62</v>
          </cell>
          <cell r="B68" t="str">
            <v>RC-095</v>
          </cell>
          <cell r="C68" t="str">
            <v xml:space="preserve">INOCENTE </v>
          </cell>
          <cell r="D68" t="str">
            <v>CAMONES</v>
          </cell>
          <cell r="E68" t="str">
            <v>JAIME DOMICIANO</v>
          </cell>
          <cell r="F68" t="str">
            <v>AYD.PERFOR</v>
          </cell>
          <cell r="G68" t="str">
            <v>HO</v>
          </cell>
          <cell r="I68">
            <v>38001</v>
          </cell>
          <cell r="J68">
            <v>38220</v>
          </cell>
          <cell r="K68">
            <v>34.5</v>
          </cell>
          <cell r="L68">
            <v>0</v>
          </cell>
          <cell r="M68">
            <v>0</v>
          </cell>
          <cell r="N68">
            <v>0</v>
          </cell>
          <cell r="O68">
            <v>20.67</v>
          </cell>
          <cell r="P68">
            <v>30</v>
          </cell>
          <cell r="Q68">
            <v>30</v>
          </cell>
          <cell r="R68">
            <v>30</v>
          </cell>
          <cell r="S68">
            <v>30</v>
          </cell>
          <cell r="T68">
            <v>30</v>
          </cell>
          <cell r="U68">
            <v>29</v>
          </cell>
          <cell r="V68">
            <v>15</v>
          </cell>
          <cell r="X68">
            <v>214.67000000000002</v>
          </cell>
          <cell r="Y68">
            <v>46</v>
          </cell>
          <cell r="Z68">
            <v>1081</v>
          </cell>
          <cell r="AA68">
            <v>644.60630555555565</v>
          </cell>
          <cell r="AB68">
            <v>44</v>
          </cell>
          <cell r="AC68">
            <v>264.24444444444447</v>
          </cell>
        </row>
        <row r="69">
          <cell r="A69">
            <v>63</v>
          </cell>
          <cell r="B69" t="str">
            <v>RC-096</v>
          </cell>
          <cell r="C69" t="str">
            <v>SUAREZ</v>
          </cell>
          <cell r="D69" t="str">
            <v>LAURENCIO</v>
          </cell>
          <cell r="E69" t="str">
            <v>JUAN GILBERT</v>
          </cell>
          <cell r="F69" t="str">
            <v>PERFORISTA</v>
          </cell>
          <cell r="H69" t="str">
            <v>600-9-448665</v>
          </cell>
          <cell r="I69">
            <v>38001</v>
          </cell>
          <cell r="K69">
            <v>36.5</v>
          </cell>
          <cell r="L69">
            <v>0</v>
          </cell>
          <cell r="M69">
            <v>0</v>
          </cell>
          <cell r="N69">
            <v>0</v>
          </cell>
          <cell r="O69">
            <v>22.96</v>
          </cell>
          <cell r="P69">
            <v>30</v>
          </cell>
          <cell r="Q69">
            <v>30</v>
          </cell>
          <cell r="R69">
            <v>26</v>
          </cell>
          <cell r="S69">
            <v>30</v>
          </cell>
          <cell r="T69">
            <v>30</v>
          </cell>
          <cell r="U69">
            <v>29</v>
          </cell>
          <cell r="V69">
            <v>22</v>
          </cell>
          <cell r="X69">
            <v>219.96</v>
          </cell>
          <cell r="Z69">
            <v>1095</v>
          </cell>
          <cell r="AA69">
            <v>669.04499999999996</v>
          </cell>
          <cell r="AB69">
            <v>51</v>
          </cell>
          <cell r="AC69">
            <v>310.25</v>
          </cell>
        </row>
        <row r="70">
          <cell r="A70">
            <v>64</v>
          </cell>
          <cell r="B70" t="str">
            <v>RC-097</v>
          </cell>
          <cell r="C70" t="str">
            <v>BASILIO</v>
          </cell>
          <cell r="D70" t="str">
            <v>ZUÑIGA</v>
          </cell>
          <cell r="E70" t="str">
            <v>GABRIEL</v>
          </cell>
          <cell r="F70" t="str">
            <v>AYD.PERFOR</v>
          </cell>
          <cell r="G70" t="str">
            <v>UV</v>
          </cell>
          <cell r="H70" t="str">
            <v>600-9-448673</v>
          </cell>
          <cell r="I70">
            <v>38001</v>
          </cell>
          <cell r="K70">
            <v>34.5</v>
          </cell>
          <cell r="L70">
            <v>0</v>
          </cell>
          <cell r="M70">
            <v>0</v>
          </cell>
          <cell r="N70">
            <v>0</v>
          </cell>
          <cell r="O70">
            <v>9.19</v>
          </cell>
          <cell r="P70">
            <v>30</v>
          </cell>
          <cell r="Q70">
            <v>30</v>
          </cell>
          <cell r="R70">
            <v>29</v>
          </cell>
          <cell r="S70">
            <v>30</v>
          </cell>
          <cell r="T70">
            <v>30</v>
          </cell>
          <cell r="U70">
            <v>30</v>
          </cell>
          <cell r="V70">
            <v>30</v>
          </cell>
          <cell r="X70">
            <v>218.19</v>
          </cell>
          <cell r="Z70">
            <v>1035</v>
          </cell>
          <cell r="AA70">
            <v>627.29624999999999</v>
          </cell>
          <cell r="AB70">
            <v>60</v>
          </cell>
          <cell r="AC70">
            <v>345</v>
          </cell>
        </row>
        <row r="71">
          <cell r="A71">
            <v>65</v>
          </cell>
          <cell r="B71" t="str">
            <v>RC-098</v>
          </cell>
          <cell r="C71" t="str">
            <v>ZUÑIGA</v>
          </cell>
          <cell r="D71" t="str">
            <v>BASILIO</v>
          </cell>
          <cell r="E71" t="str">
            <v>HÉCTOR PEDRO</v>
          </cell>
          <cell r="F71" t="str">
            <v>PERFORISTA</v>
          </cell>
          <cell r="G71" t="str">
            <v>HO</v>
          </cell>
          <cell r="H71" t="str">
            <v>600-9-448681</v>
          </cell>
          <cell r="I71">
            <v>38001</v>
          </cell>
          <cell r="K71">
            <v>36.5</v>
          </cell>
          <cell r="L71">
            <v>0</v>
          </cell>
          <cell r="M71">
            <v>0</v>
          </cell>
          <cell r="N71">
            <v>0</v>
          </cell>
          <cell r="O71">
            <v>9.19</v>
          </cell>
          <cell r="P71">
            <v>30</v>
          </cell>
          <cell r="Q71">
            <v>30</v>
          </cell>
          <cell r="R71">
            <v>29</v>
          </cell>
          <cell r="S71">
            <v>30</v>
          </cell>
          <cell r="T71">
            <v>30</v>
          </cell>
          <cell r="U71">
            <v>30</v>
          </cell>
          <cell r="V71">
            <v>29</v>
          </cell>
          <cell r="X71">
            <v>217.19</v>
          </cell>
          <cell r="Z71">
            <v>1095</v>
          </cell>
          <cell r="AA71">
            <v>660.61958333333325</v>
          </cell>
          <cell r="AB71">
            <v>59</v>
          </cell>
          <cell r="AC71">
            <v>358.91666666666663</v>
          </cell>
        </row>
        <row r="72">
          <cell r="A72">
            <v>66</v>
          </cell>
          <cell r="B72" t="str">
            <v>RC-101</v>
          </cell>
          <cell r="C72" t="str">
            <v>ORTIZ</v>
          </cell>
          <cell r="D72" t="str">
            <v>DE LA CRUZ</v>
          </cell>
          <cell r="E72" t="str">
            <v>JAVIER HUBER</v>
          </cell>
          <cell r="F72" t="str">
            <v>AYD.PERFOR</v>
          </cell>
          <cell r="G72" t="str">
            <v>HO</v>
          </cell>
          <cell r="H72" t="str">
            <v>600-9-448738</v>
          </cell>
          <cell r="I72">
            <v>38002</v>
          </cell>
          <cell r="K72">
            <v>34.5</v>
          </cell>
          <cell r="L72">
            <v>0</v>
          </cell>
          <cell r="M72">
            <v>0</v>
          </cell>
          <cell r="N72">
            <v>0</v>
          </cell>
          <cell r="O72">
            <v>9.19</v>
          </cell>
          <cell r="P72">
            <v>30</v>
          </cell>
          <cell r="Q72">
            <v>30</v>
          </cell>
          <cell r="R72">
            <v>30</v>
          </cell>
          <cell r="S72">
            <v>29</v>
          </cell>
          <cell r="T72">
            <v>29</v>
          </cell>
          <cell r="U72">
            <v>30</v>
          </cell>
          <cell r="V72">
            <v>30</v>
          </cell>
          <cell r="X72">
            <v>217.19</v>
          </cell>
          <cell r="Z72">
            <v>1035</v>
          </cell>
          <cell r="AA72">
            <v>624.42124999999999</v>
          </cell>
          <cell r="AB72">
            <v>60</v>
          </cell>
          <cell r="AC72">
            <v>345</v>
          </cell>
        </row>
        <row r="73">
          <cell r="A73">
            <v>67</v>
          </cell>
          <cell r="B73" t="str">
            <v>RC-103</v>
          </cell>
          <cell r="C73" t="str">
            <v>AGÜERO</v>
          </cell>
          <cell r="D73" t="str">
            <v>ABARCA</v>
          </cell>
          <cell r="E73" t="str">
            <v>RODOLFO MANUEL</v>
          </cell>
          <cell r="F73" t="str">
            <v>WINCHERO</v>
          </cell>
          <cell r="G73" t="str">
            <v>UV</v>
          </cell>
          <cell r="H73" t="str">
            <v>500-9-422163</v>
          </cell>
          <cell r="I73">
            <v>38006</v>
          </cell>
          <cell r="K73">
            <v>34.5</v>
          </cell>
          <cell r="L73">
            <v>0</v>
          </cell>
          <cell r="M73">
            <v>0</v>
          </cell>
          <cell r="N73">
            <v>0</v>
          </cell>
          <cell r="O73">
            <v>17.22</v>
          </cell>
          <cell r="P73">
            <v>30</v>
          </cell>
          <cell r="Q73">
            <v>30</v>
          </cell>
          <cell r="R73">
            <v>30</v>
          </cell>
          <cell r="S73">
            <v>30</v>
          </cell>
          <cell r="T73">
            <v>30</v>
          </cell>
          <cell r="U73">
            <v>30</v>
          </cell>
          <cell r="V73">
            <v>29</v>
          </cell>
          <cell r="X73">
            <v>226.22</v>
          </cell>
          <cell r="Z73">
            <v>1035</v>
          </cell>
          <cell r="AA73">
            <v>650.38250000000005</v>
          </cell>
          <cell r="AB73">
            <v>59</v>
          </cell>
          <cell r="AC73">
            <v>339.25</v>
          </cell>
        </row>
        <row r="74">
          <cell r="A74">
            <v>68</v>
          </cell>
          <cell r="B74" t="str">
            <v>RC-104</v>
          </cell>
          <cell r="C74" t="str">
            <v xml:space="preserve">ROQUE </v>
          </cell>
          <cell r="D74" t="str">
            <v>ESTRADA</v>
          </cell>
          <cell r="E74" t="str">
            <v>WALTER JULIAN</v>
          </cell>
          <cell r="F74" t="str">
            <v>OPERADOR J</v>
          </cell>
          <cell r="G74" t="str">
            <v>UV</v>
          </cell>
          <cell r="H74" t="str">
            <v>600-9-448754</v>
          </cell>
          <cell r="I74">
            <v>38006</v>
          </cell>
          <cell r="K74">
            <v>40</v>
          </cell>
          <cell r="L74">
            <v>0</v>
          </cell>
          <cell r="M74">
            <v>0</v>
          </cell>
          <cell r="N74">
            <v>0</v>
          </cell>
          <cell r="O74">
            <v>16.07</v>
          </cell>
          <cell r="P74">
            <v>30</v>
          </cell>
          <cell r="Q74">
            <v>30</v>
          </cell>
          <cell r="R74">
            <v>30</v>
          </cell>
          <cell r="S74">
            <v>30</v>
          </cell>
          <cell r="T74">
            <v>30</v>
          </cell>
          <cell r="U74">
            <v>30</v>
          </cell>
          <cell r="V74">
            <v>30</v>
          </cell>
          <cell r="X74">
            <v>226.07</v>
          </cell>
          <cell r="Z74">
            <v>1200</v>
          </cell>
          <cell r="AA74">
            <v>753.56666666666672</v>
          </cell>
          <cell r="AB74">
            <v>60</v>
          </cell>
          <cell r="AC74">
            <v>400</v>
          </cell>
        </row>
        <row r="75">
          <cell r="A75">
            <v>69</v>
          </cell>
          <cell r="B75" t="str">
            <v>RC-105</v>
          </cell>
          <cell r="C75" t="str">
            <v>PIZARRO</v>
          </cell>
          <cell r="D75" t="str">
            <v>ROJAS</v>
          </cell>
          <cell r="E75" t="str">
            <v>CILER JOSE</v>
          </cell>
          <cell r="F75" t="str">
            <v>PERFORISTA</v>
          </cell>
          <cell r="G75" t="str">
            <v>PF</v>
          </cell>
          <cell r="H75" t="str">
            <v>600-9-448762</v>
          </cell>
          <cell r="I75">
            <v>38006</v>
          </cell>
          <cell r="K75">
            <v>36.5</v>
          </cell>
          <cell r="L75">
            <v>0</v>
          </cell>
          <cell r="M75">
            <v>0</v>
          </cell>
          <cell r="N75">
            <v>0</v>
          </cell>
          <cell r="O75">
            <v>17.22</v>
          </cell>
          <cell r="P75">
            <v>30</v>
          </cell>
          <cell r="Q75">
            <v>30</v>
          </cell>
          <cell r="R75">
            <v>30</v>
          </cell>
          <cell r="S75">
            <v>29</v>
          </cell>
          <cell r="T75">
            <v>30</v>
          </cell>
          <cell r="U75">
            <v>30</v>
          </cell>
          <cell r="V75">
            <v>28</v>
          </cell>
          <cell r="X75">
            <v>224.22</v>
          </cell>
          <cell r="Z75">
            <v>1095</v>
          </cell>
          <cell r="AA75">
            <v>682.00249999999994</v>
          </cell>
          <cell r="AB75">
            <v>58</v>
          </cell>
          <cell r="AC75">
            <v>352.83333333333331</v>
          </cell>
        </row>
        <row r="76">
          <cell r="A76">
            <v>70</v>
          </cell>
          <cell r="B76" t="str">
            <v>RC-106</v>
          </cell>
          <cell r="C76" t="str">
            <v xml:space="preserve">RAMOS </v>
          </cell>
          <cell r="D76" t="str">
            <v>MACHACA</v>
          </cell>
          <cell r="E76" t="str">
            <v>GREGORIO</v>
          </cell>
          <cell r="F76" t="str">
            <v>PERFORISTA</v>
          </cell>
          <cell r="G76" t="str">
            <v>HO</v>
          </cell>
          <cell r="H76" t="str">
            <v>600-9-448770</v>
          </cell>
          <cell r="I76">
            <v>38006</v>
          </cell>
          <cell r="K76">
            <v>36.5</v>
          </cell>
          <cell r="L76">
            <v>0</v>
          </cell>
          <cell r="M76">
            <v>0</v>
          </cell>
          <cell r="N76">
            <v>0</v>
          </cell>
          <cell r="O76">
            <v>17.22</v>
          </cell>
          <cell r="P76">
            <v>30</v>
          </cell>
          <cell r="Q76">
            <v>30</v>
          </cell>
          <cell r="R76">
            <v>30</v>
          </cell>
          <cell r="S76">
            <v>29</v>
          </cell>
          <cell r="T76">
            <v>30</v>
          </cell>
          <cell r="U76">
            <v>30</v>
          </cell>
          <cell r="V76">
            <v>30</v>
          </cell>
          <cell r="X76">
            <v>226.22</v>
          </cell>
          <cell r="Z76">
            <v>1095</v>
          </cell>
          <cell r="AA76">
            <v>688.08583333333331</v>
          </cell>
          <cell r="AB76">
            <v>60</v>
          </cell>
          <cell r="AC76">
            <v>365</v>
          </cell>
        </row>
        <row r="77">
          <cell r="A77">
            <v>71</v>
          </cell>
          <cell r="B77" t="str">
            <v>RC-108</v>
          </cell>
          <cell r="C77" t="str">
            <v xml:space="preserve">FERNANDEZ </v>
          </cell>
          <cell r="D77" t="str">
            <v>ABARCA</v>
          </cell>
          <cell r="E77" t="str">
            <v>LUCIO DESIDERIO</v>
          </cell>
          <cell r="F77" t="str">
            <v>AYD.MOTORI</v>
          </cell>
          <cell r="G77" t="str">
            <v>UV</v>
          </cell>
          <cell r="H77" t="str">
            <v>500-9-424042</v>
          </cell>
          <cell r="I77">
            <v>38006</v>
          </cell>
          <cell r="K77">
            <v>34.5</v>
          </cell>
          <cell r="L77">
            <v>0</v>
          </cell>
          <cell r="M77">
            <v>0</v>
          </cell>
          <cell r="N77">
            <v>0</v>
          </cell>
          <cell r="O77">
            <v>17.22</v>
          </cell>
          <cell r="P77">
            <v>30</v>
          </cell>
          <cell r="Q77">
            <v>30</v>
          </cell>
          <cell r="R77">
            <v>30</v>
          </cell>
          <cell r="S77">
            <v>30</v>
          </cell>
          <cell r="T77">
            <v>24.23</v>
          </cell>
          <cell r="U77">
            <v>30</v>
          </cell>
          <cell r="V77">
            <v>30</v>
          </cell>
          <cell r="X77">
            <v>221.45</v>
          </cell>
          <cell r="Z77">
            <v>1035</v>
          </cell>
          <cell r="AA77">
            <v>636.66874999999993</v>
          </cell>
          <cell r="AB77">
            <v>60</v>
          </cell>
          <cell r="AC77">
            <v>345</v>
          </cell>
        </row>
        <row r="78">
          <cell r="A78">
            <v>72</v>
          </cell>
          <cell r="B78" t="str">
            <v>RC-109</v>
          </cell>
          <cell r="C78" t="str">
            <v>OCHOA</v>
          </cell>
          <cell r="D78" t="str">
            <v>QUISPE</v>
          </cell>
          <cell r="E78" t="str">
            <v>URBANO</v>
          </cell>
          <cell r="F78" t="str">
            <v>MOTORISTA</v>
          </cell>
          <cell r="G78" t="str">
            <v>HO</v>
          </cell>
          <cell r="H78" t="str">
            <v>600-9-448797</v>
          </cell>
          <cell r="I78">
            <v>38006</v>
          </cell>
          <cell r="K78">
            <v>35.5</v>
          </cell>
          <cell r="L78">
            <v>0</v>
          </cell>
          <cell r="M78">
            <v>0</v>
          </cell>
          <cell r="N78">
            <v>0</v>
          </cell>
          <cell r="O78">
            <v>17.22</v>
          </cell>
          <cell r="P78">
            <v>29</v>
          </cell>
          <cell r="Q78">
            <v>27.56</v>
          </cell>
          <cell r="R78">
            <v>29</v>
          </cell>
          <cell r="S78">
            <v>20.27</v>
          </cell>
          <cell r="T78">
            <v>30</v>
          </cell>
          <cell r="U78">
            <v>30</v>
          </cell>
          <cell r="V78">
            <v>30</v>
          </cell>
          <cell r="X78">
            <v>213.05</v>
          </cell>
          <cell r="Z78">
            <v>1065</v>
          </cell>
          <cell r="AA78">
            <v>630.27291666666679</v>
          </cell>
          <cell r="AB78">
            <v>60</v>
          </cell>
          <cell r="AC78">
            <v>355</v>
          </cell>
        </row>
        <row r="79">
          <cell r="A79">
            <v>73</v>
          </cell>
          <cell r="B79" t="str">
            <v>RC-111</v>
          </cell>
          <cell r="C79" t="str">
            <v>QUISPE</v>
          </cell>
          <cell r="D79" t="str">
            <v>GUERRA</v>
          </cell>
          <cell r="E79" t="str">
            <v>FIDEL ALBERTO</v>
          </cell>
          <cell r="F79" t="str">
            <v>CHOFER</v>
          </cell>
          <cell r="G79" t="str">
            <v>HO</v>
          </cell>
          <cell r="H79" t="str">
            <v>600-9-448819</v>
          </cell>
          <cell r="I79">
            <v>38007</v>
          </cell>
          <cell r="K79">
            <v>35</v>
          </cell>
          <cell r="L79">
            <v>0</v>
          </cell>
          <cell r="M79">
            <v>0</v>
          </cell>
          <cell r="N79">
            <v>0</v>
          </cell>
          <cell r="O79">
            <v>13.78</v>
          </cell>
          <cell r="P79">
            <v>30</v>
          </cell>
          <cell r="Q79">
            <v>30</v>
          </cell>
          <cell r="R79">
            <v>30</v>
          </cell>
          <cell r="S79">
            <v>30</v>
          </cell>
          <cell r="T79">
            <v>30</v>
          </cell>
          <cell r="U79">
            <v>30</v>
          </cell>
          <cell r="V79">
            <v>30</v>
          </cell>
          <cell r="X79">
            <v>223.78</v>
          </cell>
          <cell r="Z79">
            <v>1050</v>
          </cell>
          <cell r="AA79">
            <v>652.69166666666661</v>
          </cell>
          <cell r="AB79">
            <v>60</v>
          </cell>
          <cell r="AC79">
            <v>350</v>
          </cell>
        </row>
        <row r="80">
          <cell r="A80">
            <v>74</v>
          </cell>
          <cell r="B80" t="str">
            <v>RC-114</v>
          </cell>
          <cell r="C80" t="str">
            <v>REYES</v>
          </cell>
          <cell r="D80" t="str">
            <v>CALERO</v>
          </cell>
          <cell r="E80" t="str">
            <v>FELIX</v>
          </cell>
          <cell r="F80" t="str">
            <v>MOTORISTA</v>
          </cell>
          <cell r="G80" t="str">
            <v>UV</v>
          </cell>
          <cell r="H80" t="str">
            <v>600-9-460282</v>
          </cell>
          <cell r="I80">
            <v>38018</v>
          </cell>
          <cell r="K80">
            <v>34.5</v>
          </cell>
          <cell r="L80">
            <v>0</v>
          </cell>
          <cell r="M80">
            <v>0</v>
          </cell>
          <cell r="N80">
            <v>0</v>
          </cell>
          <cell r="O80">
            <v>0</v>
          </cell>
          <cell r="P80">
            <v>30</v>
          </cell>
          <cell r="Q80">
            <v>30</v>
          </cell>
          <cell r="R80">
            <v>30</v>
          </cell>
          <cell r="S80">
            <v>30</v>
          </cell>
          <cell r="T80">
            <v>30</v>
          </cell>
          <cell r="U80">
            <v>30</v>
          </cell>
          <cell r="V80">
            <v>30</v>
          </cell>
          <cell r="X80">
            <v>210</v>
          </cell>
          <cell r="Z80">
            <v>1035</v>
          </cell>
          <cell r="AA80">
            <v>603.75</v>
          </cell>
          <cell r="AB80">
            <v>60</v>
          </cell>
          <cell r="AC80">
            <v>345</v>
          </cell>
        </row>
        <row r="81">
          <cell r="A81">
            <v>75</v>
          </cell>
          <cell r="B81" t="str">
            <v>RC-116</v>
          </cell>
          <cell r="C81" t="str">
            <v>ESPINOZA</v>
          </cell>
          <cell r="D81" t="str">
            <v>LAZARO</v>
          </cell>
          <cell r="E81" t="str">
            <v>DAVID ENRIQUE</v>
          </cell>
          <cell r="F81" t="str">
            <v>CHOFER</v>
          </cell>
          <cell r="H81" t="str">
            <v>600-9-460266</v>
          </cell>
          <cell r="I81">
            <v>38023</v>
          </cell>
          <cell r="K81">
            <v>35</v>
          </cell>
          <cell r="L81">
            <v>0</v>
          </cell>
          <cell r="M81">
            <v>0</v>
          </cell>
          <cell r="N81">
            <v>0</v>
          </cell>
          <cell r="O81">
            <v>0</v>
          </cell>
          <cell r="P81">
            <v>30</v>
          </cell>
          <cell r="Q81">
            <v>30</v>
          </cell>
          <cell r="R81">
            <v>30</v>
          </cell>
          <cell r="S81">
            <v>30</v>
          </cell>
          <cell r="T81">
            <v>30</v>
          </cell>
          <cell r="U81">
            <v>30</v>
          </cell>
          <cell r="V81">
            <v>30</v>
          </cell>
          <cell r="X81">
            <v>210</v>
          </cell>
          <cell r="Z81">
            <v>1050</v>
          </cell>
          <cell r="AA81">
            <v>612.5</v>
          </cell>
          <cell r="AB81">
            <v>60</v>
          </cell>
          <cell r="AC81">
            <v>350</v>
          </cell>
        </row>
        <row r="82">
          <cell r="A82">
            <v>76</v>
          </cell>
          <cell r="B82" t="str">
            <v>RC-118</v>
          </cell>
          <cell r="C82" t="str">
            <v xml:space="preserve">COARI </v>
          </cell>
          <cell r="D82" t="str">
            <v>MAMANI</v>
          </cell>
          <cell r="E82" t="str">
            <v>MIGUEL MERCADES</v>
          </cell>
          <cell r="F82" t="str">
            <v>AYD.PERFOR</v>
          </cell>
          <cell r="H82" t="str">
            <v>600-9-460258</v>
          </cell>
          <cell r="I82">
            <v>38031</v>
          </cell>
          <cell r="K82">
            <v>34.5</v>
          </cell>
          <cell r="L82">
            <v>0</v>
          </cell>
          <cell r="M82">
            <v>0</v>
          </cell>
          <cell r="N82">
            <v>0</v>
          </cell>
          <cell r="O82">
            <v>0</v>
          </cell>
          <cell r="P82">
            <v>17</v>
          </cell>
          <cell r="Q82">
            <v>27.56</v>
          </cell>
          <cell r="R82">
            <v>30</v>
          </cell>
          <cell r="S82">
            <v>27.42</v>
          </cell>
          <cell r="T82">
            <v>15</v>
          </cell>
          <cell r="U82">
            <v>30</v>
          </cell>
          <cell r="V82">
            <v>30</v>
          </cell>
          <cell r="X82">
            <v>176.98000000000002</v>
          </cell>
          <cell r="Z82">
            <v>1035</v>
          </cell>
          <cell r="AA82">
            <v>508.81750000000005</v>
          </cell>
          <cell r="AB82">
            <v>60</v>
          </cell>
          <cell r="AC82">
            <v>345</v>
          </cell>
        </row>
        <row r="83">
          <cell r="A83">
            <v>77</v>
          </cell>
          <cell r="B83" t="str">
            <v>RC-119</v>
          </cell>
          <cell r="C83" t="str">
            <v>ORTIZ</v>
          </cell>
          <cell r="D83" t="str">
            <v>MANTARI</v>
          </cell>
          <cell r="E83" t="str">
            <v>WILLY PABLO</v>
          </cell>
          <cell r="F83" t="str">
            <v>CARGADOR</v>
          </cell>
          <cell r="G83" t="str">
            <v>PF</v>
          </cell>
          <cell r="H83" t="str">
            <v>600-9-258750</v>
          </cell>
          <cell r="I83">
            <v>38032</v>
          </cell>
          <cell r="K83">
            <v>36.5</v>
          </cell>
          <cell r="L83">
            <v>0</v>
          </cell>
          <cell r="M83">
            <v>0</v>
          </cell>
          <cell r="N83">
            <v>0</v>
          </cell>
          <cell r="O83">
            <v>0</v>
          </cell>
          <cell r="P83">
            <v>17</v>
          </cell>
          <cell r="Q83">
            <v>30</v>
          </cell>
          <cell r="R83">
            <v>30</v>
          </cell>
          <cell r="S83">
            <v>30</v>
          </cell>
          <cell r="T83">
            <v>30</v>
          </cell>
          <cell r="U83">
            <v>28</v>
          </cell>
          <cell r="V83">
            <v>30</v>
          </cell>
          <cell r="X83">
            <v>195</v>
          </cell>
          <cell r="Z83">
            <v>1095</v>
          </cell>
          <cell r="AA83">
            <v>593.125</v>
          </cell>
          <cell r="AB83">
            <v>58</v>
          </cell>
          <cell r="AC83">
            <v>352.83333333333331</v>
          </cell>
        </row>
        <row r="84">
          <cell r="A84">
            <v>78</v>
          </cell>
          <cell r="B84" t="str">
            <v>RC-120</v>
          </cell>
          <cell r="C84" t="str">
            <v>AIQUE</v>
          </cell>
          <cell r="D84" t="str">
            <v>CHOQUE</v>
          </cell>
          <cell r="E84" t="str">
            <v>RAUL JUAN</v>
          </cell>
          <cell r="F84" t="str">
            <v>PERFORISTA</v>
          </cell>
          <cell r="G84" t="str">
            <v>HO</v>
          </cell>
          <cell r="H84" t="str">
            <v>600-9-460223</v>
          </cell>
          <cell r="I84">
            <v>38039</v>
          </cell>
          <cell r="K84">
            <v>36.5</v>
          </cell>
          <cell r="L84">
            <v>0</v>
          </cell>
          <cell r="M84">
            <v>0</v>
          </cell>
          <cell r="N84">
            <v>0</v>
          </cell>
          <cell r="O84">
            <v>0</v>
          </cell>
          <cell r="P84">
            <v>11.6</v>
          </cell>
          <cell r="Q84">
            <v>30</v>
          </cell>
          <cell r="R84">
            <v>30</v>
          </cell>
          <cell r="S84">
            <v>30</v>
          </cell>
          <cell r="T84">
            <v>30</v>
          </cell>
          <cell r="U84">
            <v>28</v>
          </cell>
          <cell r="V84">
            <v>28</v>
          </cell>
          <cell r="X84">
            <v>187.6</v>
          </cell>
          <cell r="Z84">
            <v>1095</v>
          </cell>
          <cell r="AA84">
            <v>570.61666666666667</v>
          </cell>
          <cell r="AB84">
            <v>56</v>
          </cell>
          <cell r="AC84">
            <v>340.66666666666663</v>
          </cell>
        </row>
        <row r="85">
          <cell r="A85">
            <v>79</v>
          </cell>
          <cell r="B85" t="str">
            <v>RC-121</v>
          </cell>
          <cell r="C85" t="str">
            <v>SOTELO</v>
          </cell>
          <cell r="D85" t="str">
            <v>GUTIERREZ</v>
          </cell>
          <cell r="E85" t="str">
            <v>HENRRY YURY</v>
          </cell>
          <cell r="F85" t="str">
            <v>CARGADOR</v>
          </cell>
          <cell r="G85" t="str">
            <v>PF</v>
          </cell>
          <cell r="H85" t="str">
            <v>600-9-460290</v>
          </cell>
          <cell r="I85">
            <v>38039</v>
          </cell>
          <cell r="K85">
            <v>36.5</v>
          </cell>
          <cell r="L85">
            <v>0</v>
          </cell>
          <cell r="M85">
            <v>0</v>
          </cell>
          <cell r="N85">
            <v>0</v>
          </cell>
          <cell r="O85">
            <v>0</v>
          </cell>
          <cell r="P85">
            <v>11.6</v>
          </cell>
          <cell r="Q85">
            <v>30</v>
          </cell>
          <cell r="R85">
            <v>30</v>
          </cell>
          <cell r="S85">
            <v>30</v>
          </cell>
          <cell r="T85">
            <v>30</v>
          </cell>
          <cell r="U85">
            <v>30</v>
          </cell>
          <cell r="V85">
            <v>29</v>
          </cell>
          <cell r="X85">
            <v>190.6</v>
          </cell>
          <cell r="Z85">
            <v>1095</v>
          </cell>
          <cell r="AA85">
            <v>579.74166666666667</v>
          </cell>
          <cell r="AB85">
            <v>59</v>
          </cell>
          <cell r="AC85">
            <v>358.91666666666663</v>
          </cell>
        </row>
        <row r="86">
          <cell r="A86">
            <v>80</v>
          </cell>
          <cell r="B86" t="str">
            <v>RC-122</v>
          </cell>
          <cell r="C86" t="str">
            <v>QUISPE</v>
          </cell>
          <cell r="D86" t="str">
            <v>AGUILAR</v>
          </cell>
          <cell r="E86" t="str">
            <v>JOEL</v>
          </cell>
          <cell r="F86" t="str">
            <v>CHOFER</v>
          </cell>
          <cell r="H86" t="str">
            <v>600-9-496708</v>
          </cell>
          <cell r="I86">
            <v>38047</v>
          </cell>
          <cell r="K86">
            <v>35</v>
          </cell>
          <cell r="L86">
            <v>0</v>
          </cell>
          <cell r="M86">
            <v>0</v>
          </cell>
          <cell r="N86">
            <v>0</v>
          </cell>
          <cell r="O86">
            <v>0</v>
          </cell>
          <cell r="P86">
            <v>0</v>
          </cell>
          <cell r="Q86">
            <v>30</v>
          </cell>
          <cell r="R86">
            <v>30</v>
          </cell>
          <cell r="S86">
            <v>30</v>
          </cell>
          <cell r="T86">
            <v>30</v>
          </cell>
          <cell r="U86">
            <v>30</v>
          </cell>
          <cell r="V86">
            <v>30</v>
          </cell>
          <cell r="X86">
            <v>180</v>
          </cell>
          <cell r="Z86">
            <v>1050</v>
          </cell>
          <cell r="AA86">
            <v>525</v>
          </cell>
          <cell r="AB86">
            <v>60</v>
          </cell>
          <cell r="AC86">
            <v>350</v>
          </cell>
        </row>
        <row r="87">
          <cell r="A87">
            <v>81</v>
          </cell>
          <cell r="B87" t="str">
            <v>RC-123</v>
          </cell>
          <cell r="C87" t="str">
            <v>MELGAREJO</v>
          </cell>
          <cell r="D87" t="str">
            <v>TOLENTINO</v>
          </cell>
          <cell r="E87" t="str">
            <v>YOYUR</v>
          </cell>
          <cell r="F87" t="str">
            <v>PERFORISTA</v>
          </cell>
          <cell r="G87" t="str">
            <v>UV</v>
          </cell>
          <cell r="H87" t="str">
            <v>600-9-496694</v>
          </cell>
          <cell r="I87">
            <v>38060</v>
          </cell>
          <cell r="K87">
            <v>35.5</v>
          </cell>
          <cell r="L87">
            <v>0</v>
          </cell>
          <cell r="M87">
            <v>0</v>
          </cell>
          <cell r="N87">
            <v>0</v>
          </cell>
          <cell r="O87">
            <v>0</v>
          </cell>
          <cell r="P87">
            <v>0</v>
          </cell>
          <cell r="Q87">
            <v>18</v>
          </cell>
          <cell r="R87">
            <v>30</v>
          </cell>
          <cell r="S87">
            <v>30</v>
          </cell>
          <cell r="T87">
            <v>29</v>
          </cell>
          <cell r="U87">
            <v>24</v>
          </cell>
          <cell r="V87">
            <v>30</v>
          </cell>
          <cell r="X87">
            <v>161</v>
          </cell>
          <cell r="Z87">
            <v>1065</v>
          </cell>
          <cell r="AA87">
            <v>476.29166666666669</v>
          </cell>
          <cell r="AB87">
            <v>54</v>
          </cell>
          <cell r="AC87">
            <v>319.5</v>
          </cell>
        </row>
        <row r="88">
          <cell r="A88">
            <v>82</v>
          </cell>
          <cell r="B88" t="str">
            <v>RC-124</v>
          </cell>
          <cell r="C88" t="str">
            <v>SEBASTIAN</v>
          </cell>
          <cell r="D88" t="str">
            <v>APOLINARIO</v>
          </cell>
          <cell r="E88" t="str">
            <v>WILIAN</v>
          </cell>
          <cell r="F88" t="str">
            <v>OPERADOR D</v>
          </cell>
          <cell r="G88" t="str">
            <v>PF</v>
          </cell>
          <cell r="H88" t="str">
            <v>600-9-496716</v>
          </cell>
          <cell r="I88">
            <v>38060</v>
          </cell>
          <cell r="K88">
            <v>40</v>
          </cell>
          <cell r="L88">
            <v>0</v>
          </cell>
          <cell r="M88">
            <v>0</v>
          </cell>
          <cell r="N88">
            <v>0</v>
          </cell>
          <cell r="O88">
            <v>0</v>
          </cell>
          <cell r="P88">
            <v>0</v>
          </cell>
          <cell r="Q88">
            <v>20</v>
          </cell>
          <cell r="R88">
            <v>30</v>
          </cell>
          <cell r="S88">
            <v>30</v>
          </cell>
          <cell r="T88">
            <v>30</v>
          </cell>
          <cell r="U88">
            <v>28</v>
          </cell>
          <cell r="V88">
            <v>30</v>
          </cell>
          <cell r="X88">
            <v>168</v>
          </cell>
          <cell r="Z88">
            <v>1200</v>
          </cell>
          <cell r="AA88">
            <v>560</v>
          </cell>
          <cell r="AB88">
            <v>58</v>
          </cell>
          <cell r="AC88">
            <v>386.66666666666669</v>
          </cell>
        </row>
        <row r="89">
          <cell r="A89">
            <v>83</v>
          </cell>
          <cell r="B89" t="str">
            <v>RC-125</v>
          </cell>
          <cell r="C89" t="str">
            <v>CHAVEZ</v>
          </cell>
          <cell r="D89" t="str">
            <v>RICSE</v>
          </cell>
          <cell r="E89" t="str">
            <v>ERICK YURY</v>
          </cell>
          <cell r="F89" t="str">
            <v>AYD.JUMBER</v>
          </cell>
          <cell r="G89" t="str">
            <v>IN</v>
          </cell>
          <cell r="H89" t="str">
            <v>600-9-496678</v>
          </cell>
          <cell r="I89">
            <v>38066</v>
          </cell>
          <cell r="K89">
            <v>35.5</v>
          </cell>
          <cell r="L89">
            <v>0</v>
          </cell>
          <cell r="M89">
            <v>0</v>
          </cell>
          <cell r="N89">
            <v>0</v>
          </cell>
          <cell r="O89">
            <v>0</v>
          </cell>
          <cell r="P89">
            <v>0</v>
          </cell>
          <cell r="Q89">
            <v>17.22</v>
          </cell>
          <cell r="R89">
            <v>30</v>
          </cell>
          <cell r="S89">
            <v>29</v>
          </cell>
          <cell r="T89">
            <v>30</v>
          </cell>
          <cell r="U89">
            <v>30</v>
          </cell>
          <cell r="V89">
            <v>30</v>
          </cell>
          <cell r="X89">
            <v>166.22</v>
          </cell>
          <cell r="Z89">
            <v>1065</v>
          </cell>
          <cell r="AA89">
            <v>491.73416666666668</v>
          </cell>
          <cell r="AB89">
            <v>60</v>
          </cell>
          <cell r="AC89">
            <v>355</v>
          </cell>
        </row>
        <row r="90">
          <cell r="A90">
            <v>84</v>
          </cell>
          <cell r="B90" t="str">
            <v>RC-126</v>
          </cell>
          <cell r="C90" t="str">
            <v>SOTO</v>
          </cell>
          <cell r="D90" t="str">
            <v>CHIRA</v>
          </cell>
          <cell r="E90" t="str">
            <v>JOSUE</v>
          </cell>
          <cell r="F90" t="str">
            <v>PERFORISTA</v>
          </cell>
          <cell r="H90" t="str">
            <v>600-9-496724</v>
          </cell>
          <cell r="I90">
            <v>38074</v>
          </cell>
          <cell r="K90">
            <v>36.5</v>
          </cell>
          <cell r="L90">
            <v>0</v>
          </cell>
          <cell r="M90">
            <v>0</v>
          </cell>
          <cell r="N90">
            <v>0</v>
          </cell>
          <cell r="O90">
            <v>0</v>
          </cell>
          <cell r="P90">
            <v>0</v>
          </cell>
          <cell r="Q90">
            <v>5.74</v>
          </cell>
          <cell r="R90">
            <v>30</v>
          </cell>
          <cell r="S90">
            <v>30</v>
          </cell>
          <cell r="T90">
            <v>30</v>
          </cell>
          <cell r="U90">
            <v>30</v>
          </cell>
          <cell r="V90">
            <v>30</v>
          </cell>
          <cell r="X90">
            <v>155.74</v>
          </cell>
          <cell r="Z90">
            <v>1095</v>
          </cell>
          <cell r="AA90">
            <v>473.70916666666665</v>
          </cell>
          <cell r="AB90">
            <v>60</v>
          </cell>
          <cell r="AC90">
            <v>365</v>
          </cell>
        </row>
        <row r="91">
          <cell r="A91">
            <v>85</v>
          </cell>
          <cell r="B91" t="str">
            <v>RC-127</v>
          </cell>
          <cell r="C91" t="str">
            <v>FERNANDEZ</v>
          </cell>
          <cell r="D91" t="str">
            <v>ABARCA</v>
          </cell>
          <cell r="E91" t="str">
            <v>YONY RONALD</v>
          </cell>
          <cell r="F91" t="str">
            <v>AYD.CARRIL</v>
          </cell>
          <cell r="G91" t="str">
            <v>HO</v>
          </cell>
          <cell r="H91" t="str">
            <v>600-9-496686</v>
          </cell>
          <cell r="I91">
            <v>38074</v>
          </cell>
          <cell r="K91">
            <v>33.5</v>
          </cell>
          <cell r="L91">
            <v>0</v>
          </cell>
          <cell r="M91">
            <v>0</v>
          </cell>
          <cell r="N91">
            <v>0</v>
          </cell>
          <cell r="O91">
            <v>0</v>
          </cell>
          <cell r="P91">
            <v>0</v>
          </cell>
          <cell r="Q91">
            <v>5.74</v>
          </cell>
          <cell r="R91">
            <v>30</v>
          </cell>
          <cell r="S91">
            <v>30</v>
          </cell>
          <cell r="T91">
            <v>28.85</v>
          </cell>
          <cell r="U91">
            <v>28</v>
          </cell>
          <cell r="V91">
            <v>30</v>
          </cell>
          <cell r="X91">
            <v>152.59</v>
          </cell>
          <cell r="Z91">
            <v>1005</v>
          </cell>
          <cell r="AA91">
            <v>425.98041666666666</v>
          </cell>
          <cell r="AB91">
            <v>58</v>
          </cell>
          <cell r="AC91">
            <v>323.83333333333331</v>
          </cell>
        </row>
        <row r="92">
          <cell r="A92">
            <v>86</v>
          </cell>
          <cell r="B92" t="str">
            <v>RC-128</v>
          </cell>
          <cell r="C92" t="str">
            <v>ZEVALLOS</v>
          </cell>
          <cell r="D92" t="str">
            <v>SANTOS</v>
          </cell>
          <cell r="E92" t="str">
            <v>JOSE</v>
          </cell>
          <cell r="F92" t="str">
            <v>OPERADOR D</v>
          </cell>
          <cell r="G92" t="str">
            <v>HO</v>
          </cell>
          <cell r="H92" t="str">
            <v>600-9-416852</v>
          </cell>
          <cell r="I92">
            <v>38078</v>
          </cell>
          <cell r="K92">
            <v>40</v>
          </cell>
          <cell r="L92">
            <v>0</v>
          </cell>
          <cell r="M92">
            <v>0</v>
          </cell>
          <cell r="N92">
            <v>0</v>
          </cell>
          <cell r="O92">
            <v>0</v>
          </cell>
          <cell r="P92">
            <v>0</v>
          </cell>
          <cell r="Q92">
            <v>0</v>
          </cell>
          <cell r="R92">
            <v>30</v>
          </cell>
          <cell r="S92">
            <v>30</v>
          </cell>
          <cell r="T92">
            <v>30</v>
          </cell>
          <cell r="U92">
            <v>29</v>
          </cell>
          <cell r="V92">
            <v>29</v>
          </cell>
          <cell r="X92">
            <v>148</v>
          </cell>
          <cell r="Z92">
            <v>1200</v>
          </cell>
          <cell r="AA92">
            <v>493.33333333333337</v>
          </cell>
          <cell r="AB92">
            <v>58</v>
          </cell>
          <cell r="AC92">
            <v>386.66666666666669</v>
          </cell>
        </row>
        <row r="93">
          <cell r="A93">
            <v>87</v>
          </cell>
          <cell r="B93" t="str">
            <v>RC-129</v>
          </cell>
          <cell r="C93" t="str">
            <v xml:space="preserve">ROJAS </v>
          </cell>
          <cell r="D93" t="str">
            <v>SARMIENTO</v>
          </cell>
          <cell r="E93" t="str">
            <v>WILFREDO</v>
          </cell>
          <cell r="F93" t="str">
            <v>AYD.PERFOR</v>
          </cell>
          <cell r="H93" t="str">
            <v>600-9-515168</v>
          </cell>
          <cell r="I93">
            <v>38079</v>
          </cell>
          <cell r="K93">
            <v>34.5</v>
          </cell>
          <cell r="L93">
            <v>0</v>
          </cell>
          <cell r="M93">
            <v>0</v>
          </cell>
          <cell r="N93">
            <v>0</v>
          </cell>
          <cell r="O93">
            <v>0</v>
          </cell>
          <cell r="P93">
            <v>0</v>
          </cell>
          <cell r="Q93">
            <v>0</v>
          </cell>
          <cell r="R93">
            <v>28</v>
          </cell>
          <cell r="S93">
            <v>30</v>
          </cell>
          <cell r="T93">
            <v>28.85</v>
          </cell>
          <cell r="U93">
            <v>30</v>
          </cell>
          <cell r="V93">
            <v>30</v>
          </cell>
          <cell r="X93">
            <v>146.85</v>
          </cell>
          <cell r="Z93">
            <v>1035</v>
          </cell>
          <cell r="AA93">
            <v>422.19374999999997</v>
          </cell>
          <cell r="AB93">
            <v>60</v>
          </cell>
          <cell r="AC93">
            <v>345</v>
          </cell>
        </row>
        <row r="94">
          <cell r="A94">
            <v>88</v>
          </cell>
          <cell r="B94" t="str">
            <v>RC-130</v>
          </cell>
          <cell r="C94" t="str">
            <v>TORRES</v>
          </cell>
          <cell r="D94" t="str">
            <v>HUACHO</v>
          </cell>
          <cell r="E94" t="str">
            <v>CRISPIN</v>
          </cell>
          <cell r="F94" t="str">
            <v>AYD.PERFOR</v>
          </cell>
          <cell r="G94" t="str">
            <v>UV</v>
          </cell>
          <cell r="H94" t="str">
            <v>600-9-515192</v>
          </cell>
          <cell r="I94">
            <v>38081</v>
          </cell>
          <cell r="K94">
            <v>34.5</v>
          </cell>
          <cell r="L94">
            <v>0</v>
          </cell>
          <cell r="M94">
            <v>0</v>
          </cell>
          <cell r="N94">
            <v>0</v>
          </cell>
          <cell r="O94">
            <v>0</v>
          </cell>
          <cell r="P94">
            <v>0</v>
          </cell>
          <cell r="Q94">
            <v>0</v>
          </cell>
          <cell r="R94">
            <v>25</v>
          </cell>
          <cell r="S94">
            <v>30</v>
          </cell>
          <cell r="T94">
            <v>30</v>
          </cell>
          <cell r="U94">
            <v>30</v>
          </cell>
          <cell r="V94">
            <v>30</v>
          </cell>
          <cell r="X94">
            <v>145</v>
          </cell>
          <cell r="Z94">
            <v>1035</v>
          </cell>
          <cell r="AA94">
            <v>416.875</v>
          </cell>
          <cell r="AB94">
            <v>60</v>
          </cell>
          <cell r="AC94">
            <v>345</v>
          </cell>
        </row>
        <row r="95">
          <cell r="A95">
            <v>89</v>
          </cell>
          <cell r="B95" t="str">
            <v>RC-131</v>
          </cell>
          <cell r="C95" t="str">
            <v>SOTO</v>
          </cell>
          <cell r="D95" t="str">
            <v>CHIRA</v>
          </cell>
          <cell r="E95" t="str">
            <v>JOSELITO</v>
          </cell>
          <cell r="F95" t="str">
            <v>AYD.PERFOR</v>
          </cell>
          <cell r="G95" t="str">
            <v>UV</v>
          </cell>
          <cell r="H95" t="str">
            <v>600-9-515176</v>
          </cell>
          <cell r="I95">
            <v>38081</v>
          </cell>
          <cell r="K95">
            <v>34.5</v>
          </cell>
          <cell r="L95">
            <v>0</v>
          </cell>
          <cell r="M95">
            <v>0</v>
          </cell>
          <cell r="N95">
            <v>0</v>
          </cell>
          <cell r="O95">
            <v>0</v>
          </cell>
          <cell r="P95">
            <v>0</v>
          </cell>
          <cell r="Q95">
            <v>0</v>
          </cell>
          <cell r="R95">
            <v>25</v>
          </cell>
          <cell r="S95">
            <v>30</v>
          </cell>
          <cell r="T95">
            <v>30</v>
          </cell>
          <cell r="U95">
            <v>30</v>
          </cell>
          <cell r="V95">
            <v>30</v>
          </cell>
          <cell r="X95">
            <v>145</v>
          </cell>
          <cell r="Z95">
            <v>1035</v>
          </cell>
          <cell r="AA95">
            <v>416.875</v>
          </cell>
          <cell r="AB95">
            <v>60</v>
          </cell>
          <cell r="AC95">
            <v>345</v>
          </cell>
        </row>
        <row r="96">
          <cell r="A96">
            <v>90</v>
          </cell>
          <cell r="B96" t="str">
            <v>RC-132</v>
          </cell>
          <cell r="C96" t="str">
            <v>BALDEON</v>
          </cell>
          <cell r="D96" t="str">
            <v>ESTRADA</v>
          </cell>
          <cell r="E96" t="str">
            <v>TEODOCIO</v>
          </cell>
          <cell r="F96" t="str">
            <v>BODEGUERO</v>
          </cell>
          <cell r="G96" t="str">
            <v>HO</v>
          </cell>
          <cell r="H96" t="str">
            <v>600-9-515125</v>
          </cell>
          <cell r="I96">
            <v>38081</v>
          </cell>
          <cell r="K96">
            <v>33.5</v>
          </cell>
          <cell r="L96">
            <v>0</v>
          </cell>
          <cell r="M96">
            <v>0</v>
          </cell>
          <cell r="N96">
            <v>0</v>
          </cell>
          <cell r="O96">
            <v>0</v>
          </cell>
          <cell r="P96">
            <v>0</v>
          </cell>
          <cell r="Q96">
            <v>0</v>
          </cell>
          <cell r="R96">
            <v>25</v>
          </cell>
          <cell r="S96">
            <v>30</v>
          </cell>
          <cell r="T96">
            <v>30</v>
          </cell>
          <cell r="U96">
            <v>30</v>
          </cell>
          <cell r="V96">
            <v>30</v>
          </cell>
          <cell r="X96">
            <v>145</v>
          </cell>
          <cell r="Z96">
            <v>1005</v>
          </cell>
          <cell r="AA96">
            <v>404.79166666666663</v>
          </cell>
          <cell r="AB96">
            <v>60</v>
          </cell>
          <cell r="AC96">
            <v>335</v>
          </cell>
        </row>
        <row r="97">
          <cell r="A97">
            <v>91</v>
          </cell>
          <cell r="B97" t="str">
            <v>RC-133</v>
          </cell>
          <cell r="C97" t="str">
            <v>CUELLAR</v>
          </cell>
          <cell r="D97" t="str">
            <v>CHUQUIYAURI</v>
          </cell>
          <cell r="E97" t="str">
            <v>ZOSIMO</v>
          </cell>
          <cell r="F97" t="str">
            <v>AYD.PERFOR</v>
          </cell>
          <cell r="G97" t="str">
            <v>HO</v>
          </cell>
          <cell r="H97" t="str">
            <v>600-9-515133</v>
          </cell>
          <cell r="I97">
            <v>38082</v>
          </cell>
          <cell r="K97">
            <v>33.5</v>
          </cell>
          <cell r="L97">
            <v>0</v>
          </cell>
          <cell r="M97">
            <v>0</v>
          </cell>
          <cell r="N97">
            <v>0</v>
          </cell>
          <cell r="O97">
            <v>0</v>
          </cell>
          <cell r="P97">
            <v>0</v>
          </cell>
          <cell r="Q97">
            <v>0</v>
          </cell>
          <cell r="R97">
            <v>24</v>
          </cell>
          <cell r="S97">
            <v>30</v>
          </cell>
          <cell r="T97">
            <v>30</v>
          </cell>
          <cell r="U97">
            <v>30</v>
          </cell>
          <cell r="V97">
            <v>30</v>
          </cell>
          <cell r="X97">
            <v>144</v>
          </cell>
          <cell r="Z97">
            <v>1005</v>
          </cell>
          <cell r="AA97">
            <v>402</v>
          </cell>
          <cell r="AB97">
            <v>60</v>
          </cell>
          <cell r="AC97">
            <v>335</v>
          </cell>
        </row>
        <row r="98">
          <cell r="A98">
            <v>92</v>
          </cell>
          <cell r="B98" t="str">
            <v>RC-134</v>
          </cell>
          <cell r="C98" t="str">
            <v>CUEVAS</v>
          </cell>
          <cell r="D98" t="str">
            <v>ALANOCA</v>
          </cell>
          <cell r="E98" t="str">
            <v>EDILBERTO</v>
          </cell>
          <cell r="F98" t="str">
            <v>PERFORISTA</v>
          </cell>
          <cell r="G98" t="str">
            <v>PF</v>
          </cell>
          <cell r="H98" t="str">
            <v>600-9-515141</v>
          </cell>
          <cell r="I98">
            <v>38082</v>
          </cell>
          <cell r="J98">
            <v>38221</v>
          </cell>
          <cell r="K98">
            <v>36.5</v>
          </cell>
          <cell r="L98">
            <v>0</v>
          </cell>
          <cell r="M98">
            <v>0</v>
          </cell>
          <cell r="N98">
            <v>0</v>
          </cell>
          <cell r="O98">
            <v>0</v>
          </cell>
          <cell r="P98">
            <v>0</v>
          </cell>
          <cell r="Q98">
            <v>0</v>
          </cell>
          <cell r="R98">
            <v>24</v>
          </cell>
          <cell r="S98">
            <v>30</v>
          </cell>
          <cell r="T98">
            <v>29</v>
          </cell>
          <cell r="U98">
            <v>30</v>
          </cell>
          <cell r="V98">
            <v>22</v>
          </cell>
          <cell r="X98">
            <v>135</v>
          </cell>
          <cell r="Z98">
            <v>1095</v>
          </cell>
          <cell r="AA98">
            <v>410.625</v>
          </cell>
          <cell r="AB98">
            <v>52</v>
          </cell>
          <cell r="AC98">
            <v>316.33333333333331</v>
          </cell>
        </row>
        <row r="99">
          <cell r="A99">
            <v>93</v>
          </cell>
          <cell r="B99" t="str">
            <v>RC-136</v>
          </cell>
          <cell r="C99" t="str">
            <v>TORIBIO</v>
          </cell>
          <cell r="D99" t="str">
            <v>ABARCA</v>
          </cell>
          <cell r="E99" t="str">
            <v xml:space="preserve">MIGUEL </v>
          </cell>
          <cell r="F99" t="str">
            <v>PEON</v>
          </cell>
          <cell r="G99" t="str">
            <v>HO</v>
          </cell>
          <cell r="I99">
            <v>38096</v>
          </cell>
          <cell r="J99">
            <v>38205</v>
          </cell>
          <cell r="K99">
            <v>33.5</v>
          </cell>
          <cell r="L99">
            <v>0</v>
          </cell>
          <cell r="M99">
            <v>0</v>
          </cell>
          <cell r="N99">
            <v>0</v>
          </cell>
          <cell r="O99">
            <v>0</v>
          </cell>
          <cell r="P99">
            <v>0</v>
          </cell>
          <cell r="Q99">
            <v>0</v>
          </cell>
          <cell r="R99">
            <v>15</v>
          </cell>
          <cell r="S99">
            <v>25</v>
          </cell>
          <cell r="T99">
            <v>30</v>
          </cell>
          <cell r="U99">
            <v>21</v>
          </cell>
          <cell r="V99">
            <v>0</v>
          </cell>
          <cell r="X99">
            <v>91</v>
          </cell>
          <cell r="Z99">
            <v>1005</v>
          </cell>
          <cell r="AA99">
            <v>254.04166666666666</v>
          </cell>
          <cell r="AB99">
            <v>21</v>
          </cell>
          <cell r="AC99">
            <v>117.25</v>
          </cell>
        </row>
        <row r="100">
          <cell r="A100">
            <v>94</v>
          </cell>
          <cell r="B100" t="str">
            <v>RC-137</v>
          </cell>
          <cell r="C100" t="str">
            <v>AMBROCIO</v>
          </cell>
          <cell r="D100" t="str">
            <v>CUELLAR</v>
          </cell>
          <cell r="E100" t="str">
            <v>MANUEL</v>
          </cell>
          <cell r="F100" t="str">
            <v>PERFORISTA</v>
          </cell>
          <cell r="G100" t="str">
            <v>UV</v>
          </cell>
          <cell r="H100" t="str">
            <v>600-9-515117</v>
          </cell>
          <cell r="I100">
            <v>38101</v>
          </cell>
          <cell r="K100">
            <v>36.5</v>
          </cell>
          <cell r="L100">
            <v>0</v>
          </cell>
          <cell r="M100">
            <v>0</v>
          </cell>
          <cell r="N100">
            <v>0</v>
          </cell>
          <cell r="O100">
            <v>0</v>
          </cell>
          <cell r="P100">
            <v>0</v>
          </cell>
          <cell r="Q100">
            <v>0</v>
          </cell>
          <cell r="R100">
            <v>6</v>
          </cell>
          <cell r="S100">
            <v>30</v>
          </cell>
          <cell r="T100">
            <v>27.69</v>
          </cell>
          <cell r="U100">
            <v>28</v>
          </cell>
          <cell r="V100">
            <v>17</v>
          </cell>
          <cell r="X100">
            <v>108.69</v>
          </cell>
          <cell r="Z100">
            <v>1095</v>
          </cell>
          <cell r="AA100">
            <v>330.59875</v>
          </cell>
          <cell r="AB100">
            <v>45</v>
          </cell>
          <cell r="AC100">
            <v>273.75</v>
          </cell>
        </row>
        <row r="101">
          <cell r="A101">
            <v>95</v>
          </cell>
          <cell r="B101" t="str">
            <v>RC-138</v>
          </cell>
          <cell r="C101" t="str">
            <v>ORTIZ</v>
          </cell>
          <cell r="D101" t="str">
            <v>ESTEBAN</v>
          </cell>
          <cell r="E101" t="str">
            <v>VICTOR ROLANDO</v>
          </cell>
          <cell r="F101" t="str">
            <v>PEON</v>
          </cell>
          <cell r="I101">
            <v>38131</v>
          </cell>
          <cell r="J101">
            <v>38216</v>
          </cell>
          <cell r="K101">
            <v>33.5</v>
          </cell>
          <cell r="L101">
            <v>0</v>
          </cell>
          <cell r="M101">
            <v>0</v>
          </cell>
          <cell r="N101">
            <v>0</v>
          </cell>
          <cell r="O101">
            <v>0</v>
          </cell>
          <cell r="P101">
            <v>0</v>
          </cell>
          <cell r="Q101">
            <v>0</v>
          </cell>
          <cell r="R101">
            <v>0</v>
          </cell>
          <cell r="S101">
            <v>7</v>
          </cell>
          <cell r="T101">
            <v>30</v>
          </cell>
          <cell r="U101">
            <v>30</v>
          </cell>
          <cell r="V101">
            <v>10</v>
          </cell>
          <cell r="X101">
            <v>77</v>
          </cell>
          <cell r="Z101">
            <v>1005</v>
          </cell>
          <cell r="AA101">
            <v>214.95833333333331</v>
          </cell>
          <cell r="AB101">
            <v>40</v>
          </cell>
          <cell r="AC101">
            <v>223.33333333333331</v>
          </cell>
        </row>
        <row r="102">
          <cell r="A102">
            <v>96</v>
          </cell>
          <cell r="B102" t="str">
            <v>RC-139</v>
          </cell>
          <cell r="C102" t="str">
            <v>FABIAN</v>
          </cell>
          <cell r="D102" t="str">
            <v>SANTOS</v>
          </cell>
          <cell r="E102" t="str">
            <v>EUSEBIO</v>
          </cell>
          <cell r="F102" t="str">
            <v>AYD.PERFOR</v>
          </cell>
          <cell r="G102" t="str">
            <v>HO</v>
          </cell>
          <cell r="H102" t="str">
            <v>600-9-416763</v>
          </cell>
          <cell r="I102">
            <v>38146</v>
          </cell>
          <cell r="K102">
            <v>33.5</v>
          </cell>
          <cell r="L102">
            <v>0</v>
          </cell>
          <cell r="M102">
            <v>0</v>
          </cell>
          <cell r="N102">
            <v>0</v>
          </cell>
          <cell r="O102">
            <v>0</v>
          </cell>
          <cell r="P102">
            <v>0</v>
          </cell>
          <cell r="Q102">
            <v>0</v>
          </cell>
          <cell r="R102">
            <v>0</v>
          </cell>
          <cell r="S102">
            <v>0</v>
          </cell>
          <cell r="T102">
            <v>30</v>
          </cell>
          <cell r="U102">
            <v>30</v>
          </cell>
          <cell r="V102">
            <v>30</v>
          </cell>
          <cell r="X102">
            <v>90</v>
          </cell>
          <cell r="Z102">
            <v>1005</v>
          </cell>
          <cell r="AA102">
            <v>251.25</v>
          </cell>
          <cell r="AB102">
            <v>60</v>
          </cell>
          <cell r="AC102">
            <v>335</v>
          </cell>
        </row>
        <row r="103">
          <cell r="A103">
            <v>97</v>
          </cell>
          <cell r="B103" t="str">
            <v>RC-140</v>
          </cell>
          <cell r="C103" t="str">
            <v xml:space="preserve">ROJAS </v>
          </cell>
          <cell r="D103" t="str">
            <v>ANDRADE</v>
          </cell>
          <cell r="E103" t="str">
            <v>MACARIO</v>
          </cell>
          <cell r="F103" t="str">
            <v>PEON</v>
          </cell>
          <cell r="G103" t="str">
            <v>PF</v>
          </cell>
          <cell r="H103" t="str">
            <v>600-9-532194</v>
          </cell>
          <cell r="I103">
            <v>38152</v>
          </cell>
          <cell r="K103">
            <v>33.5</v>
          </cell>
          <cell r="L103">
            <v>0</v>
          </cell>
          <cell r="M103">
            <v>0</v>
          </cell>
          <cell r="N103">
            <v>0</v>
          </cell>
          <cell r="O103">
            <v>0</v>
          </cell>
          <cell r="P103">
            <v>0</v>
          </cell>
          <cell r="Q103">
            <v>0</v>
          </cell>
          <cell r="R103">
            <v>0</v>
          </cell>
          <cell r="S103">
            <v>0</v>
          </cell>
          <cell r="T103">
            <v>20.77</v>
          </cell>
          <cell r="U103">
            <v>21</v>
          </cell>
          <cell r="V103">
            <v>30</v>
          </cell>
          <cell r="X103">
            <v>71.77</v>
          </cell>
          <cell r="Z103">
            <v>1005</v>
          </cell>
          <cell r="AA103">
            <v>200.35791666666665</v>
          </cell>
          <cell r="AB103">
            <v>51</v>
          </cell>
          <cell r="AC103">
            <v>284.75</v>
          </cell>
        </row>
        <row r="104">
          <cell r="A104">
            <v>98</v>
          </cell>
          <cell r="B104" t="str">
            <v>RC-141</v>
          </cell>
          <cell r="C104" t="str">
            <v>BARRA</v>
          </cell>
          <cell r="D104" t="str">
            <v>QUISPE</v>
          </cell>
          <cell r="E104" t="str">
            <v>ALBERTO</v>
          </cell>
          <cell r="F104" t="str">
            <v>PERFORISTA</v>
          </cell>
          <cell r="G104" t="str">
            <v>IN</v>
          </cell>
          <cell r="H104" t="str">
            <v>600-9-532186</v>
          </cell>
          <cell r="I104">
            <v>38166</v>
          </cell>
          <cell r="K104">
            <v>37.5</v>
          </cell>
          <cell r="L104">
            <v>0</v>
          </cell>
          <cell r="M104">
            <v>0</v>
          </cell>
          <cell r="N104">
            <v>0</v>
          </cell>
          <cell r="O104">
            <v>0</v>
          </cell>
          <cell r="P104">
            <v>0</v>
          </cell>
          <cell r="Q104">
            <v>0</v>
          </cell>
          <cell r="R104">
            <v>0</v>
          </cell>
          <cell r="S104">
            <v>0</v>
          </cell>
          <cell r="T104">
            <v>4.62</v>
          </cell>
          <cell r="U104">
            <v>29</v>
          </cell>
          <cell r="V104">
            <v>30</v>
          </cell>
          <cell r="X104">
            <v>63.62</v>
          </cell>
          <cell r="Z104">
            <v>1125</v>
          </cell>
          <cell r="AA104">
            <v>198.8125</v>
          </cell>
          <cell r="AB104">
            <v>59</v>
          </cell>
          <cell r="AC104">
            <v>368.75</v>
          </cell>
        </row>
        <row r="105">
          <cell r="A105">
            <v>99</v>
          </cell>
          <cell r="B105" t="str">
            <v>RC-142</v>
          </cell>
          <cell r="C105" t="str">
            <v>ABARCA</v>
          </cell>
          <cell r="D105" t="str">
            <v>FERNANDEZ</v>
          </cell>
          <cell r="E105" t="str">
            <v>EUSEBIO</v>
          </cell>
          <cell r="F105" t="str">
            <v>PEON</v>
          </cell>
          <cell r="G105" t="str">
            <v>HO</v>
          </cell>
          <cell r="H105" t="str">
            <v>APERT.CTA</v>
          </cell>
          <cell r="I105">
            <v>38179</v>
          </cell>
          <cell r="K105">
            <v>33.5</v>
          </cell>
          <cell r="L105">
            <v>0</v>
          </cell>
          <cell r="M105">
            <v>0</v>
          </cell>
          <cell r="N105">
            <v>0</v>
          </cell>
          <cell r="O105">
            <v>0</v>
          </cell>
          <cell r="P105">
            <v>0</v>
          </cell>
          <cell r="Q105">
            <v>0</v>
          </cell>
          <cell r="R105">
            <v>0</v>
          </cell>
          <cell r="S105">
            <v>0</v>
          </cell>
          <cell r="T105">
            <v>0</v>
          </cell>
          <cell r="U105">
            <v>15</v>
          </cell>
          <cell r="V105">
            <v>29</v>
          </cell>
          <cell r="X105">
            <v>44</v>
          </cell>
          <cell r="Z105">
            <v>1005</v>
          </cell>
          <cell r="AA105">
            <v>122.83333333333333</v>
          </cell>
          <cell r="AB105">
            <v>44</v>
          </cell>
          <cell r="AC105">
            <v>245.66666666666666</v>
          </cell>
        </row>
        <row r="106">
          <cell r="A106">
            <v>100</v>
          </cell>
          <cell r="B106" t="str">
            <v>RC-143</v>
          </cell>
          <cell r="C106" t="str">
            <v>CABALLON</v>
          </cell>
          <cell r="D106" t="str">
            <v>PARIONA</v>
          </cell>
          <cell r="E106" t="str">
            <v>TEOFILO</v>
          </cell>
          <cell r="F106" t="str">
            <v>AYD.ENMADE</v>
          </cell>
          <cell r="G106" t="str">
            <v>UV</v>
          </cell>
          <cell r="H106" t="str">
            <v>APERT.CTA</v>
          </cell>
          <cell r="I106">
            <v>38179</v>
          </cell>
          <cell r="K106">
            <v>34.5</v>
          </cell>
          <cell r="L106">
            <v>0</v>
          </cell>
          <cell r="M106">
            <v>0</v>
          </cell>
          <cell r="N106">
            <v>0</v>
          </cell>
          <cell r="O106">
            <v>0</v>
          </cell>
          <cell r="P106">
            <v>0</v>
          </cell>
          <cell r="Q106">
            <v>0</v>
          </cell>
          <cell r="R106">
            <v>0</v>
          </cell>
          <cell r="S106">
            <v>0</v>
          </cell>
          <cell r="T106">
            <v>0</v>
          </cell>
          <cell r="U106">
            <v>15</v>
          </cell>
          <cell r="V106">
            <v>30</v>
          </cell>
          <cell r="X106">
            <v>45</v>
          </cell>
          <cell r="Z106">
            <v>1035</v>
          </cell>
          <cell r="AA106">
            <v>129.375</v>
          </cell>
          <cell r="AB106">
            <v>45</v>
          </cell>
          <cell r="AC106">
            <v>258.75</v>
          </cell>
        </row>
        <row r="107">
          <cell r="A107">
            <v>101</v>
          </cell>
          <cell r="B107" t="str">
            <v>RC-144</v>
          </cell>
          <cell r="C107" t="str">
            <v xml:space="preserve">INOCENTE </v>
          </cell>
          <cell r="D107" t="str">
            <v>CHAVEZ</v>
          </cell>
          <cell r="E107" t="str">
            <v>KOQUI</v>
          </cell>
          <cell r="F107" t="str">
            <v>PEON</v>
          </cell>
          <cell r="H107" t="str">
            <v>APERT.CTA</v>
          </cell>
          <cell r="I107">
            <v>38179</v>
          </cell>
          <cell r="K107">
            <v>33.5</v>
          </cell>
          <cell r="L107">
            <v>0</v>
          </cell>
          <cell r="M107">
            <v>0</v>
          </cell>
          <cell r="N107">
            <v>0</v>
          </cell>
          <cell r="O107">
            <v>0</v>
          </cell>
          <cell r="P107">
            <v>0</v>
          </cell>
          <cell r="Q107">
            <v>0</v>
          </cell>
          <cell r="R107">
            <v>0</v>
          </cell>
          <cell r="S107">
            <v>0</v>
          </cell>
          <cell r="T107">
            <v>0</v>
          </cell>
          <cell r="U107">
            <v>15</v>
          </cell>
          <cell r="V107">
            <v>30</v>
          </cell>
          <cell r="X107">
            <v>45</v>
          </cell>
          <cell r="Z107">
            <v>1005</v>
          </cell>
          <cell r="AA107">
            <v>125.625</v>
          </cell>
          <cell r="AB107">
            <v>45</v>
          </cell>
          <cell r="AC107">
            <v>251.25</v>
          </cell>
        </row>
      </sheetData>
      <sheetData sheetId="1"/>
      <sheetData sheetId="2"/>
      <sheetData sheetId="3" refreshError="1"/>
      <sheetData sheetId="4"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Notes"/>
      <sheetName val="Footing Design"/>
      <sheetName val="PEDESTAL"/>
      <sheetName val="Sketch"/>
      <sheetName val="Earth Pressure"/>
      <sheetName val="Reiforcement"/>
    </sheetNames>
    <sheetDataSet>
      <sheetData sheetId="0"/>
      <sheetData sheetId="1"/>
      <sheetData sheetId="2"/>
      <sheetData sheetId="3"/>
      <sheetData sheetId="4"/>
      <sheetData sheetId="5"/>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O"/>
      <sheetName val="MANO (2)"/>
      <sheetName val="Módulo1"/>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n Cant10"/>
      <sheetName val="Proc_Cant10"/>
      <sheetName val="Gran 0+235"/>
      <sheetName val="Proct 0+235"/>
      <sheetName val="Limit_0+235"/>
      <sheetName val="Gran _ACC_A"/>
      <sheetName val="Proc_ACC_A"/>
      <sheetName val="Limit_ACC_A"/>
    </sheetNames>
    <sheetDataSet>
      <sheetData sheetId="0"/>
      <sheetData sheetId="1"/>
      <sheetData sheetId="2"/>
      <sheetData sheetId="3"/>
      <sheetData sheetId="4"/>
      <sheetData sheetId="5"/>
      <sheetData sheetId="6"/>
      <sheetData sheetId="7">
        <row r="11">
          <cell r="F11">
            <v>31</v>
          </cell>
          <cell r="G11">
            <v>20</v>
          </cell>
          <cell r="H11">
            <v>15</v>
          </cell>
        </row>
        <row r="17">
          <cell r="F17">
            <v>0.24800000000000039</v>
          </cell>
          <cell r="G17">
            <v>0.26640926640926693</v>
          </cell>
          <cell r="H17">
            <v>0.27339901477832484</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LA R.S."/>
      <sheetName val="RESUMEN LOCALIDAD"/>
      <sheetName val="METRADO_MATRIZ"/>
      <sheetName val="FORMATO MEM"/>
    </sheetNames>
    <sheetDataSet>
      <sheetData sheetId="0" refreshError="1"/>
      <sheetData sheetId="1" refreshError="1"/>
      <sheetData sheetId="2" refreshError="1">
        <row r="5">
          <cell r="D5" t="str">
            <v>E1</v>
          </cell>
          <cell r="E5" t="str">
            <v>E'1</v>
          </cell>
          <cell r="F5" t="str">
            <v>E2</v>
          </cell>
          <cell r="G5" t="str">
            <v>E'2</v>
          </cell>
          <cell r="H5" t="str">
            <v>E3</v>
          </cell>
          <cell r="I5" t="str">
            <v>E'3</v>
          </cell>
          <cell r="J5" t="str">
            <v>E4</v>
          </cell>
          <cell r="K5" t="str">
            <v>E'4</v>
          </cell>
          <cell r="L5" t="str">
            <v>E5</v>
          </cell>
          <cell r="M5" t="str">
            <v>E'5</v>
          </cell>
          <cell r="N5" t="str">
            <v>E6</v>
          </cell>
          <cell r="O5" t="str">
            <v>E'6</v>
          </cell>
          <cell r="P5" t="str">
            <v>E1/S</v>
          </cell>
          <cell r="Q5" t="str">
            <v>E'1/S</v>
          </cell>
          <cell r="R5" t="str">
            <v>E2/S</v>
          </cell>
          <cell r="S5" t="str">
            <v>E'2/S</v>
          </cell>
          <cell r="T5" t="str">
            <v>E3/S</v>
          </cell>
          <cell r="U5" t="str">
            <v>E'3/S</v>
          </cell>
          <cell r="V5" t="str">
            <v>E4/S</v>
          </cell>
          <cell r="W5" t="str">
            <v>E'4/S</v>
          </cell>
          <cell r="X5" t="str">
            <v>E5/S</v>
          </cell>
          <cell r="Y5" t="str">
            <v>E'5/S</v>
          </cell>
          <cell r="Z5" t="str">
            <v>E6/S</v>
          </cell>
          <cell r="AA5" t="str">
            <v>E'6/S</v>
          </cell>
          <cell r="AB5" t="str">
            <v>1x16/25</v>
          </cell>
          <cell r="AC5" t="str">
            <v>1x16+16/25</v>
          </cell>
          <cell r="AD5" t="str">
            <v>2x16/25</v>
          </cell>
          <cell r="AE5" t="str">
            <v>2x16+16/25</v>
          </cell>
          <cell r="AF5" t="str">
            <v>3x16/25</v>
          </cell>
          <cell r="AG5" t="str">
            <v>3x16+16/25</v>
          </cell>
          <cell r="AH5" t="str">
            <v>8/200</v>
          </cell>
          <cell r="AI5" t="str">
            <v>PAT-1</v>
          </cell>
          <cell r="AJ5" t="str">
            <v>RI</v>
          </cell>
          <cell r="AK5" t="str">
            <v>RV</v>
          </cell>
          <cell r="AL5" t="str">
            <v>AD1</v>
          </cell>
          <cell r="AM5" t="str">
            <v>AD2</v>
          </cell>
          <cell r="AN5" t="str">
            <v>AD1/S</v>
          </cell>
          <cell r="AO5" t="str">
            <v>AD2/S</v>
          </cell>
          <cell r="AP5" t="str">
            <v>PM</v>
          </cell>
          <cell r="AU5" t="str">
            <v>2x25/25</v>
          </cell>
          <cell r="AV5" t="str">
            <v>2x25+16/25</v>
          </cell>
          <cell r="AW5" t="str">
            <v>2x35/25</v>
          </cell>
          <cell r="AX5" t="str">
            <v>2x35+16/25</v>
          </cell>
          <cell r="AY5" t="str">
            <v>3x25/25</v>
          </cell>
          <cell r="AZ5" t="str">
            <v>3x25+16/25</v>
          </cell>
          <cell r="BA5" t="str">
            <v>3x35/25</v>
          </cell>
          <cell r="BB5" t="str">
            <v>3x35+16/25</v>
          </cell>
        </row>
        <row r="6">
          <cell r="C6" t="str">
            <v>BARRANQUITA</v>
          </cell>
          <cell r="D6">
            <v>6</v>
          </cell>
          <cell r="E6">
            <v>0</v>
          </cell>
          <cell r="F6">
            <v>1</v>
          </cell>
          <cell r="G6">
            <v>0</v>
          </cell>
          <cell r="H6">
            <v>3</v>
          </cell>
          <cell r="I6">
            <v>0</v>
          </cell>
          <cell r="J6">
            <v>0</v>
          </cell>
          <cell r="K6">
            <v>0</v>
          </cell>
          <cell r="L6">
            <v>3</v>
          </cell>
          <cell r="M6">
            <v>0</v>
          </cell>
          <cell r="N6">
            <v>0</v>
          </cell>
          <cell r="O6">
            <v>0</v>
          </cell>
          <cell r="P6">
            <v>12</v>
          </cell>
          <cell r="Q6">
            <v>2</v>
          </cell>
          <cell r="R6">
            <v>1</v>
          </cell>
          <cell r="S6">
            <v>0</v>
          </cell>
          <cell r="T6">
            <v>16</v>
          </cell>
          <cell r="U6">
            <v>3</v>
          </cell>
          <cell r="V6">
            <v>8</v>
          </cell>
          <cell r="W6">
            <v>0</v>
          </cell>
          <cell r="X6">
            <v>3</v>
          </cell>
          <cell r="Y6">
            <v>0</v>
          </cell>
          <cell r="Z6">
            <v>2</v>
          </cell>
          <cell r="AA6">
            <v>0</v>
          </cell>
          <cell r="AB6">
            <v>392.7</v>
          </cell>
          <cell r="AC6">
            <v>0</v>
          </cell>
          <cell r="AD6">
            <v>0</v>
          </cell>
          <cell r="AE6">
            <v>0</v>
          </cell>
          <cell r="AF6">
            <v>558.6</v>
          </cell>
          <cell r="AG6">
            <v>850.5</v>
          </cell>
          <cell r="AH6">
            <v>51</v>
          </cell>
          <cell r="AI6">
            <v>12</v>
          </cell>
          <cell r="AJ6">
            <v>12</v>
          </cell>
          <cell r="AK6">
            <v>0</v>
          </cell>
          <cell r="AL6">
            <v>79</v>
          </cell>
          <cell r="AM6">
            <v>54</v>
          </cell>
          <cell r="AN6">
            <v>37</v>
          </cell>
          <cell r="AO6">
            <v>26</v>
          </cell>
          <cell r="AP6">
            <v>17</v>
          </cell>
          <cell r="AQ6">
            <v>39</v>
          </cell>
          <cell r="AR6">
            <v>11</v>
          </cell>
          <cell r="AS6">
            <v>1715.9999999999998</v>
          </cell>
        </row>
        <row r="7">
          <cell r="C7" t="str">
            <v>CEDRO PAMPA</v>
          </cell>
          <cell r="D7">
            <v>2</v>
          </cell>
          <cell r="E7">
            <v>0</v>
          </cell>
          <cell r="F7">
            <v>0</v>
          </cell>
          <cell r="G7">
            <v>0</v>
          </cell>
          <cell r="H7">
            <v>2</v>
          </cell>
          <cell r="I7">
            <v>0</v>
          </cell>
          <cell r="J7">
            <v>1</v>
          </cell>
          <cell r="K7">
            <v>0</v>
          </cell>
          <cell r="L7">
            <v>1</v>
          </cell>
          <cell r="M7">
            <v>0</v>
          </cell>
          <cell r="N7">
            <v>0</v>
          </cell>
          <cell r="O7">
            <v>0</v>
          </cell>
          <cell r="P7">
            <v>20</v>
          </cell>
          <cell r="Q7">
            <v>1</v>
          </cell>
          <cell r="R7">
            <v>0</v>
          </cell>
          <cell r="S7">
            <v>0</v>
          </cell>
          <cell r="T7">
            <v>16</v>
          </cell>
          <cell r="U7">
            <v>2</v>
          </cell>
          <cell r="V7">
            <v>17</v>
          </cell>
          <cell r="W7">
            <v>0</v>
          </cell>
          <cell r="X7">
            <v>7</v>
          </cell>
          <cell r="Y7">
            <v>1</v>
          </cell>
          <cell r="Z7">
            <v>3</v>
          </cell>
          <cell r="AA7">
            <v>0</v>
          </cell>
          <cell r="AB7">
            <v>24.15</v>
          </cell>
          <cell r="AC7">
            <v>0</v>
          </cell>
          <cell r="AD7">
            <v>0</v>
          </cell>
          <cell r="AE7">
            <v>0</v>
          </cell>
          <cell r="AF7">
            <v>1649.55</v>
          </cell>
          <cell r="AG7">
            <v>720.3</v>
          </cell>
          <cell r="AH7">
            <v>69</v>
          </cell>
          <cell r="AI7">
            <v>21</v>
          </cell>
          <cell r="AJ7">
            <v>29</v>
          </cell>
          <cell r="AK7">
            <v>0</v>
          </cell>
          <cell r="AL7">
            <v>77</v>
          </cell>
          <cell r="AM7">
            <v>52</v>
          </cell>
          <cell r="AN7">
            <v>45</v>
          </cell>
          <cell r="AO7">
            <v>37</v>
          </cell>
          <cell r="AP7">
            <v>17</v>
          </cell>
          <cell r="AQ7">
            <v>57</v>
          </cell>
          <cell r="AR7">
            <v>1</v>
          </cell>
          <cell r="AS7">
            <v>2280</v>
          </cell>
          <cell r="AU7">
            <v>0</v>
          </cell>
          <cell r="AV7">
            <v>0</v>
          </cell>
          <cell r="AW7">
            <v>0</v>
          </cell>
          <cell r="AX7">
            <v>0</v>
          </cell>
          <cell r="AY7">
            <v>0</v>
          </cell>
          <cell r="AZ7">
            <v>0</v>
          </cell>
          <cell r="BA7">
            <v>0</v>
          </cell>
          <cell r="BB7">
            <v>0</v>
          </cell>
        </row>
        <row r="8">
          <cell r="C8" t="str">
            <v>MARISCAL CASTILLA</v>
          </cell>
          <cell r="D8">
            <v>0</v>
          </cell>
          <cell r="E8">
            <v>0</v>
          </cell>
          <cell r="F8">
            <v>0</v>
          </cell>
          <cell r="G8">
            <v>0</v>
          </cell>
          <cell r="H8">
            <v>0</v>
          </cell>
          <cell r="I8">
            <v>0</v>
          </cell>
          <cell r="J8">
            <v>0</v>
          </cell>
          <cell r="K8">
            <v>0</v>
          </cell>
          <cell r="L8">
            <v>1</v>
          </cell>
          <cell r="M8">
            <v>0</v>
          </cell>
          <cell r="N8">
            <v>0</v>
          </cell>
          <cell r="O8">
            <v>0</v>
          </cell>
          <cell r="P8">
            <v>7</v>
          </cell>
          <cell r="Q8">
            <v>0</v>
          </cell>
          <cell r="R8">
            <v>1</v>
          </cell>
          <cell r="S8">
            <v>0</v>
          </cell>
          <cell r="T8">
            <v>17</v>
          </cell>
          <cell r="U8">
            <v>0</v>
          </cell>
          <cell r="V8">
            <v>6</v>
          </cell>
          <cell r="W8">
            <v>0</v>
          </cell>
          <cell r="X8">
            <v>0</v>
          </cell>
          <cell r="Y8">
            <v>0</v>
          </cell>
          <cell r="Z8">
            <v>0</v>
          </cell>
          <cell r="AA8">
            <v>0</v>
          </cell>
          <cell r="AB8">
            <v>82.43</v>
          </cell>
          <cell r="AC8">
            <v>0</v>
          </cell>
          <cell r="AD8">
            <v>0</v>
          </cell>
          <cell r="AE8">
            <v>0</v>
          </cell>
          <cell r="AF8">
            <v>746.55</v>
          </cell>
          <cell r="AG8">
            <v>0</v>
          </cell>
          <cell r="AH8">
            <v>25</v>
          </cell>
          <cell r="AI8">
            <v>18</v>
          </cell>
          <cell r="AJ8">
            <v>8</v>
          </cell>
          <cell r="AK8">
            <v>0</v>
          </cell>
          <cell r="AL8">
            <v>62</v>
          </cell>
          <cell r="AM8">
            <v>34</v>
          </cell>
          <cell r="AN8">
            <v>42</v>
          </cell>
          <cell r="AO8">
            <v>24</v>
          </cell>
          <cell r="AP8">
            <v>1</v>
          </cell>
          <cell r="AQ8">
            <v>52</v>
          </cell>
          <cell r="AR8">
            <v>4</v>
          </cell>
          <cell r="AS8">
            <v>789.50476190476184</v>
          </cell>
        </row>
        <row r="9">
          <cell r="C9" t="str">
            <v>TINGO DE PONAZA</v>
          </cell>
          <cell r="D9">
            <v>0</v>
          </cell>
          <cell r="E9">
            <v>0</v>
          </cell>
          <cell r="F9">
            <v>0</v>
          </cell>
          <cell r="G9">
            <v>0</v>
          </cell>
          <cell r="H9">
            <v>0</v>
          </cell>
          <cell r="I9">
            <v>0</v>
          </cell>
          <cell r="J9">
            <v>0</v>
          </cell>
          <cell r="K9">
            <v>0</v>
          </cell>
          <cell r="L9">
            <v>0</v>
          </cell>
          <cell r="M9">
            <v>0</v>
          </cell>
          <cell r="N9">
            <v>0</v>
          </cell>
          <cell r="O9">
            <v>0</v>
          </cell>
          <cell r="P9">
            <v>5</v>
          </cell>
          <cell r="Q9">
            <v>0</v>
          </cell>
          <cell r="R9">
            <v>0</v>
          </cell>
          <cell r="S9">
            <v>0</v>
          </cell>
          <cell r="T9">
            <v>21</v>
          </cell>
          <cell r="U9">
            <v>0</v>
          </cell>
          <cell r="V9">
            <v>2</v>
          </cell>
          <cell r="W9">
            <v>0</v>
          </cell>
          <cell r="X9">
            <v>4</v>
          </cell>
          <cell r="Y9">
            <v>0</v>
          </cell>
          <cell r="Z9">
            <v>0</v>
          </cell>
          <cell r="AA9">
            <v>0</v>
          </cell>
          <cell r="AB9">
            <v>2.63</v>
          </cell>
          <cell r="AC9">
            <v>0</v>
          </cell>
          <cell r="AD9">
            <v>0</v>
          </cell>
          <cell r="AE9">
            <v>0</v>
          </cell>
          <cell r="AF9">
            <v>0</v>
          </cell>
          <cell r="AG9">
            <v>971.25</v>
          </cell>
          <cell r="AH9">
            <v>17</v>
          </cell>
          <cell r="AI9">
            <v>32</v>
          </cell>
          <cell r="AJ9">
            <v>7</v>
          </cell>
          <cell r="AK9">
            <v>0</v>
          </cell>
          <cell r="AL9">
            <v>19</v>
          </cell>
          <cell r="AM9">
            <v>23</v>
          </cell>
          <cell r="AN9">
            <v>17</v>
          </cell>
          <cell r="AO9">
            <v>20</v>
          </cell>
          <cell r="AP9">
            <v>3</v>
          </cell>
          <cell r="AQ9">
            <v>31</v>
          </cell>
          <cell r="AR9">
            <v>1</v>
          </cell>
          <cell r="AS9">
            <v>927.50476190476184</v>
          </cell>
        </row>
        <row r="10">
          <cell r="C10" t="str">
            <v>AYPENA</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2.63</v>
          </cell>
          <cell r="AC10">
            <v>0</v>
          </cell>
          <cell r="AD10">
            <v>0</v>
          </cell>
          <cell r="AE10">
            <v>0</v>
          </cell>
          <cell r="AF10">
            <v>0</v>
          </cell>
          <cell r="AG10">
            <v>0</v>
          </cell>
          <cell r="AH10">
            <v>0</v>
          </cell>
          <cell r="AI10">
            <v>0</v>
          </cell>
          <cell r="AJ10">
            <v>0</v>
          </cell>
          <cell r="AK10">
            <v>0</v>
          </cell>
          <cell r="AL10">
            <v>6</v>
          </cell>
          <cell r="AM10">
            <v>0</v>
          </cell>
          <cell r="AN10">
            <v>5</v>
          </cell>
          <cell r="AO10">
            <v>0</v>
          </cell>
          <cell r="AP10">
            <v>1</v>
          </cell>
          <cell r="AQ10">
            <v>5</v>
          </cell>
          <cell r="AR10">
            <v>1</v>
          </cell>
          <cell r="AS10">
            <v>2.5047619047619047</v>
          </cell>
        </row>
        <row r="11">
          <cell r="C11" t="str">
            <v>NUEVO AMERICA</v>
          </cell>
          <cell r="D11">
            <v>0</v>
          </cell>
          <cell r="E11">
            <v>0</v>
          </cell>
          <cell r="F11">
            <v>0</v>
          </cell>
          <cell r="G11">
            <v>0</v>
          </cell>
          <cell r="H11">
            <v>0</v>
          </cell>
          <cell r="I11">
            <v>0</v>
          </cell>
          <cell r="J11">
            <v>0</v>
          </cell>
          <cell r="K11">
            <v>0</v>
          </cell>
          <cell r="L11">
            <v>0</v>
          </cell>
          <cell r="M11">
            <v>0</v>
          </cell>
          <cell r="N11">
            <v>0</v>
          </cell>
          <cell r="O11">
            <v>0</v>
          </cell>
          <cell r="P11">
            <v>3</v>
          </cell>
          <cell r="Q11">
            <v>0</v>
          </cell>
          <cell r="R11">
            <v>1</v>
          </cell>
          <cell r="S11">
            <v>0</v>
          </cell>
          <cell r="T11">
            <v>4</v>
          </cell>
          <cell r="U11">
            <v>3</v>
          </cell>
          <cell r="V11">
            <v>3</v>
          </cell>
          <cell r="W11">
            <v>0</v>
          </cell>
          <cell r="X11">
            <v>0</v>
          </cell>
          <cell r="Y11">
            <v>1</v>
          </cell>
          <cell r="Z11">
            <v>0</v>
          </cell>
          <cell r="AA11">
            <v>0</v>
          </cell>
          <cell r="AB11">
            <v>198.45</v>
          </cell>
          <cell r="AC11">
            <v>276.14999999999998</v>
          </cell>
          <cell r="AD11">
            <v>0</v>
          </cell>
          <cell r="AE11">
            <v>2.63</v>
          </cell>
          <cell r="AF11">
            <v>0</v>
          </cell>
          <cell r="AG11">
            <v>0</v>
          </cell>
          <cell r="AH11">
            <v>11</v>
          </cell>
          <cell r="AI11">
            <v>3</v>
          </cell>
          <cell r="AJ11">
            <v>7</v>
          </cell>
          <cell r="AK11">
            <v>0</v>
          </cell>
          <cell r="AL11">
            <v>8</v>
          </cell>
          <cell r="AM11">
            <v>9</v>
          </cell>
          <cell r="AN11">
            <v>6</v>
          </cell>
          <cell r="AO11">
            <v>7</v>
          </cell>
          <cell r="AP11">
            <v>3</v>
          </cell>
          <cell r="AQ11">
            <v>6</v>
          </cell>
          <cell r="AR11">
            <v>5</v>
          </cell>
          <cell r="AS11">
            <v>454.50476190476184</v>
          </cell>
        </row>
        <row r="12">
          <cell r="C12" t="str">
            <v>LEONCIO PRADO</v>
          </cell>
          <cell r="D12">
            <v>5</v>
          </cell>
          <cell r="E12">
            <v>0</v>
          </cell>
          <cell r="F12">
            <v>1</v>
          </cell>
          <cell r="G12">
            <v>0</v>
          </cell>
          <cell r="H12">
            <v>3</v>
          </cell>
          <cell r="I12">
            <v>0</v>
          </cell>
          <cell r="J12">
            <v>3</v>
          </cell>
          <cell r="K12">
            <v>0</v>
          </cell>
          <cell r="L12">
            <v>1</v>
          </cell>
          <cell r="M12">
            <v>0</v>
          </cell>
          <cell r="N12">
            <v>2</v>
          </cell>
          <cell r="O12">
            <v>1</v>
          </cell>
          <cell r="P12">
            <v>32</v>
          </cell>
          <cell r="Q12">
            <v>1</v>
          </cell>
          <cell r="R12">
            <v>1</v>
          </cell>
          <cell r="S12">
            <v>0</v>
          </cell>
          <cell r="T12">
            <v>25</v>
          </cell>
          <cell r="U12">
            <v>13</v>
          </cell>
          <cell r="V12">
            <v>28</v>
          </cell>
          <cell r="W12">
            <v>4</v>
          </cell>
          <cell r="X12">
            <v>7</v>
          </cell>
          <cell r="Y12">
            <v>0</v>
          </cell>
          <cell r="Z12">
            <v>3</v>
          </cell>
          <cell r="AA12">
            <v>3</v>
          </cell>
          <cell r="AB12">
            <v>1863.75</v>
          </cell>
          <cell r="AC12">
            <v>0</v>
          </cell>
          <cell r="AD12">
            <v>441.53</v>
          </cell>
          <cell r="AE12">
            <v>321.83</v>
          </cell>
          <cell r="AF12">
            <v>877.8</v>
          </cell>
          <cell r="AG12">
            <v>1338.75</v>
          </cell>
          <cell r="AH12">
            <v>111</v>
          </cell>
          <cell r="AI12">
            <v>35</v>
          </cell>
          <cell r="AJ12">
            <v>48</v>
          </cell>
          <cell r="AK12">
            <v>0</v>
          </cell>
          <cell r="AL12">
            <v>108</v>
          </cell>
          <cell r="AM12">
            <v>101</v>
          </cell>
          <cell r="AN12">
            <v>75</v>
          </cell>
          <cell r="AO12">
            <v>64</v>
          </cell>
          <cell r="AP12">
            <v>25</v>
          </cell>
          <cell r="AQ12">
            <v>71</v>
          </cell>
          <cell r="AR12">
            <v>48</v>
          </cell>
          <cell r="AS12">
            <v>4613.0095238095237</v>
          </cell>
        </row>
        <row r="13">
          <cell r="C13" t="str">
            <v>SAN ANTONIO DE PONAZA</v>
          </cell>
          <cell r="D13">
            <v>1</v>
          </cell>
          <cell r="E13">
            <v>0</v>
          </cell>
          <cell r="F13">
            <v>0</v>
          </cell>
          <cell r="G13">
            <v>0</v>
          </cell>
          <cell r="H13">
            <v>0</v>
          </cell>
          <cell r="I13">
            <v>0</v>
          </cell>
          <cell r="J13">
            <v>0</v>
          </cell>
          <cell r="K13">
            <v>0</v>
          </cell>
          <cell r="L13">
            <v>0</v>
          </cell>
          <cell r="M13">
            <v>0</v>
          </cell>
          <cell r="N13">
            <v>0</v>
          </cell>
          <cell r="O13">
            <v>0</v>
          </cell>
          <cell r="P13">
            <v>9</v>
          </cell>
          <cell r="Q13">
            <v>0</v>
          </cell>
          <cell r="R13">
            <v>0</v>
          </cell>
          <cell r="S13">
            <v>0</v>
          </cell>
          <cell r="T13">
            <v>8</v>
          </cell>
          <cell r="U13">
            <v>5</v>
          </cell>
          <cell r="V13">
            <v>11</v>
          </cell>
          <cell r="W13">
            <v>2</v>
          </cell>
          <cell r="X13">
            <v>2</v>
          </cell>
          <cell r="Y13">
            <v>0</v>
          </cell>
          <cell r="Z13">
            <v>1</v>
          </cell>
          <cell r="AA13">
            <v>0</v>
          </cell>
          <cell r="AB13">
            <v>890.4</v>
          </cell>
          <cell r="AC13">
            <v>372.75</v>
          </cell>
          <cell r="AD13">
            <v>0</v>
          </cell>
          <cell r="AE13">
            <v>0</v>
          </cell>
          <cell r="AF13">
            <v>0</v>
          </cell>
          <cell r="AG13">
            <v>0</v>
          </cell>
          <cell r="AH13">
            <v>31</v>
          </cell>
          <cell r="AI13">
            <v>7</v>
          </cell>
          <cell r="AJ13">
            <v>16</v>
          </cell>
          <cell r="AK13">
            <v>0</v>
          </cell>
          <cell r="AL13">
            <v>32</v>
          </cell>
          <cell r="AM13">
            <v>11</v>
          </cell>
          <cell r="AN13">
            <v>19</v>
          </cell>
          <cell r="AO13">
            <v>10</v>
          </cell>
          <cell r="AP13">
            <v>4</v>
          </cell>
          <cell r="AQ13">
            <v>6</v>
          </cell>
          <cell r="AR13">
            <v>22</v>
          </cell>
          <cell r="AS13">
            <v>1203</v>
          </cell>
        </row>
        <row r="14">
          <cell r="C14" t="str">
            <v>HUAÑIPO</v>
          </cell>
          <cell r="D14">
            <v>8</v>
          </cell>
          <cell r="E14">
            <v>0</v>
          </cell>
          <cell r="F14">
            <v>0</v>
          </cell>
          <cell r="G14">
            <v>0</v>
          </cell>
          <cell r="H14">
            <v>2</v>
          </cell>
          <cell r="I14">
            <v>0</v>
          </cell>
          <cell r="J14">
            <v>0</v>
          </cell>
          <cell r="K14">
            <v>0</v>
          </cell>
          <cell r="L14">
            <v>0</v>
          </cell>
          <cell r="M14">
            <v>0</v>
          </cell>
          <cell r="N14">
            <v>0</v>
          </cell>
          <cell r="O14">
            <v>0</v>
          </cell>
          <cell r="P14">
            <v>23</v>
          </cell>
          <cell r="Q14">
            <v>3</v>
          </cell>
          <cell r="R14">
            <v>2</v>
          </cell>
          <cell r="S14">
            <v>0</v>
          </cell>
          <cell r="T14">
            <v>27</v>
          </cell>
          <cell r="U14">
            <v>4</v>
          </cell>
          <cell r="V14">
            <v>18</v>
          </cell>
          <cell r="W14">
            <v>0</v>
          </cell>
          <cell r="X14">
            <v>10</v>
          </cell>
          <cell r="Y14">
            <v>0</v>
          </cell>
          <cell r="Z14">
            <v>2</v>
          </cell>
          <cell r="AA14">
            <v>0</v>
          </cell>
          <cell r="AB14">
            <v>430.5</v>
          </cell>
          <cell r="AC14">
            <v>0</v>
          </cell>
          <cell r="AD14">
            <v>0</v>
          </cell>
          <cell r="AE14">
            <v>0</v>
          </cell>
          <cell r="AF14">
            <v>1402.8</v>
          </cell>
          <cell r="AG14">
            <v>1048.95</v>
          </cell>
          <cell r="AH14">
            <v>86</v>
          </cell>
          <cell r="AI14">
            <v>19</v>
          </cell>
          <cell r="AJ14">
            <v>23</v>
          </cell>
          <cell r="AK14">
            <v>0</v>
          </cell>
          <cell r="AL14">
            <v>102</v>
          </cell>
          <cell r="AM14">
            <v>69</v>
          </cell>
          <cell r="AN14">
            <v>67</v>
          </cell>
          <cell r="AO14">
            <v>49</v>
          </cell>
          <cell r="AP14">
            <v>22</v>
          </cell>
          <cell r="AQ14">
            <v>73</v>
          </cell>
          <cell r="AR14">
            <v>8</v>
          </cell>
          <cell r="AS14">
            <v>2745</v>
          </cell>
        </row>
        <row r="15">
          <cell r="C15" t="str">
            <v>PAUCAR</v>
          </cell>
          <cell r="D15">
            <v>0</v>
          </cell>
          <cell r="E15">
            <v>0</v>
          </cell>
          <cell r="F15">
            <v>0</v>
          </cell>
          <cell r="G15">
            <v>0</v>
          </cell>
          <cell r="H15">
            <v>0</v>
          </cell>
          <cell r="I15">
            <v>0</v>
          </cell>
          <cell r="J15">
            <v>0</v>
          </cell>
          <cell r="K15">
            <v>0</v>
          </cell>
          <cell r="L15">
            <v>0</v>
          </cell>
          <cell r="M15">
            <v>0</v>
          </cell>
          <cell r="N15">
            <v>0</v>
          </cell>
          <cell r="O15">
            <v>0</v>
          </cell>
          <cell r="P15">
            <v>8</v>
          </cell>
          <cell r="Q15">
            <v>0</v>
          </cell>
          <cell r="R15">
            <v>0</v>
          </cell>
          <cell r="S15">
            <v>0</v>
          </cell>
          <cell r="T15">
            <v>5</v>
          </cell>
          <cell r="U15">
            <v>2</v>
          </cell>
          <cell r="V15">
            <v>3</v>
          </cell>
          <cell r="W15">
            <v>0</v>
          </cell>
          <cell r="X15">
            <v>2</v>
          </cell>
          <cell r="Y15">
            <v>0</v>
          </cell>
          <cell r="Z15">
            <v>1</v>
          </cell>
          <cell r="AA15">
            <v>0</v>
          </cell>
          <cell r="AB15">
            <v>488.25</v>
          </cell>
          <cell r="AC15">
            <v>199.5</v>
          </cell>
          <cell r="AD15">
            <v>0</v>
          </cell>
          <cell r="AE15">
            <v>2.63</v>
          </cell>
          <cell r="AF15">
            <v>0</v>
          </cell>
          <cell r="AG15">
            <v>0</v>
          </cell>
          <cell r="AH15">
            <v>19</v>
          </cell>
          <cell r="AI15">
            <v>5</v>
          </cell>
          <cell r="AJ15">
            <v>7</v>
          </cell>
          <cell r="AK15">
            <v>0</v>
          </cell>
          <cell r="AL15">
            <v>18</v>
          </cell>
          <cell r="AM15">
            <v>10</v>
          </cell>
          <cell r="AN15">
            <v>15</v>
          </cell>
          <cell r="AO15">
            <v>9</v>
          </cell>
          <cell r="AP15">
            <v>4</v>
          </cell>
          <cell r="AQ15">
            <v>8</v>
          </cell>
          <cell r="AR15">
            <v>12</v>
          </cell>
          <cell r="AS15">
            <v>657.50476190476184</v>
          </cell>
        </row>
        <row r="16">
          <cell r="C16" t="str">
            <v>ALFONSO UGARTE</v>
          </cell>
          <cell r="D16">
            <v>7</v>
          </cell>
          <cell r="E16">
            <v>0</v>
          </cell>
          <cell r="F16">
            <v>0</v>
          </cell>
          <cell r="G16">
            <v>0</v>
          </cell>
          <cell r="H16">
            <v>5</v>
          </cell>
          <cell r="I16">
            <v>0</v>
          </cell>
          <cell r="J16">
            <v>1</v>
          </cell>
          <cell r="K16">
            <v>0</v>
          </cell>
          <cell r="L16">
            <v>2</v>
          </cell>
          <cell r="M16">
            <v>0</v>
          </cell>
          <cell r="N16">
            <v>0</v>
          </cell>
          <cell r="O16">
            <v>0</v>
          </cell>
          <cell r="P16">
            <v>14</v>
          </cell>
          <cell r="Q16">
            <v>1</v>
          </cell>
          <cell r="R16">
            <v>0</v>
          </cell>
          <cell r="S16">
            <v>0</v>
          </cell>
          <cell r="T16">
            <v>19</v>
          </cell>
          <cell r="U16">
            <v>5</v>
          </cell>
          <cell r="V16">
            <v>21</v>
          </cell>
          <cell r="W16">
            <v>2</v>
          </cell>
          <cell r="X16">
            <v>7</v>
          </cell>
          <cell r="Y16">
            <v>1</v>
          </cell>
          <cell r="Z16">
            <v>3</v>
          </cell>
          <cell r="AA16">
            <v>0</v>
          </cell>
          <cell r="AB16">
            <v>0</v>
          </cell>
          <cell r="AC16">
            <v>0</v>
          </cell>
          <cell r="AD16">
            <v>0</v>
          </cell>
          <cell r="AE16">
            <v>0</v>
          </cell>
          <cell r="AF16">
            <v>779.1</v>
          </cell>
          <cell r="AG16">
            <v>1834.35</v>
          </cell>
          <cell r="AH16">
            <v>76</v>
          </cell>
          <cell r="AI16">
            <v>17</v>
          </cell>
          <cell r="AJ16">
            <v>26</v>
          </cell>
          <cell r="AK16">
            <v>0</v>
          </cell>
          <cell r="AL16">
            <v>109</v>
          </cell>
          <cell r="AM16">
            <v>72</v>
          </cell>
          <cell r="AN16">
            <v>51</v>
          </cell>
          <cell r="AO16">
            <v>41</v>
          </cell>
          <cell r="AP16">
            <v>24</v>
          </cell>
          <cell r="AQ16">
            <v>69</v>
          </cell>
          <cell r="AR16">
            <v>1</v>
          </cell>
          <cell r="AS16">
            <v>2488.9999999999995</v>
          </cell>
        </row>
        <row r="17">
          <cell r="C17" t="str">
            <v>SHAMBOYACU</v>
          </cell>
          <cell r="D17">
            <v>0</v>
          </cell>
          <cell r="E17">
            <v>0</v>
          </cell>
          <cell r="F17">
            <v>0</v>
          </cell>
          <cell r="G17">
            <v>0</v>
          </cell>
          <cell r="H17">
            <v>0</v>
          </cell>
          <cell r="I17">
            <v>0</v>
          </cell>
          <cell r="J17">
            <v>0</v>
          </cell>
          <cell r="K17">
            <v>0</v>
          </cell>
          <cell r="L17">
            <v>0</v>
          </cell>
          <cell r="M17">
            <v>0</v>
          </cell>
          <cell r="N17">
            <v>0</v>
          </cell>
          <cell r="O17">
            <v>0</v>
          </cell>
          <cell r="P17">
            <v>10</v>
          </cell>
          <cell r="Q17">
            <v>0</v>
          </cell>
          <cell r="R17">
            <v>0</v>
          </cell>
          <cell r="S17">
            <v>0</v>
          </cell>
          <cell r="T17">
            <v>22</v>
          </cell>
          <cell r="U17">
            <v>2</v>
          </cell>
          <cell r="V17">
            <v>4</v>
          </cell>
          <cell r="W17">
            <v>0</v>
          </cell>
          <cell r="X17">
            <v>4</v>
          </cell>
          <cell r="Y17">
            <v>0</v>
          </cell>
          <cell r="Z17">
            <v>0</v>
          </cell>
          <cell r="AA17">
            <v>0</v>
          </cell>
          <cell r="AB17">
            <v>59.85</v>
          </cell>
          <cell r="AC17">
            <v>0</v>
          </cell>
          <cell r="AD17">
            <v>0</v>
          </cell>
          <cell r="AE17">
            <v>0</v>
          </cell>
          <cell r="AF17">
            <v>635.25</v>
          </cell>
          <cell r="AG17">
            <v>400.58</v>
          </cell>
          <cell r="AH17">
            <v>30</v>
          </cell>
          <cell r="AI17">
            <v>23</v>
          </cell>
          <cell r="AJ17">
            <v>15</v>
          </cell>
          <cell r="AK17">
            <v>0</v>
          </cell>
          <cell r="AL17">
            <v>37</v>
          </cell>
          <cell r="AM17">
            <v>47</v>
          </cell>
          <cell r="AN17">
            <v>28</v>
          </cell>
          <cell r="AO17">
            <v>31</v>
          </cell>
          <cell r="AP17">
            <v>1</v>
          </cell>
          <cell r="AQ17">
            <v>45</v>
          </cell>
          <cell r="AR17">
            <v>2</v>
          </cell>
          <cell r="AS17">
            <v>1043.5047619047618</v>
          </cell>
        </row>
        <row r="18">
          <cell r="C18" t="str">
            <v>SIMON BOLIVAR</v>
          </cell>
          <cell r="D18">
            <v>4</v>
          </cell>
          <cell r="E18">
            <v>0</v>
          </cell>
          <cell r="F18">
            <v>0</v>
          </cell>
          <cell r="G18">
            <v>0</v>
          </cell>
          <cell r="H18">
            <v>1</v>
          </cell>
          <cell r="I18">
            <v>0</v>
          </cell>
          <cell r="J18">
            <v>0</v>
          </cell>
          <cell r="K18">
            <v>0</v>
          </cell>
          <cell r="L18">
            <v>0</v>
          </cell>
          <cell r="M18">
            <v>0</v>
          </cell>
          <cell r="N18">
            <v>1</v>
          </cell>
          <cell r="O18">
            <v>0</v>
          </cell>
          <cell r="P18">
            <v>11</v>
          </cell>
          <cell r="Q18">
            <v>1</v>
          </cell>
          <cell r="R18">
            <v>1</v>
          </cell>
          <cell r="S18">
            <v>0</v>
          </cell>
          <cell r="T18">
            <v>12</v>
          </cell>
          <cell r="U18">
            <v>4</v>
          </cell>
          <cell r="V18">
            <v>12</v>
          </cell>
          <cell r="W18">
            <v>0</v>
          </cell>
          <cell r="X18">
            <v>2</v>
          </cell>
          <cell r="Y18">
            <v>1</v>
          </cell>
          <cell r="Z18">
            <v>1</v>
          </cell>
          <cell r="AA18">
            <v>1</v>
          </cell>
          <cell r="AB18">
            <v>1235.8499999999999</v>
          </cell>
          <cell r="AC18">
            <v>0</v>
          </cell>
          <cell r="AD18">
            <v>128.1</v>
          </cell>
          <cell r="AE18">
            <v>508.2</v>
          </cell>
          <cell r="AF18">
            <v>0</v>
          </cell>
          <cell r="AG18">
            <v>0</v>
          </cell>
          <cell r="AH18">
            <v>43</v>
          </cell>
          <cell r="AI18">
            <v>8</v>
          </cell>
          <cell r="AJ18">
            <v>19</v>
          </cell>
          <cell r="AK18">
            <v>0</v>
          </cell>
          <cell r="AL18">
            <v>51</v>
          </cell>
          <cell r="AM18">
            <v>44</v>
          </cell>
          <cell r="AN18">
            <v>35</v>
          </cell>
          <cell r="AO18">
            <v>26</v>
          </cell>
          <cell r="AP18">
            <v>12</v>
          </cell>
          <cell r="AQ18">
            <v>17</v>
          </cell>
          <cell r="AR18">
            <v>30</v>
          </cell>
          <cell r="AS18">
            <v>1782.9999999999998</v>
          </cell>
        </row>
        <row r="19">
          <cell r="C19" t="str">
            <v>CHAMBIRA</v>
          </cell>
          <cell r="D19">
            <v>0</v>
          </cell>
          <cell r="E19">
            <v>0</v>
          </cell>
          <cell r="F19">
            <v>0</v>
          </cell>
          <cell r="G19">
            <v>0</v>
          </cell>
          <cell r="H19">
            <v>0</v>
          </cell>
          <cell r="I19">
            <v>0</v>
          </cell>
          <cell r="J19">
            <v>0</v>
          </cell>
          <cell r="K19">
            <v>0</v>
          </cell>
          <cell r="L19">
            <v>0</v>
          </cell>
          <cell r="M19">
            <v>0</v>
          </cell>
          <cell r="N19">
            <v>0</v>
          </cell>
          <cell r="O19">
            <v>0</v>
          </cell>
          <cell r="P19">
            <v>3</v>
          </cell>
          <cell r="Q19">
            <v>0</v>
          </cell>
          <cell r="R19">
            <v>0</v>
          </cell>
          <cell r="S19">
            <v>0</v>
          </cell>
          <cell r="T19">
            <v>8</v>
          </cell>
          <cell r="U19">
            <v>4</v>
          </cell>
          <cell r="V19">
            <v>9</v>
          </cell>
          <cell r="W19">
            <v>1</v>
          </cell>
          <cell r="X19">
            <v>1</v>
          </cell>
          <cell r="Y19">
            <v>2</v>
          </cell>
          <cell r="Z19">
            <v>1</v>
          </cell>
          <cell r="AA19">
            <v>0</v>
          </cell>
          <cell r="AB19">
            <v>590.1</v>
          </cell>
          <cell r="AC19">
            <v>158.55000000000001</v>
          </cell>
          <cell r="AD19">
            <v>0</v>
          </cell>
          <cell r="AE19">
            <v>2.63</v>
          </cell>
          <cell r="AF19">
            <v>0</v>
          </cell>
          <cell r="AG19">
            <v>0</v>
          </cell>
          <cell r="AH19">
            <v>22</v>
          </cell>
          <cell r="AI19">
            <v>6</v>
          </cell>
          <cell r="AJ19">
            <v>12</v>
          </cell>
          <cell r="AK19">
            <v>0</v>
          </cell>
          <cell r="AL19">
            <v>22</v>
          </cell>
          <cell r="AM19">
            <v>14</v>
          </cell>
          <cell r="AN19">
            <v>14</v>
          </cell>
          <cell r="AO19">
            <v>11</v>
          </cell>
          <cell r="AP19">
            <v>5</v>
          </cell>
          <cell r="AQ19">
            <v>23</v>
          </cell>
          <cell r="AR19">
            <v>19</v>
          </cell>
          <cell r="AS19">
            <v>715.50476190476195</v>
          </cell>
        </row>
        <row r="20">
          <cell r="C20" t="str">
            <v>VISTA ALEGRE</v>
          </cell>
          <cell r="D20">
            <v>0</v>
          </cell>
          <cell r="E20">
            <v>0</v>
          </cell>
          <cell r="F20">
            <v>0</v>
          </cell>
          <cell r="G20">
            <v>0</v>
          </cell>
          <cell r="H20">
            <v>0</v>
          </cell>
          <cell r="I20">
            <v>0</v>
          </cell>
          <cell r="J20">
            <v>0</v>
          </cell>
          <cell r="K20">
            <v>0</v>
          </cell>
          <cell r="L20">
            <v>0</v>
          </cell>
          <cell r="M20">
            <v>0</v>
          </cell>
          <cell r="N20">
            <v>0</v>
          </cell>
          <cell r="O20">
            <v>0</v>
          </cell>
          <cell r="P20">
            <v>12</v>
          </cell>
          <cell r="Q20">
            <v>0</v>
          </cell>
          <cell r="R20">
            <v>1</v>
          </cell>
          <cell r="S20">
            <v>0</v>
          </cell>
          <cell r="T20">
            <v>5</v>
          </cell>
          <cell r="U20">
            <v>4</v>
          </cell>
          <cell r="V20">
            <v>3</v>
          </cell>
          <cell r="W20">
            <v>0</v>
          </cell>
          <cell r="X20">
            <v>1</v>
          </cell>
          <cell r="Y20">
            <v>0</v>
          </cell>
          <cell r="Z20">
            <v>1</v>
          </cell>
          <cell r="AA20">
            <v>1</v>
          </cell>
          <cell r="AB20">
            <v>0</v>
          </cell>
          <cell r="AC20">
            <v>0</v>
          </cell>
          <cell r="AD20">
            <v>778.05</v>
          </cell>
          <cell r="AE20">
            <v>360.15</v>
          </cell>
          <cell r="AF20">
            <v>0</v>
          </cell>
          <cell r="AG20">
            <v>0</v>
          </cell>
          <cell r="AH20">
            <v>23</v>
          </cell>
          <cell r="AI20">
            <v>7</v>
          </cell>
          <cell r="AJ20">
            <v>5</v>
          </cell>
          <cell r="AK20">
            <v>2</v>
          </cell>
          <cell r="AL20">
            <v>40</v>
          </cell>
          <cell r="AM20">
            <v>25</v>
          </cell>
          <cell r="AN20">
            <v>21</v>
          </cell>
          <cell r="AO20">
            <v>16</v>
          </cell>
          <cell r="AP20">
            <v>9</v>
          </cell>
          <cell r="AQ20">
            <v>25</v>
          </cell>
          <cell r="AR20">
            <v>0</v>
          </cell>
          <cell r="AS20">
            <v>1083.9999999999998</v>
          </cell>
        </row>
        <row r="22">
          <cell r="C22" t="str">
            <v>TOTAL</v>
          </cell>
          <cell r="D22">
            <v>33</v>
          </cell>
          <cell r="E22">
            <v>0</v>
          </cell>
          <cell r="F22">
            <v>2</v>
          </cell>
          <cell r="G22">
            <v>0</v>
          </cell>
          <cell r="H22">
            <v>16</v>
          </cell>
          <cell r="I22">
            <v>0</v>
          </cell>
          <cell r="J22">
            <v>5</v>
          </cell>
          <cell r="K22">
            <v>0</v>
          </cell>
          <cell r="L22">
            <v>8</v>
          </cell>
          <cell r="M22">
            <v>0</v>
          </cell>
          <cell r="N22">
            <v>3</v>
          </cell>
          <cell r="O22">
            <v>1</v>
          </cell>
          <cell r="P22">
            <v>169</v>
          </cell>
          <cell r="Q22">
            <v>9</v>
          </cell>
          <cell r="R22">
            <v>8</v>
          </cell>
          <cell r="S22">
            <v>0</v>
          </cell>
          <cell r="T22">
            <v>205</v>
          </cell>
          <cell r="U22">
            <v>51</v>
          </cell>
          <cell r="V22">
            <v>145</v>
          </cell>
          <cell r="W22">
            <v>9</v>
          </cell>
          <cell r="X22">
            <v>50</v>
          </cell>
          <cell r="Y22">
            <v>6</v>
          </cell>
          <cell r="Z22">
            <v>18</v>
          </cell>
          <cell r="AA22">
            <v>5</v>
          </cell>
          <cell r="AB22">
            <v>6261.6900000000005</v>
          </cell>
          <cell r="AC22">
            <v>1006.95</v>
          </cell>
          <cell r="AD22">
            <v>1347.6799999999998</v>
          </cell>
          <cell r="AE22">
            <v>1198.07</v>
          </cell>
          <cell r="AF22">
            <v>6649.6500000000005</v>
          </cell>
          <cell r="AG22">
            <v>7164.68</v>
          </cell>
          <cell r="AH22">
            <v>614</v>
          </cell>
          <cell r="AI22">
            <v>213</v>
          </cell>
          <cell r="AJ22">
            <v>234</v>
          </cell>
          <cell r="AK22">
            <v>2</v>
          </cell>
          <cell r="AL22">
            <v>770</v>
          </cell>
          <cell r="AM22">
            <v>565</v>
          </cell>
          <cell r="AN22">
            <v>477</v>
          </cell>
          <cell r="AO22">
            <v>371</v>
          </cell>
          <cell r="AP22">
            <v>148</v>
          </cell>
          <cell r="AQ22">
            <v>527</v>
          </cell>
          <cell r="AR22">
            <v>165</v>
          </cell>
          <cell r="AS22">
            <v>22503.542857142857</v>
          </cell>
        </row>
      </sheetData>
      <sheetData sheetId="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Notes"/>
      <sheetName val="Sketch of Load Combination"/>
      <sheetName val="Wind Loads"/>
      <sheetName val="Earthquake Loads"/>
      <sheetName val="Load Combinations"/>
    </sheetNames>
    <sheetDataSet>
      <sheetData sheetId="0"/>
      <sheetData sheetId="1"/>
      <sheetData sheetId="2" refreshError="1">
        <row r="56">
          <cell r="L56">
            <v>255.52799999999993</v>
          </cell>
        </row>
      </sheetData>
      <sheetData sheetId="3"/>
      <sheetData sheetId="4"/>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Notes"/>
      <sheetName val="Sketch of Load Combination"/>
      <sheetName val="Wind Loads"/>
      <sheetName val="Earthquake Loads"/>
      <sheetName val="Load Combinations"/>
    </sheetNames>
    <sheetDataSet>
      <sheetData sheetId="0"/>
      <sheetData sheetId="1"/>
      <sheetData sheetId="2" refreshError="1">
        <row r="27">
          <cell r="I27">
            <v>1236.5423338650198</v>
          </cell>
        </row>
      </sheetData>
      <sheetData sheetId="3"/>
      <sheetData sheetId="4"/>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didas"/>
      <sheetName val="Pared 1"/>
      <sheetName val="Pared 2"/>
      <sheetName val="Pared 3"/>
      <sheetName val="Fondo"/>
      <sheetName val="Techo"/>
      <sheetName val="Desliz"/>
      <sheetName val="Flota"/>
      <sheetName val="Computo"/>
      <sheetName val="Tablas"/>
      <sheetName val="Módulo1"/>
      <sheetName val="Stl-B"/>
      <sheetName val="GENERAL"/>
      <sheetName val="Wind Loads"/>
      <sheetName val="Diseño"/>
      <sheetName val="Basis"/>
      <sheetName val="Footing Design"/>
      <sheetName val="Pared_11"/>
      <sheetName val="Pared_21"/>
      <sheetName val="Pared_31"/>
      <sheetName val="Wind_Loads1"/>
      <sheetName val="Footing_Design"/>
      <sheetName val="Pared_1"/>
      <sheetName val="Pared_2"/>
      <sheetName val="Pared_3"/>
      <sheetName val="Wind_Loads"/>
      <sheetName val="Footing_Design1"/>
      <sheetName val="Pared_12"/>
      <sheetName val="Pared_22"/>
      <sheetName val="Pared_32"/>
      <sheetName val="Wind_Loads2"/>
      <sheetName val="Footing_Design2"/>
      <sheetName val="PL-701"/>
      <sheetName val="STRSUMM0"/>
      <sheetName val="Denver"/>
      <sheetName val="expats"/>
      <sheetName val="locals"/>
      <sheetName val="office4"/>
      <sheetName val="c-expats"/>
      <sheetName val="c-nationals"/>
      <sheetName val="Office7"/>
      <sheetName val="Misc"/>
      <sheetName val="Summary"/>
      <sheetName val="DESARROLLO"/>
      <sheetName val="civ_roma"/>
      <sheetName val="Sheet1"/>
      <sheetName val="Factores DDP"/>
      <sheetName val="datos"/>
      <sheetName val="CCP,LEYES, Y DEC."/>
      <sheetName val="463GP0011A-520-01-001"/>
      <sheetName val="RING WALL"/>
      <sheetName val="RESUMEN"/>
      <sheetName val="INPUT file"/>
      <sheetName val="METRADO_MATRIZ"/>
      <sheetName val="BASE PRECIOS"/>
      <sheetName val="Sheet11(2)"/>
      <sheetName val="BASES MONETARIAS"/>
      <sheetName val="350-FIT-9170"/>
      <sheetName val="RES"/>
      <sheetName val="10241EQLIST"/>
      <sheetName val="10241PIP1ON-SITE"/>
      <sheetName val="LOOKAHEAD - RESTRICCIONES "/>
      <sheetName val="pu Estructuras"/>
      <sheetName val="PPC"/>
      <sheetName val="Pared_13"/>
      <sheetName val="Pared_23"/>
      <sheetName val="Pared_33"/>
      <sheetName val="Wind_Loads3"/>
      <sheetName val="Footing_Design3"/>
      <sheetName val="Factores_DDP"/>
      <sheetName val="CCP,LEYES,_Y_DEC_"/>
      <sheetName val="RING_WALL"/>
      <sheetName val="LOOKAHEAD_-_RESTRICCIONES_"/>
      <sheetName val="Decretos_PIS-COFINS"/>
      <sheetName val="Pared_15"/>
      <sheetName val="Pared_25"/>
      <sheetName val="Pared_35"/>
      <sheetName val="Wind_Loads5"/>
      <sheetName val="Footing_Design5"/>
      <sheetName val="Factores_DDP2"/>
      <sheetName val="CCP,LEYES,_Y_DEC_2"/>
      <sheetName val="RING_WALL2"/>
      <sheetName val="Pared_14"/>
      <sheetName val="Pared_24"/>
      <sheetName val="Pared_34"/>
      <sheetName val="Wind_Loads4"/>
      <sheetName val="Footing_Design4"/>
      <sheetName val="Factores_DDP1"/>
      <sheetName val="CCP,LEYES,_Y_DEC_1"/>
      <sheetName val="RING_WALL1"/>
      <sheetName val="Pared_16"/>
      <sheetName val="Pared_26"/>
      <sheetName val="Pared_36"/>
      <sheetName val="Wind_Loads6"/>
      <sheetName val="Footing_Design6"/>
      <sheetName val="Factores_DDP3"/>
      <sheetName val="CCP,LEYES,_Y_DEC_3"/>
      <sheetName val="RING_WALL3"/>
      <sheetName val="#REF"/>
    </sheetNames>
    <sheetDataSet>
      <sheetData sheetId="0">
        <row r="13">
          <cell r="E13">
            <v>21.23</v>
          </cell>
        </row>
      </sheetData>
      <sheetData sheetId="1">
        <row r="3">
          <cell r="I3" t="str">
            <v>verifica</v>
          </cell>
        </row>
      </sheetData>
      <sheetData sheetId="2">
        <row r="3">
          <cell r="I3" t="str">
            <v>verifica</v>
          </cell>
        </row>
      </sheetData>
      <sheetData sheetId="3">
        <row r="3">
          <cell r="I3" t="str">
            <v>verifica</v>
          </cell>
        </row>
      </sheetData>
      <sheetData sheetId="4"/>
      <sheetData sheetId="5"/>
      <sheetData sheetId="6"/>
      <sheetData sheetId="7" refreshError="1">
        <row r="13">
          <cell r="E13">
            <v>21.23</v>
          </cell>
        </row>
      </sheetData>
      <sheetData sheetId="8"/>
      <sheetData sheetId="9" refreshError="1">
        <row r="3">
          <cell r="I3" t="str">
            <v>verifica</v>
          </cell>
        </row>
        <row r="4">
          <cell r="I4" t="str">
            <v>no verifica</v>
          </cell>
        </row>
        <row r="23">
          <cell r="B23">
            <v>9.5</v>
          </cell>
          <cell r="C23">
            <v>12.1</v>
          </cell>
          <cell r="D23">
            <v>0.443</v>
          </cell>
          <cell r="E23">
            <v>2.4</v>
          </cell>
          <cell r="F23">
            <v>0.186</v>
          </cell>
          <cell r="G23">
            <v>0.93400000000000005</v>
          </cell>
        </row>
        <row r="24">
          <cell r="B24">
            <v>12.1</v>
          </cell>
          <cell r="C24">
            <v>17.399999999999999</v>
          </cell>
          <cell r="D24">
            <v>0.436</v>
          </cell>
          <cell r="E24">
            <v>2.4</v>
          </cell>
          <cell r="F24">
            <v>0.152</v>
          </cell>
          <cell r="G24">
            <v>0.94699999999999995</v>
          </cell>
        </row>
        <row r="25">
          <cell r="B25">
            <v>17.399999999999999</v>
          </cell>
          <cell r="C25">
            <v>34</v>
          </cell>
          <cell r="D25">
            <v>0.43</v>
          </cell>
          <cell r="E25">
            <v>2.4</v>
          </cell>
          <cell r="F25">
            <v>0.11899999999999999</v>
          </cell>
          <cell r="G25">
            <v>0.96</v>
          </cell>
        </row>
        <row r="26">
          <cell r="B26">
            <v>9.5</v>
          </cell>
          <cell r="C26">
            <v>12.1</v>
          </cell>
          <cell r="D26">
            <v>0.44</v>
          </cell>
          <cell r="E26">
            <v>2.4</v>
          </cell>
          <cell r="F26">
            <v>0.17199999999999999</v>
          </cell>
          <cell r="G26">
            <v>0.93899999999999995</v>
          </cell>
        </row>
        <row r="27">
          <cell r="B27">
            <v>17.399999999999999</v>
          </cell>
          <cell r="C27">
            <v>34</v>
          </cell>
          <cell r="D27">
            <v>0.43</v>
          </cell>
          <cell r="E27">
            <v>2.4</v>
          </cell>
          <cell r="F27">
            <v>9.7000000000000003E-2</v>
          </cell>
          <cell r="G27">
            <v>0.96799999999999997</v>
          </cell>
        </row>
        <row r="28">
          <cell r="B28">
            <v>12.1</v>
          </cell>
          <cell r="C28">
            <v>17.399999999999999</v>
          </cell>
          <cell r="D28">
            <v>0.433</v>
          </cell>
          <cell r="E28">
            <v>2.4</v>
          </cell>
          <cell r="F28">
            <v>0.13700000000000001</v>
          </cell>
          <cell r="G28">
            <v>0.95299999999999996</v>
          </cell>
        </row>
        <row r="29">
          <cell r="B29">
            <v>12.1</v>
          </cell>
          <cell r="C29">
            <v>17.399999999999999</v>
          </cell>
          <cell r="D29">
            <v>0.434</v>
          </cell>
          <cell r="E29">
            <v>2.4</v>
          </cell>
          <cell r="F29">
            <v>0.13900000000000001</v>
          </cell>
          <cell r="G29">
            <v>0.95299999999999996</v>
          </cell>
        </row>
        <row r="30">
          <cell r="B30">
            <v>8</v>
          </cell>
          <cell r="C30">
            <v>9.5</v>
          </cell>
          <cell r="D30">
            <v>0.45200000000000001</v>
          </cell>
          <cell r="E30">
            <v>2.4</v>
          </cell>
          <cell r="F30">
            <v>0.23</v>
          </cell>
          <cell r="G30">
            <v>0.91600000000000004</v>
          </cell>
        </row>
        <row r="31">
          <cell r="B31">
            <v>17.399999999999999</v>
          </cell>
          <cell r="C31">
            <v>34</v>
          </cell>
          <cell r="D31">
            <v>0.43</v>
          </cell>
          <cell r="E31">
            <v>2.4</v>
          </cell>
          <cell r="F31">
            <v>9.6000000000000002E-2</v>
          </cell>
          <cell r="G31">
            <v>0.96799999999999997</v>
          </cell>
        </row>
        <row r="32">
          <cell r="B32" t="e">
            <v>#N/A</v>
          </cell>
          <cell r="C32" t="e">
            <v>#N/A</v>
          </cell>
          <cell r="D32" t="e">
            <v>#VALUE!</v>
          </cell>
          <cell r="E32" t="e">
            <v>#VALUE!</v>
          </cell>
          <cell r="F32" t="e">
            <v>#VALUE!</v>
          </cell>
          <cell r="G32" t="e">
            <v>#VALUE!</v>
          </cell>
        </row>
        <row r="37">
          <cell r="B37">
            <v>0</v>
          </cell>
          <cell r="C37">
            <v>0</v>
          </cell>
        </row>
        <row r="38">
          <cell r="B38">
            <v>6</v>
          </cell>
          <cell r="C38">
            <v>0.28299999999999997</v>
          </cell>
        </row>
        <row r="39">
          <cell r="B39">
            <v>8</v>
          </cell>
          <cell r="C39">
            <v>0.503</v>
          </cell>
        </row>
        <row r="40">
          <cell r="B40">
            <v>10</v>
          </cell>
          <cell r="C40">
            <v>0.78500000000000003</v>
          </cell>
        </row>
        <row r="41">
          <cell r="B41">
            <v>12</v>
          </cell>
          <cell r="C41">
            <v>1.131</v>
          </cell>
        </row>
        <row r="42">
          <cell r="B42">
            <v>16</v>
          </cell>
          <cell r="C42">
            <v>2.0110000000000001</v>
          </cell>
        </row>
        <row r="43">
          <cell r="B43">
            <v>20</v>
          </cell>
          <cell r="C43">
            <v>3.1419999999999999</v>
          </cell>
        </row>
        <row r="44">
          <cell r="B44">
            <v>25</v>
          </cell>
          <cell r="C44">
            <v>4.9089999999999998</v>
          </cell>
        </row>
        <row r="45">
          <cell r="B45">
            <v>32</v>
          </cell>
          <cell r="C45">
            <v>8.0419999999999998</v>
          </cell>
        </row>
        <row r="49">
          <cell r="C49">
            <v>1</v>
          </cell>
          <cell r="D49">
            <v>120</v>
          </cell>
          <cell r="E49">
            <v>28</v>
          </cell>
          <cell r="F49">
            <v>16</v>
          </cell>
        </row>
        <row r="50">
          <cell r="C50">
            <v>2</v>
          </cell>
          <cell r="D50">
            <v>80</v>
          </cell>
          <cell r="E50">
            <v>20</v>
          </cell>
          <cell r="F50">
            <v>12</v>
          </cell>
        </row>
        <row r="51">
          <cell r="C51">
            <v>3</v>
          </cell>
          <cell r="D51">
            <v>50</v>
          </cell>
          <cell r="E51">
            <v>14</v>
          </cell>
          <cell r="F51">
            <v>8</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refreshError="1"/>
      <sheetData sheetId="33" refreshError="1"/>
      <sheetData sheetId="34"/>
      <sheetData sheetId="35"/>
      <sheetData sheetId="36"/>
      <sheetData sheetId="37"/>
      <sheetData sheetId="38"/>
      <sheetData sheetId="39"/>
      <sheetData sheetId="40"/>
      <sheetData sheetId="41"/>
      <sheetData sheetId="42"/>
      <sheetData sheetId="43" refreshError="1"/>
      <sheetData sheetId="44" refreshError="1"/>
      <sheetData sheetId="45"/>
      <sheetData sheetId="46" refreshError="1"/>
      <sheetData sheetId="47"/>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ow r="3">
          <cell r="I3" t="str">
            <v>verifica</v>
          </cell>
        </row>
      </sheetData>
      <sheetData sheetId="65">
        <row r="3">
          <cell r="I3" t="str">
            <v>verifica</v>
          </cell>
        </row>
      </sheetData>
      <sheetData sheetId="66">
        <row r="3">
          <cell r="I3" t="str">
            <v>verifica</v>
          </cell>
        </row>
      </sheetData>
      <sheetData sheetId="67"/>
      <sheetData sheetId="68"/>
      <sheetData sheetId="69"/>
      <sheetData sheetId="70"/>
      <sheetData sheetId="71">
        <row r="3">
          <cell r="I3" t="str">
            <v>verifica</v>
          </cell>
        </row>
      </sheetData>
      <sheetData sheetId="72"/>
      <sheetData sheetId="73" refreshError="1"/>
      <sheetData sheetId="74">
        <row r="3">
          <cell r="I3" t="str">
            <v>verifica</v>
          </cell>
        </row>
      </sheetData>
      <sheetData sheetId="75">
        <row r="3">
          <cell r="I3" t="str">
            <v>verifica</v>
          </cell>
        </row>
      </sheetData>
      <sheetData sheetId="76">
        <row r="3">
          <cell r="I3" t="str">
            <v>verifica</v>
          </cell>
        </row>
      </sheetData>
      <sheetData sheetId="77"/>
      <sheetData sheetId="78"/>
      <sheetData sheetId="79"/>
      <sheetData sheetId="80"/>
      <sheetData sheetId="81">
        <row r="3">
          <cell r="I3" t="str">
            <v>verifica</v>
          </cell>
        </row>
      </sheetData>
      <sheetData sheetId="82">
        <row r="3">
          <cell r="I3" t="str">
            <v>verifica</v>
          </cell>
        </row>
      </sheetData>
      <sheetData sheetId="83">
        <row r="3">
          <cell r="I3" t="str">
            <v>verifica</v>
          </cell>
        </row>
      </sheetData>
      <sheetData sheetId="84">
        <row r="3">
          <cell r="I3" t="str">
            <v>verifica</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heetName val="Summary"/>
      <sheetName val="Denver"/>
      <sheetName val="expats"/>
      <sheetName val="locals"/>
      <sheetName val="office4"/>
      <sheetName val="c-expats"/>
      <sheetName val="c-nationals"/>
      <sheetName val="Office7"/>
      <sheetName val="Labor"/>
      <sheetName val="Misc"/>
      <sheetName val="Travel"/>
      <sheetName val="perm Assign "/>
      <sheetName val="Site Assignment"/>
      <sheetName val="Resumen 639"/>
      <sheetName val="RES"/>
    </sheetNames>
    <sheetDataSet>
      <sheetData sheetId="0"/>
      <sheetData sheetId="1">
        <row r="24">
          <cell r="C24">
            <v>1175000</v>
          </cell>
        </row>
      </sheetData>
      <sheetData sheetId="2">
        <row r="98">
          <cell r="D98">
            <v>147.65625</v>
          </cell>
          <cell r="G98">
            <v>23625</v>
          </cell>
          <cell r="N98">
            <v>1494417.09375</v>
          </cell>
          <cell r="O98">
            <v>523045.98281249998</v>
          </cell>
          <cell r="P98">
            <v>2017463.0765625001</v>
          </cell>
        </row>
      </sheetData>
      <sheetData sheetId="3">
        <row r="98">
          <cell r="D98">
            <v>278.90625</v>
          </cell>
          <cell r="G98">
            <v>44625</v>
          </cell>
          <cell r="N98">
            <v>3512927.1239999998</v>
          </cell>
          <cell r="O98">
            <v>1229524.4933999998</v>
          </cell>
          <cell r="P98">
            <v>4742451.6173999999</v>
          </cell>
        </row>
      </sheetData>
      <sheetData sheetId="4">
        <row r="98">
          <cell r="D98">
            <v>2854.6875</v>
          </cell>
          <cell r="G98">
            <v>456750</v>
          </cell>
          <cell r="N98">
            <v>9073795.5</v>
          </cell>
          <cell r="O98">
            <v>3175828.4249999998</v>
          </cell>
          <cell r="P98">
            <v>12249623.925000001</v>
          </cell>
        </row>
      </sheetData>
      <sheetData sheetId="5">
        <row r="98">
          <cell r="D98">
            <v>0</v>
          </cell>
          <cell r="G98">
            <v>0</v>
          </cell>
          <cell r="N98">
            <v>0</v>
          </cell>
          <cell r="O98">
            <v>0</v>
          </cell>
          <cell r="P98">
            <v>0</v>
          </cell>
        </row>
      </sheetData>
      <sheetData sheetId="6">
        <row r="98">
          <cell r="D98">
            <v>406.25</v>
          </cell>
          <cell r="G98">
            <v>65000</v>
          </cell>
          <cell r="N98">
            <v>5126509.2774999999</v>
          </cell>
          <cell r="O98">
            <v>1281627.319375</v>
          </cell>
          <cell r="P98">
            <v>6408136.5968749998</v>
          </cell>
        </row>
      </sheetData>
      <sheetData sheetId="7">
        <row r="98">
          <cell r="D98">
            <v>3250</v>
          </cell>
          <cell r="G98">
            <v>585000</v>
          </cell>
          <cell r="N98">
            <v>10261455.75</v>
          </cell>
          <cell r="O98">
            <v>2565363.9375</v>
          </cell>
          <cell r="P98">
            <v>12826819.6875</v>
          </cell>
        </row>
      </sheetData>
      <sheetData sheetId="8">
        <row r="71">
          <cell r="D71">
            <v>0</v>
          </cell>
          <cell r="G71">
            <v>0</v>
          </cell>
          <cell r="N71">
            <v>0</v>
          </cell>
          <cell r="O71">
            <v>0</v>
          </cell>
          <cell r="P71">
            <v>0</v>
          </cell>
        </row>
      </sheetData>
      <sheetData sheetId="9"/>
      <sheetData sheetId="10">
        <row r="27">
          <cell r="B27">
            <v>602</v>
          </cell>
        </row>
      </sheetData>
      <sheetData sheetId="11"/>
      <sheetData sheetId="12"/>
      <sheetData sheetId="13"/>
      <sheetData sheetId="14" refreshError="1"/>
      <sheetData sheetId="15"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EAS"/>
      <sheetName val="PRESUPUESTO"/>
      <sheetName val="Hoja1"/>
      <sheetName val="Hoja2"/>
      <sheetName val="Hoja3"/>
      <sheetName val="DATOS"/>
      <sheetName val="Hoja4"/>
      <sheetName val="FORMULA"/>
    </sheetNames>
    <sheetDataSet>
      <sheetData sheetId="0" refreshError="1"/>
      <sheetData sheetId="1"/>
      <sheetData sheetId="2" refreshError="1"/>
      <sheetData sheetId="3" refreshError="1"/>
      <sheetData sheetId="4" refreshError="1"/>
      <sheetData sheetId="5" refreshError="1"/>
      <sheetData sheetId="6"/>
      <sheetData sheetId="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greso de datos"/>
      <sheetName val="Datos"/>
      <sheetName val="Alimentador carga"/>
      <sheetName val="Alimentador motor"/>
      <sheetName val="Fact_Correc Bank Duct"/>
      <sheetName val="Derrateos"/>
      <sheetName val="RX"/>
      <sheetName val="Conduit"/>
      <sheetName val="Control"/>
      <sheetName val="Fab. 15"/>
      <sheetName val="Sheet11(2)"/>
      <sheetName val="RESUMEN"/>
      <sheetName val="TABLAS"/>
      <sheetName val="GENERAL"/>
      <sheetName val="COEF. C"/>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Comisionamiento"/>
      <sheetName val="AVANCE "/>
      <sheetName val="SALA INSONORIZADA"/>
      <sheetName val="REVESTIMIENTO - ARENADO"/>
      <sheetName val="PUENTE GRUA - POLIPASTO"/>
      <sheetName val="CAJON DE DISTRIBUCION 1002-2002"/>
      <sheetName val="Hoja5"/>
      <sheetName val="CAJON DE DISTRIBUCION 1001-2001"/>
      <sheetName val="CAJO DE DISTRIBUCION 1003-2003"/>
      <sheetName val="SEPARADOR MAGNETICO GRANULO"/>
      <sheetName val="SEPARADOR MAGNETICO  SECUNDARIA"/>
      <sheetName val="SEPARADOR MAGNETICO - PRIMARIA"/>
      <sheetName val="BOMBAS - AGUA RESIDUALES"/>
      <sheetName val="NIDO HIDROCICLONES - PRIMARIA"/>
      <sheetName val="NIDO HIDROCICLONES SECUNDARI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Indice"/>
      <sheetName val="1 Generales"/>
      <sheetName val="2 Correa de Pared-Precor"/>
      <sheetName val="2 Correa de Pared-Canal AISC"/>
      <sheetName val="2 Correa de Pared-Canal AIS (2)"/>
      <sheetName val="3 Correa de Techo-canal precor"/>
      <sheetName val="3 Correa de Techo-Z precor"/>
      <sheetName val="3 Correa de Techo-canal aisc"/>
      <sheetName val="3 Correa de Techo-W aisc"/>
      <sheetName val="Datos-No imprimir"/>
      <sheetName val="AISC"/>
    </sheetNames>
    <sheetDataSet>
      <sheetData sheetId="0"/>
      <sheetData sheetId="1"/>
      <sheetData sheetId="2"/>
      <sheetData sheetId="3"/>
      <sheetData sheetId="4"/>
      <sheetData sheetId="5"/>
      <sheetData sheetId="6"/>
      <sheetData sheetId="7"/>
      <sheetData sheetId="8"/>
      <sheetData sheetId="9"/>
      <sheetData sheetId="10" refreshError="1">
        <row r="14">
          <cell r="A14" t="str">
            <v>C</v>
          </cell>
        </row>
        <row r="15">
          <cell r="A15" t="str">
            <v>C10x3x3</v>
          </cell>
          <cell r="B15">
            <v>254</v>
          </cell>
          <cell r="C15">
            <v>76.2</v>
          </cell>
          <cell r="D15">
            <v>19</v>
          </cell>
          <cell r="E15">
            <v>3</v>
          </cell>
          <cell r="F15">
            <v>10</v>
          </cell>
          <cell r="G15">
            <v>12.74</v>
          </cell>
          <cell r="H15">
            <v>1194</v>
          </cell>
          <cell r="I15">
            <v>94</v>
          </cell>
          <cell r="J15">
            <v>9.68</v>
          </cell>
          <cell r="K15">
            <v>87.29</v>
          </cell>
          <cell r="L15">
            <v>15.39</v>
          </cell>
          <cell r="M15">
            <v>2.62</v>
          </cell>
        </row>
        <row r="16">
          <cell r="A16" t="str">
            <v>C12x3x3</v>
          </cell>
          <cell r="B16">
            <v>304.8</v>
          </cell>
          <cell r="C16">
            <v>76.2</v>
          </cell>
          <cell r="D16">
            <v>19</v>
          </cell>
          <cell r="E16">
            <v>3</v>
          </cell>
          <cell r="F16">
            <v>11.2</v>
          </cell>
          <cell r="G16">
            <v>14.26</v>
          </cell>
          <cell r="H16">
            <v>1847</v>
          </cell>
          <cell r="I16">
            <v>121.2</v>
          </cell>
          <cell r="J16">
            <v>11.38</v>
          </cell>
          <cell r="K16">
            <v>91.71</v>
          </cell>
          <cell r="L16">
            <v>15.64</v>
          </cell>
          <cell r="M16">
            <v>2.54</v>
          </cell>
        </row>
        <row r="17">
          <cell r="A17" t="str">
            <v>C12x3x4.5</v>
          </cell>
          <cell r="B17">
            <v>304.8</v>
          </cell>
          <cell r="C17">
            <v>76.2</v>
          </cell>
          <cell r="D17">
            <v>19</v>
          </cell>
          <cell r="E17">
            <v>4.5</v>
          </cell>
          <cell r="F17">
            <v>16.45</v>
          </cell>
          <cell r="G17">
            <v>20.95</v>
          </cell>
          <cell r="H17">
            <v>2655</v>
          </cell>
          <cell r="I17">
            <v>174.2</v>
          </cell>
          <cell r="J17">
            <v>11.26</v>
          </cell>
          <cell r="K17">
            <v>125.6</v>
          </cell>
          <cell r="L17">
            <v>21.42</v>
          </cell>
          <cell r="M17">
            <v>2.4500000000000002</v>
          </cell>
        </row>
        <row r="18">
          <cell r="A18" t="str">
            <v>C6x2x3</v>
          </cell>
          <cell r="B18">
            <v>152.4</v>
          </cell>
          <cell r="C18">
            <v>50.8</v>
          </cell>
          <cell r="D18">
            <v>19</v>
          </cell>
          <cell r="E18">
            <v>3</v>
          </cell>
          <cell r="F18">
            <v>6.41</v>
          </cell>
          <cell r="G18">
            <v>8.17</v>
          </cell>
          <cell r="H18">
            <v>276.3</v>
          </cell>
          <cell r="I18">
            <v>36.26</v>
          </cell>
          <cell r="J18">
            <v>5.82</v>
          </cell>
          <cell r="K18">
            <v>27.5</v>
          </cell>
          <cell r="L18">
            <v>7.76</v>
          </cell>
          <cell r="M18">
            <v>1.83</v>
          </cell>
        </row>
        <row r="19">
          <cell r="A19" t="str">
            <v>C6x3x3</v>
          </cell>
          <cell r="B19">
            <v>152.4</v>
          </cell>
          <cell r="C19">
            <v>76.2</v>
          </cell>
          <cell r="D19">
            <v>19</v>
          </cell>
          <cell r="E19">
            <v>3</v>
          </cell>
          <cell r="F19">
            <v>7.61</v>
          </cell>
          <cell r="G19">
            <v>9.69</v>
          </cell>
          <cell r="H19">
            <v>361.4</v>
          </cell>
          <cell r="I19">
            <v>47.42</v>
          </cell>
          <cell r="J19">
            <v>6.11</v>
          </cell>
          <cell r="K19">
            <v>74.31</v>
          </cell>
          <cell r="L19">
            <v>14.55</v>
          </cell>
          <cell r="M19">
            <v>2.77</v>
          </cell>
        </row>
        <row r="20">
          <cell r="A20" t="str">
            <v>C6x3x2.5</v>
          </cell>
          <cell r="B20">
            <v>152.4</v>
          </cell>
          <cell r="C20">
            <v>76.2</v>
          </cell>
          <cell r="D20">
            <v>19</v>
          </cell>
          <cell r="E20">
            <v>2.5</v>
          </cell>
          <cell r="F20">
            <v>6.4</v>
          </cell>
          <cell r="G20">
            <v>8.16</v>
          </cell>
          <cell r="H20">
            <v>307.10000000000002</v>
          </cell>
          <cell r="I20">
            <v>40.299999999999997</v>
          </cell>
          <cell r="J20">
            <v>6.13</v>
          </cell>
          <cell r="K20">
            <v>63.81</v>
          </cell>
          <cell r="L20">
            <v>12.51</v>
          </cell>
          <cell r="M20">
            <v>2.8</v>
          </cell>
        </row>
        <row r="21">
          <cell r="A21" t="str">
            <v>C8x3x2</v>
          </cell>
          <cell r="B21">
            <v>203.2</v>
          </cell>
          <cell r="C21">
            <v>76.2</v>
          </cell>
          <cell r="D21">
            <v>19</v>
          </cell>
          <cell r="E21">
            <v>2</v>
          </cell>
          <cell r="F21">
            <v>5.97</v>
          </cell>
          <cell r="G21">
            <v>7.61</v>
          </cell>
          <cell r="H21">
            <v>486.3</v>
          </cell>
          <cell r="I21">
            <v>47.9</v>
          </cell>
          <cell r="J21">
            <v>8</v>
          </cell>
          <cell r="K21">
            <v>57.75</v>
          </cell>
          <cell r="L21">
            <v>10.65</v>
          </cell>
          <cell r="M21">
            <v>2.75</v>
          </cell>
        </row>
        <row r="22">
          <cell r="A22" t="str">
            <v>C8x3x3</v>
          </cell>
          <cell r="B22">
            <v>203.2</v>
          </cell>
          <cell r="C22">
            <v>76.2</v>
          </cell>
          <cell r="D22">
            <v>19</v>
          </cell>
          <cell r="E22">
            <v>3</v>
          </cell>
          <cell r="F22">
            <v>8.8000000000000007</v>
          </cell>
          <cell r="G22">
            <v>11.22</v>
          </cell>
          <cell r="H22">
            <v>705.2</v>
          </cell>
          <cell r="I22">
            <v>69.41</v>
          </cell>
          <cell r="J22">
            <v>7.93</v>
          </cell>
          <cell r="K22">
            <v>81.680000000000007</v>
          </cell>
          <cell r="L22">
            <v>15.05</v>
          </cell>
          <cell r="M22">
            <v>2.7</v>
          </cell>
        </row>
        <row r="23">
          <cell r="A23" t="str">
            <v>C8x3x4.5</v>
          </cell>
          <cell r="B23">
            <v>203.2</v>
          </cell>
          <cell r="C23">
            <v>76.2</v>
          </cell>
          <cell r="D23">
            <v>19</v>
          </cell>
          <cell r="E23">
            <v>4.5</v>
          </cell>
          <cell r="F23">
            <v>12.86</v>
          </cell>
          <cell r="G23">
            <v>16.38</v>
          </cell>
          <cell r="H23">
            <v>1004</v>
          </cell>
          <cell r="I23">
            <v>95.85</v>
          </cell>
          <cell r="J23">
            <v>7.83</v>
          </cell>
          <cell r="K23">
            <v>111.9</v>
          </cell>
          <cell r="L23">
            <v>20.57</v>
          </cell>
          <cell r="M23">
            <v>2.61</v>
          </cell>
        </row>
        <row r="24">
          <cell r="A24" t="str">
            <v>cfin</v>
          </cell>
        </row>
      </sheetData>
      <sheetData sheetId="1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ummary"/>
      <sheetName val="Summary-Retainer"/>
      <sheetName val="Retainer"/>
      <sheetName val="Total Discipline-Studies Staff"/>
      <sheetName val="staff"/>
      <sheetName val="staff -Rev.Dist"/>
      <sheetName val="LABOR"/>
      <sheetName val="GMD_SUMM"/>
      <sheetName val="BARA_Split"/>
      <sheetName val="PR Adds"/>
      <sheetName val="Salary Schedules"/>
      <sheetName val="Candelaria"/>
      <sheetName val="Work Week"/>
      <sheetName val="LivAllow_Estimate"/>
      <sheetName val="LivAllow-Expats (Stgo)"/>
      <sheetName val="LivAllow-Expats (Lima)"/>
      <sheetName val="Relocation"/>
      <sheetName val="MobDemob"/>
      <sheetName val="HHGoods"/>
      <sheetName val="Basis"/>
      <sheetName val="Parameters"/>
      <sheetName val="Bus. Travel"/>
      <sheetName val="Table_1"/>
      <sheetName val="PPS"/>
      <sheetName val="JV_PPS"/>
      <sheetName val="RES,MET,ADI1"/>
      <sheetName val="Fab. 15"/>
      <sheetName val="Datos-No imprimi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6">
          <cell r="B6" t="str">
            <v>Spence SX/EW and Concentrator</v>
          </cell>
        </row>
      </sheetData>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MA-CANTA"/>
      <sheetName val="RESUMEN-EXPLANACION"/>
      <sheetName val="Graph1"/>
      <sheetName val="Graph2"/>
      <sheetName val="Graph3"/>
      <sheetName val="Graph4"/>
      <sheetName val="Graph5"/>
      <sheetName val="Graph6"/>
      <sheetName val="Graph7"/>
      <sheetName val="Graph8"/>
      <sheetName val="Graph9"/>
      <sheetName val="Graph10"/>
      <sheetName val="Graph11"/>
      <sheetName val="Graph12"/>
      <sheetName val="Graph13"/>
      <sheetName val="Graph14"/>
      <sheetName val="Graph15"/>
      <sheetName val="Graph16"/>
      <sheetName val="Graph17"/>
      <sheetName val="Graph18"/>
      <sheetName val="Graph19"/>
      <sheetName val="Graph20"/>
      <sheetName val="Graph21"/>
      <sheetName val="Graph22"/>
      <sheetName val="Graph23"/>
      <sheetName val="Graph24"/>
      <sheetName val="Graph25"/>
      <sheetName val="Graph26"/>
      <sheetName val="Graph27)"/>
      <sheetName val="Graph28"/>
      <sheetName val="Graph29"/>
      <sheetName val="Graph30"/>
      <sheetName val="Graph31"/>
      <sheetName val="Graph32"/>
      <sheetName val="Graph33"/>
      <sheetName val="Graph34"/>
      <sheetName val="Graph35"/>
      <sheetName val="Graph36"/>
      <sheetName val="Graph37"/>
      <sheetName val="Graph38"/>
      <sheetName val="Graph39 "/>
      <sheetName val="Graph40"/>
      <sheetName val="Graph41"/>
      <sheetName val="Graph42"/>
      <sheetName val="Graph43"/>
      <sheetName val="Graph44"/>
      <sheetName val="Graph45"/>
      <sheetName val="Graph46"/>
      <sheetName val="Graph47"/>
      <sheetName val="Graph48"/>
      <sheetName val="Graph49"/>
      <sheetName val="Graph50"/>
      <sheetName val="Graph51"/>
      <sheetName val="Graph52"/>
      <sheetName val="Graph53"/>
      <sheetName val="Graph54"/>
      <sheetName val="Graph55"/>
      <sheetName val="Graph56"/>
      <sheetName val="Graph57"/>
      <sheetName val="Graph58"/>
      <sheetName val="Graph59"/>
      <sheetName val="Graph60"/>
      <sheetName val="Graph61"/>
      <sheetName val="Graph62"/>
      <sheetName val="Graph63"/>
      <sheetName val="Graph64"/>
      <sheetName val="Graph65"/>
      <sheetName val="Graph66"/>
      <sheetName val="Graph67"/>
      <sheetName val="Graph68"/>
      <sheetName val="Graph69"/>
      <sheetName val="Graph70"/>
      <sheetName val="Graph71"/>
      <sheetName val="Graph72"/>
      <sheetName val="Graph73"/>
      <sheetName val="Graph74"/>
      <sheetName val="Graph75"/>
      <sheetName val="Graph76"/>
      <sheetName val="Graph77"/>
      <sheetName val="Graph78"/>
      <sheetName val="Graph79"/>
      <sheetName val="Graph80"/>
      <sheetName val="Graph81"/>
      <sheetName val="D"/>
      <sheetName val="E"/>
      <sheetName val="SECCIONES"/>
      <sheetName val="F"/>
      <sheetName val="F-1"/>
      <sheetName val="G"/>
      <sheetName val="G-1"/>
      <sheetName val="H"/>
      <sheetName val="H-1"/>
      <sheetName val="I"/>
      <sheetName val="I-1"/>
      <sheetName val="J"/>
      <sheetName val="K"/>
      <sheetName val="L"/>
      <sheetName val="M"/>
      <sheetName val="N"/>
      <sheetName val="O"/>
      <sheetName val="P"/>
      <sheetName val="Q"/>
      <sheetName val="R"/>
      <sheetName val="Presenta1"/>
      <sheetName val="RES"/>
      <sheetName val="9 Capex"/>
      <sheetName val="Sheet2"/>
      <sheetName val="F-05"/>
      <sheetName val="Imprimacion_Planilla"/>
      <sheetName val="GG-Ofertado-P4 Maz"/>
      <sheetName val="datos base"/>
      <sheetName val="DATOS UNOE"/>
      <sheetName val="Producción"/>
      <sheetName val="EVAL"/>
      <sheetName val="GyP total"/>
      <sheetName val="RefG"/>
      <sheetName val="IRR sponsor"/>
      <sheetName val="Metrados  Val."/>
      <sheetName val="RES-PINTADO"/>
      <sheetName val="RES,MET,ADI1"/>
      <sheetName val="Restricciones y Compromisos"/>
      <sheetName val="GENERAL"/>
      <sheetName val="Tabla"/>
      <sheetName val="Datos"/>
      <sheetName val="Fierro-C1"/>
      <sheetName val="Sust.205ABC-VE"/>
      <sheetName val="Sust.205ABC-VP"/>
      <sheetName val="Resum 205ABC 700FG 907.A.2.2"/>
      <sheetName val="Data"/>
      <sheetName val="Graph39_"/>
      <sheetName val="GG-Ofertado-P4_Maz"/>
      <sheetName val="9_Capex"/>
      <sheetName val="GyP_total"/>
      <sheetName val="IRR_sponsor"/>
      <sheetName val="Metrados__Val_"/>
      <sheetName val="datos_base"/>
      <sheetName val="DATOS_UNOE"/>
      <sheetName val="Sust_205ABC-VE"/>
      <sheetName val="Sust_205ABC-VP"/>
      <sheetName val="Resum_205ABC_700FG_907_A_2_2"/>
      <sheetName val="Restricciones_y_Compromisos"/>
      <sheetName val="Limit_ACC_A"/>
      <sheetName val="Deduccion Reajuste"/>
      <sheetName val="Resumen anual"/>
      <sheetName val="REFERENCIAS"/>
      <sheetName val="PER,COM.PRO.ADI1"/>
      <sheetName val="Planilla Base y Subbase"/>
      <sheetName val="RESUMEN"/>
      <sheetName val="EXP"/>
      <sheetName val="200"/>
      <sheetName val="CIERRE"/>
      <sheetName val="Hoja1"/>
      <sheetName val="CAPATAZ"/>
      <sheetName val="Quantity"/>
      <sheetName val="Deduccion_Reajuste"/>
      <sheetName val="Piso Tecnico"/>
      <sheetName val="resultado"/>
      <sheetName val="MFT TOC"/>
      <sheetName val="Presupuesto"/>
      <sheetName val="Analisis"/>
      <sheetName val="Insumos"/>
      <sheetName val="Rangos"/>
      <sheetName val="FórmulaPolinómica"/>
      <sheetName val="PARTIDAS"/>
      <sheetName val="Macro1"/>
      <sheetName val="Hoja2"/>
      <sheetName val="AUSEN99"/>
      <sheetName val="EXPLAN. DESVIOS"/>
      <sheetName val="CLASIF. MAT. DESVIOS"/>
      <sheetName val="CLASIF. MATERIAL"/>
      <sheetName val="EXPLAN. VIA PRINCIPAL"/>
      <sheetName val="Datos - F1,F2"/>
      <sheetName val="Graph39_1"/>
      <sheetName val="9_Capex1"/>
      <sheetName val="GG-Ofertado-P4_Maz1"/>
      <sheetName val="datos_base1"/>
      <sheetName val="DATOS_UNOE1"/>
      <sheetName val="Sust_205ABC-VE1"/>
      <sheetName val="Sust_205ABC-VP1"/>
      <sheetName val="Resum_205ABC_700FG_907_A_2_21"/>
      <sheetName val="GyP_total1"/>
      <sheetName val="IRR_sponsor1"/>
      <sheetName val="Metrados__Val_1"/>
      <sheetName val="Restricciones_y_Compromisos1"/>
      <sheetName val="PER,COM_PRO_ADI1"/>
      <sheetName val="Planilla_Base_y_Subbase"/>
      <sheetName val="Graph39_2"/>
      <sheetName val="9_Capex2"/>
      <sheetName val="GG-Ofertado-P4_Maz2"/>
      <sheetName val="datos_base2"/>
      <sheetName val="DATOS_UNOE2"/>
      <sheetName val="Sust_205ABC-VE2"/>
      <sheetName val="Sust_205ABC-VP2"/>
      <sheetName val="Resum_205ABC_700FG_907_A_2_22"/>
      <sheetName val="GyP_total2"/>
      <sheetName val="IRR_sponsor2"/>
      <sheetName val="Metrados__Val_2"/>
      <sheetName val="Deduccion_Reajuste1"/>
      <sheetName val="Restricciones_y_Compromisos2"/>
      <sheetName val="PER,COM_PRO_ADI11"/>
      <sheetName val="Planilla_Base_y_Subbase1"/>
      <sheetName val="Deduccion_Reajuste2"/>
      <sheetName val="Resumen_anual"/>
      <sheetName val="Graph39_3"/>
      <sheetName val="9_Capex3"/>
      <sheetName val="GG-Ofertado-P4_Maz3"/>
      <sheetName val="datos_base3"/>
      <sheetName val="DATOS_UNOE3"/>
      <sheetName val="Sust_205ABC-VE3"/>
      <sheetName val="Sust_205ABC-VP3"/>
      <sheetName val="Resum_205ABC_700FG_907_A_2_23"/>
      <sheetName val="GyP_total3"/>
      <sheetName val="IRR_sponsor3"/>
      <sheetName val="Metrados__Val_3"/>
      <sheetName val="Deduccion_Reajuste3"/>
      <sheetName val="Restricciones_y_Compromisos3"/>
      <sheetName val="PER,COM_PRO_ADI12"/>
      <sheetName val="Planilla_Base_y_Subbase2"/>
      <sheetName val="Resumen_anual1"/>
      <sheetName val="Graph39_4"/>
      <sheetName val="9_Capex4"/>
      <sheetName val="GG-Ofertado-P4_Maz4"/>
      <sheetName val="datos_base4"/>
      <sheetName val="DATOS_UNOE4"/>
      <sheetName val="Sust_205ABC-VE4"/>
      <sheetName val="Sust_205ABC-VP4"/>
      <sheetName val="Resum_205ABC_700FG_907_A_2_24"/>
      <sheetName val="GyP_total4"/>
      <sheetName val="IRR_sponsor4"/>
      <sheetName val="Metrados__Val_4"/>
      <sheetName val="Deduccion_Reajuste4"/>
      <sheetName val="Restricciones_y_Compromisos4"/>
      <sheetName val="PER,COM_PRO_ADI13"/>
      <sheetName val="Planilla_Base_y_Subbase3"/>
      <sheetName val="Resumen_anual2"/>
      <sheetName val="Graph39_5"/>
      <sheetName val="9_Capex5"/>
      <sheetName val="GG-Ofertado-P4_Maz5"/>
      <sheetName val="datos_base5"/>
      <sheetName val="DATOS_UNOE5"/>
      <sheetName val="Sust_205ABC-VE5"/>
      <sheetName val="Sust_205ABC-VP5"/>
      <sheetName val="Resum_205ABC_700FG_907_A_2_25"/>
      <sheetName val="GyP_total5"/>
      <sheetName val="IRR_sponsor5"/>
      <sheetName val="Metrados__Val_5"/>
      <sheetName val="Deduccion_Reajuste5"/>
      <sheetName val="Restricciones_y_Compromisos5"/>
      <sheetName val="PER,COM_PRO_ADI14"/>
      <sheetName val="Planilla_Base_y_Subbase4"/>
      <sheetName val="Resumen_anual3"/>
      <sheetName val="Model"/>
      <sheetName val="Avance Resumen"/>
      <sheetName val="Planificacion"/>
      <sheetName val="borrador"/>
      <sheetName val="FLUOR-AAQSA"/>
      <sheetName val="Hoja3"/>
      <sheetName val="PLANEADO"/>
      <sheetName val="Plan de Fases-Subfases"/>
      <sheetName val="Tablas"/>
      <sheetName val="Minuta 029"/>
      <sheetName val="2.- Información gral contrato"/>
      <sheetName val="3W. FORESCAST"/>
      <sheetName val="PAC"/>
      <sheetName val="3W "/>
      <sheetName val="HITOS"/>
      <sheetName val="REPROGRACION"/>
      <sheetName val="CURVA S"/>
      <sheetName val="% lc2"/>
      <sheetName val="HIST. PERS"/>
      <sheetName val="HIST. EQUIP"/>
      <sheetName val="Mat prod"/>
      <sheetName val="MO"/>
      <sheetName val="Eq Producción"/>
      <sheetName val="GG Obreros"/>
      <sheetName val="Mat apoyo"/>
      <sheetName val="Eq Apoyo"/>
      <sheetName val="Emp"/>
      <sheetName val="GG"/>
      <sheetName val="ROxRUBROS"/>
      <sheetName val="Mod Directo"/>
      <sheetName val="Modelo Ind"/>
      <sheetName val="Hoja4"/>
      <sheetName val="COS"/>
      <sheetName val="COS 1"/>
      <sheetName val="TC"/>
      <sheetName val="EQ INGR-EGR"/>
      <sheetName val="MOD INGR-EGR"/>
      <sheetName val="PIP"/>
      <sheetName val="A"/>
      <sheetName val="Piso_Tecnico"/>
      <sheetName val="Avance_Resumen"/>
      <sheetName val="EXPLAN__DESVIOS"/>
      <sheetName val="CLASIF__MAT__DESVIOS"/>
      <sheetName val="CLASIF__MATERIAL"/>
      <sheetName val="EXPLAN__VIA_PRINCIPAL"/>
      <sheetName val="MFT_TOC"/>
      <sheetName val="Plan_de_Fases-Subfases"/>
      <sheetName val="Datos_-_F1,F2"/>
      <sheetName val="PTO_ARES"/>
      <sheetName val="Calendario"/>
      <sheetName val="Pto_Itemizado_S10"/>
      <sheetName val="Engineering"/>
      <sheetName val="Procurement Data"/>
      <sheetName val="Liebman 134"/>
      <sheetName val="Val Nº11"/>
      <sheetName val="CAOV_Met"/>
      <sheetName val="Adel-Materiales"/>
      <sheetName val="Polinom01"/>
      <sheetName val="Reajuste"/>
      <sheetName val="VARIABLES"/>
      <sheetName val="CANTA"/>
      <sheetName val="Cierre (20%)"/>
      <sheetName val="Resumen GG"/>
      <sheetName val="GG Totales"/>
      <sheetName val="Recursos"/>
      <sheetName val="12Gar&amp;Seg"/>
      <sheetName val="Equip Seguridad"/>
      <sheetName val="Flujo"/>
      <sheetName val="Flujo (20%)"/>
      <sheetName val="Contingencias"/>
      <sheetName val="2. CURVAS"/>
      <sheetName val="Caratula"/>
      <sheetName val="Indice"/>
      <sheetName val="1.-Flash Report"/>
      <sheetName val="3.- Dotación de personal"/>
      <sheetName val="4.- Histograma M.O. Dir."/>
      <sheetName val="5.- Histograma M.O. Indirec."/>
      <sheetName val="6.- Distribucion Equipos y Maq"/>
      <sheetName val="7.- Itemizado Forecast 1"/>
      <sheetName val="6.- Itemizado Control de Avance"/>
      <sheetName val="Contractor ANNEX_12"/>
      <sheetName val="8.- Curva S Forecast 02"/>
      <sheetName val="09-Rendimientos"/>
      <sheetName val="Modifica Curva S"/>
      <sheetName val="9- Reporte de Materiales"/>
      <sheetName val="10.-Cuadro Procura"/>
      <sheetName val="11.- Control de Ingenieria"/>
      <sheetName val="12.- Control Procura "/>
      <sheetName val="13.- Commodities 22.9kV"/>
      <sheetName val="13.- Commodities 60 kV"/>
      <sheetName val="LA"/>
      <sheetName val="MILES"/>
      <sheetName val="DIFERENCIA LB0-FC01"/>
      <sheetName val="RES.MET"/>
      <sheetName val="1000.A_REPL"/>
      <sheetName val="1000.B_REPL"/>
      <sheetName val="1000.C_REPL"/>
      <sheetName val="1000.A_PROY"/>
      <sheetName val="1000.B_PROY"/>
      <sheetName val="1000.C_PROY"/>
      <sheetName val="VALORIZACION 10"/>
      <sheetName val="Pavimentos"/>
      <sheetName val="PLANILLA-MET"/>
      <sheetName val="Tipo de Cambio"/>
      <sheetName val="FlujoTJ"/>
      <sheetName val="08"/>
      <sheetName val="01"/>
      <sheetName val="Precios Adicionales-Argos"/>
      <sheetName val="ADICIONALES"/>
      <sheetName val="MASTER MH"/>
      <sheetName val="actividades"/>
      <sheetName val="MASTER EQUIPOS"/>
      <sheetName val="AUX"/>
      <sheetName val="ARCILLAS"/>
      <sheetName val="RDP"/>
      <sheetName val="HM"/>
      <sheetName val="HM_EQ"/>
      <sheetName val="HM_EQ_ENVIO"/>
      <sheetName val="DISTRIBUCION"/>
      <sheetName val="HM_500-VALIDAR CON EQ"/>
      <sheetName val="C.V. OMYA"/>
      <sheetName val="ADICIONALES_ARGOS"/>
      <sheetName val="PROD_ANEXO 1"/>
      <sheetName val="KPI_ANEXO_2_CICLO"/>
      <sheetName val="PROD_ANEXO 2"/>
      <sheetName val="PROD_ANEXO 3"/>
      <sheetName val="PROD_OMYA"/>
      <sheetName val="Help_KPI_OMYA"/>
      <sheetName val="ADICIONALES_OMYA"/>
      <sheetName val="KPI_ANEXO_1"/>
      <sheetName val="KPI_OMYA_DSC-R"/>
      <sheetName val="RESUMEN_SEMANAL"/>
      <sheetName val="Plan-Mensual"/>
      <sheetName val="Anx 1 Nota 4"/>
      <sheetName val="3.INPUT ACT"/>
      <sheetName val="Graph39_6"/>
      <sheetName val="9_Capex6"/>
      <sheetName val="GG-Ofertado-P4_Maz6"/>
      <sheetName val="GyP_total6"/>
      <sheetName val="IRR_sponsor6"/>
      <sheetName val="Metrados__Val_6"/>
      <sheetName val="datos_base6"/>
      <sheetName val="DATOS_UNOE6"/>
      <sheetName val="Sust_205ABC-VE6"/>
      <sheetName val="Sust_205ABC-VP6"/>
      <sheetName val="Resum_205ABC_700FG_907_A_2_26"/>
      <sheetName val="Restricciones_y_Compromisos6"/>
      <sheetName val="Deduccion_Reajuste6"/>
      <sheetName val="Resumen_anual4"/>
      <sheetName val="PER,COM_PRO_ADI15"/>
      <sheetName val="Planilla_Base_y_Subbase5"/>
      <sheetName val="Piso_Tecnico1"/>
      <sheetName val="MFT_TOC1"/>
      <sheetName val="Datos_-_F1,F21"/>
      <sheetName val="Avance_Resumen1"/>
      <sheetName val="EXPLAN__DESVIOS1"/>
      <sheetName val="CLASIF__MAT__DESVIOS1"/>
      <sheetName val="CLASIF__MATERIAL1"/>
      <sheetName val="EXPLAN__VIA_PRINCIPAL1"/>
      <sheetName val="Minuta_029"/>
      <sheetName val="2_-_Información_gral_contrato"/>
      <sheetName val="Plan_de_Fases-Subfases1"/>
      <sheetName val="EQ_INGR-EGR"/>
      <sheetName val="MOD_INGR-EGR"/>
      <sheetName val="Mat_prod"/>
      <sheetName val="Eq_Producción"/>
      <sheetName val="GG_Obreros"/>
      <sheetName val="Mat_apoyo"/>
      <sheetName val="Eq_Apoyo"/>
      <sheetName val="Mod_Directo"/>
      <sheetName val="Modelo_Ind"/>
      <sheetName val="COS_1"/>
      <sheetName val="Procurement_Data"/>
      <sheetName val="3W__FORESCAST"/>
      <sheetName val="3W_"/>
      <sheetName val="CURVA_S"/>
      <sheetName val="%_lc2"/>
      <sheetName val="HIST__PERS"/>
      <sheetName val="HIST__EQUIP"/>
      <sheetName val="1_-Flash_Report"/>
      <sheetName val="3_-_Dotación_de_personal"/>
      <sheetName val="4_-_Histograma_M_O__Dir_"/>
      <sheetName val="5_-_Histograma_M_O__Indirec_"/>
      <sheetName val="6_-_Distribucion_Equipos_y_Maq"/>
      <sheetName val="7_-_Itemizado_Forecast_1"/>
      <sheetName val="6_-_Itemizado_Control_de_Avance"/>
      <sheetName val="Contractor_ANNEX_12"/>
      <sheetName val="8_-_Curva_S_Forecast_02"/>
      <sheetName val="Modifica_Curva_S"/>
      <sheetName val="9-_Reporte_de_Materiales"/>
      <sheetName val="10_-Cuadro_Procura"/>
      <sheetName val="11_-_Control_de_Ingenieria"/>
      <sheetName val="12_-_Control_Procura_"/>
      <sheetName val="13_-_Commodities_22_9kV"/>
      <sheetName val="13_-_Commodities_60_kV"/>
      <sheetName val="DIFERENCIA_LB0-FC01"/>
      <sheetName val="Cierre_(20%)"/>
      <sheetName val="Resumen_GG"/>
      <sheetName val="GG_Totales"/>
      <sheetName val="Equip_Seguridad"/>
      <sheetName val="Flujo_(20%)"/>
      <sheetName val="2__CURVAS"/>
      <sheetName val="RES_MET"/>
      <sheetName val="1000_A_REPL"/>
      <sheetName val="1000_B_REPL"/>
      <sheetName val="1000_C_REPL"/>
      <sheetName val="1000_A_PROY"/>
      <sheetName val="1000_B_PROY"/>
      <sheetName val="1000_C_PROY"/>
      <sheetName val="Liebman_134"/>
      <sheetName val="VALORIZACION_10"/>
      <sheetName val="Tipo_de_Cambio"/>
      <sheetName val="Val_Nº11"/>
      <sheetName val="BASE_INST"/>
      <sheetName val="BASE_CONEX."/>
      <sheetName val="INST. BANDEJA"/>
      <sheetName val="RES. TENDIDO"/>
      <sheetName val="RES. PEINADO"/>
      <sheetName val="RES.RETIRO"/>
      <sheetName val="RES.CONEX."/>
      <sheetName val="SOMBRILLA"/>
      <sheetName val="Sem."/>
      <sheetName val="RES. CONEXIONADO"/>
      <sheetName val="MONTAJE DE SOMBRILLA"/>
      <sheetName val="07"/>
      <sheetName val="Esc"/>
      <sheetName val="054"/>
      <sheetName val="MONTAJE TUBERIA Y SOPORTES"/>
      <sheetName val="Mov. Tierras"/>
      <sheetName val="CONTROL VOLQUETES2"/>
      <sheetName val="FORMATO CONTROL OK"/>
      <sheetName val="HOJA DE DATOS"/>
      <sheetName val="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row r="9">
          <cell r="H9">
            <v>0.90469999999999995</v>
          </cell>
        </row>
      </sheetData>
      <sheetData sheetId="145"/>
      <sheetData sheetId="146">
        <row r="9">
          <cell r="H9">
            <v>0.90469999999999995</v>
          </cell>
        </row>
      </sheetData>
      <sheetData sheetId="147"/>
      <sheetData sheetId="148">
        <row r="9">
          <cell r="H9">
            <v>0.90469999999999995</v>
          </cell>
        </row>
      </sheetData>
      <sheetData sheetId="149"/>
      <sheetData sheetId="150"/>
      <sheetData sheetId="151"/>
      <sheetData sheetId="152" refreshError="1"/>
      <sheetData sheetId="153" refreshError="1"/>
      <sheetData sheetId="154">
        <row r="9">
          <cell r="H9">
            <v>0.90469999999999995</v>
          </cell>
        </row>
      </sheetData>
      <sheetData sheetId="155" refreshError="1"/>
      <sheetData sheetId="156" refreshError="1"/>
      <sheetData sheetId="157" refreshError="1"/>
      <sheetData sheetId="158" refreshError="1"/>
      <sheetData sheetId="159">
        <row r="9">
          <cell r="H9">
            <v>0.90469999999999995</v>
          </cell>
        </row>
      </sheetData>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ow r="9">
          <cell r="H9">
            <v>0.90469999999999995</v>
          </cell>
        </row>
      </sheetData>
      <sheetData sheetId="173">
        <row r="9">
          <cell r="H9">
            <v>0.90469999999999995</v>
          </cell>
        </row>
      </sheetData>
      <sheetData sheetId="174">
        <row r="9">
          <cell r="H9">
            <v>0.90469999999999995</v>
          </cell>
        </row>
      </sheetData>
      <sheetData sheetId="175">
        <row r="9">
          <cell r="H9">
            <v>0.90469999999999995</v>
          </cell>
        </row>
      </sheetData>
      <sheetData sheetId="176"/>
      <sheetData sheetId="177"/>
      <sheetData sheetId="178"/>
      <sheetData sheetId="179"/>
      <sheetData sheetId="180"/>
      <sheetData sheetId="181">
        <row r="9">
          <cell r="H9">
            <v>0.90469999999999995</v>
          </cell>
        </row>
      </sheetData>
      <sheetData sheetId="182">
        <row r="9">
          <cell r="H9">
            <v>0.90469999999999995</v>
          </cell>
        </row>
      </sheetData>
      <sheetData sheetId="183">
        <row r="9">
          <cell r="H9">
            <v>0.90469999999999995</v>
          </cell>
        </row>
      </sheetData>
      <sheetData sheetId="184">
        <row r="9">
          <cell r="H9">
            <v>0.90469999999999995</v>
          </cell>
        </row>
      </sheetData>
      <sheetData sheetId="185">
        <row r="9">
          <cell r="H9">
            <v>0.90469999999999995</v>
          </cell>
        </row>
      </sheetData>
      <sheetData sheetId="186"/>
      <sheetData sheetId="187"/>
      <sheetData sheetId="188">
        <row r="9">
          <cell r="H9">
            <v>0.90469999999999995</v>
          </cell>
        </row>
      </sheetData>
      <sheetData sheetId="189">
        <row r="9">
          <cell r="H9">
            <v>0.90469999999999995</v>
          </cell>
        </row>
      </sheetData>
      <sheetData sheetId="190">
        <row r="9">
          <cell r="H9">
            <v>0.90469999999999995</v>
          </cell>
        </row>
      </sheetData>
      <sheetData sheetId="191">
        <row r="9">
          <cell r="H9">
            <v>0.90469999999999995</v>
          </cell>
        </row>
      </sheetData>
      <sheetData sheetId="192">
        <row r="9">
          <cell r="H9">
            <v>0.90469999999999995</v>
          </cell>
        </row>
      </sheetData>
      <sheetData sheetId="193">
        <row r="9">
          <cell r="H9">
            <v>0.90469999999999995</v>
          </cell>
        </row>
      </sheetData>
      <sheetData sheetId="194">
        <row r="9">
          <cell r="H9">
            <v>0.90469999999999995</v>
          </cell>
        </row>
      </sheetData>
      <sheetData sheetId="195">
        <row r="9">
          <cell r="H9">
            <v>0.90469999999999995</v>
          </cell>
        </row>
      </sheetData>
      <sheetData sheetId="196"/>
      <sheetData sheetId="197"/>
      <sheetData sheetId="198"/>
      <sheetData sheetId="199"/>
      <sheetData sheetId="200"/>
      <sheetData sheetId="201" refreshError="1"/>
      <sheetData sheetId="202" refreshError="1"/>
      <sheetData sheetId="203"/>
      <sheetData sheetId="204"/>
      <sheetData sheetId="205"/>
      <sheetData sheetId="206"/>
      <sheetData sheetId="207"/>
      <sheetData sheetId="208">
        <row r="9">
          <cell r="H9">
            <v>0.90469999999999995</v>
          </cell>
        </row>
      </sheetData>
      <sheetData sheetId="209">
        <row r="9">
          <cell r="H9">
            <v>0.90469999999999995</v>
          </cell>
        </row>
      </sheetData>
      <sheetData sheetId="210">
        <row r="9">
          <cell r="H9">
            <v>0.90469999999999995</v>
          </cell>
        </row>
      </sheetData>
      <sheetData sheetId="211">
        <row r="9">
          <cell r="H9">
            <v>0.90469999999999995</v>
          </cell>
        </row>
      </sheetData>
      <sheetData sheetId="212"/>
      <sheetData sheetId="213">
        <row r="9">
          <cell r="H9">
            <v>0.90469999999999995</v>
          </cell>
        </row>
      </sheetData>
      <sheetData sheetId="214">
        <row r="9">
          <cell r="H9">
            <v>0.90469999999999995</v>
          </cell>
        </row>
      </sheetData>
      <sheetData sheetId="215">
        <row r="9">
          <cell r="H9">
            <v>0.90469999999999995</v>
          </cell>
        </row>
      </sheetData>
      <sheetData sheetId="216"/>
      <sheetData sheetId="217">
        <row r="9">
          <cell r="H9">
            <v>0.90469999999999995</v>
          </cell>
        </row>
      </sheetData>
      <sheetData sheetId="218">
        <row r="9">
          <cell r="H9">
            <v>0.90469999999999995</v>
          </cell>
        </row>
      </sheetData>
      <sheetData sheetId="219">
        <row r="9">
          <cell r="H9">
            <v>0.90469999999999995</v>
          </cell>
        </row>
      </sheetData>
      <sheetData sheetId="220"/>
      <sheetData sheetId="221">
        <row r="9">
          <cell r="H9">
            <v>0.90469999999999995</v>
          </cell>
        </row>
      </sheetData>
      <sheetData sheetId="222">
        <row r="9">
          <cell r="H9">
            <v>0.90469999999999995</v>
          </cell>
        </row>
      </sheetData>
      <sheetData sheetId="223">
        <row r="9">
          <cell r="H9">
            <v>0.90469999999999995</v>
          </cell>
        </row>
      </sheetData>
      <sheetData sheetId="224">
        <row r="9">
          <cell r="H9">
            <v>0.90469999999999995</v>
          </cell>
        </row>
      </sheetData>
      <sheetData sheetId="225">
        <row r="9">
          <cell r="H9">
            <v>0.90469999999999995</v>
          </cell>
        </row>
      </sheetData>
      <sheetData sheetId="226">
        <row r="9">
          <cell r="H9">
            <v>0.90469999999999995</v>
          </cell>
        </row>
      </sheetData>
      <sheetData sheetId="227">
        <row r="9">
          <cell r="H9">
            <v>0.90469999999999995</v>
          </cell>
        </row>
      </sheetData>
      <sheetData sheetId="228"/>
      <sheetData sheetId="229">
        <row r="9">
          <cell r="H9">
            <v>0.90469999999999995</v>
          </cell>
        </row>
      </sheetData>
      <sheetData sheetId="230">
        <row r="9">
          <cell r="H9">
            <v>0.90469999999999995</v>
          </cell>
        </row>
      </sheetData>
      <sheetData sheetId="231">
        <row r="9">
          <cell r="H9">
            <v>0.90469999999999995</v>
          </cell>
        </row>
      </sheetData>
      <sheetData sheetId="232">
        <row r="9">
          <cell r="H9">
            <v>0.90469999999999995</v>
          </cell>
        </row>
      </sheetData>
      <sheetData sheetId="233">
        <row r="9">
          <cell r="H9">
            <v>0.90469999999999995</v>
          </cell>
        </row>
      </sheetData>
      <sheetData sheetId="234">
        <row r="9">
          <cell r="H9">
            <v>0.90469999999999995</v>
          </cell>
        </row>
      </sheetData>
      <sheetData sheetId="235">
        <row r="9">
          <cell r="H9">
            <v>0.90469999999999995</v>
          </cell>
        </row>
      </sheetData>
      <sheetData sheetId="236">
        <row r="9">
          <cell r="H9">
            <v>0.90469999999999995</v>
          </cell>
        </row>
      </sheetData>
      <sheetData sheetId="237">
        <row r="9">
          <cell r="H9">
            <v>0.90469999999999995</v>
          </cell>
        </row>
      </sheetData>
      <sheetData sheetId="238">
        <row r="9">
          <cell r="H9">
            <v>0.90469999999999995</v>
          </cell>
        </row>
      </sheetData>
      <sheetData sheetId="239">
        <row r="9">
          <cell r="H9">
            <v>0.90469999999999995</v>
          </cell>
        </row>
      </sheetData>
      <sheetData sheetId="240">
        <row r="9">
          <cell r="H9">
            <v>0.90469999999999995</v>
          </cell>
        </row>
      </sheetData>
      <sheetData sheetId="241">
        <row r="9">
          <cell r="H9">
            <v>0.90469999999999995</v>
          </cell>
        </row>
      </sheetData>
      <sheetData sheetId="242">
        <row r="9">
          <cell r="H9">
            <v>0.90469999999999995</v>
          </cell>
        </row>
      </sheetData>
      <sheetData sheetId="243">
        <row r="9">
          <cell r="H9">
            <v>0.90469999999999995</v>
          </cell>
        </row>
      </sheetData>
      <sheetData sheetId="244"/>
      <sheetData sheetId="245"/>
      <sheetData sheetId="246">
        <row r="9">
          <cell r="H9">
            <v>0.90469999999999995</v>
          </cell>
        </row>
      </sheetData>
      <sheetData sheetId="247">
        <row r="9">
          <cell r="H9">
            <v>0.90469999999999995</v>
          </cell>
        </row>
      </sheetData>
      <sheetData sheetId="248">
        <row r="9">
          <cell r="H9">
            <v>0.90469999999999995</v>
          </cell>
        </row>
      </sheetData>
      <sheetData sheetId="249">
        <row r="9">
          <cell r="H9">
            <v>0.90469999999999995</v>
          </cell>
        </row>
      </sheetData>
      <sheetData sheetId="250">
        <row r="9">
          <cell r="H9">
            <v>0.90469999999999995</v>
          </cell>
        </row>
      </sheetData>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ow r="9">
          <cell r="H9">
            <v>0.90469999999999995</v>
          </cell>
        </row>
      </sheetData>
      <sheetData sheetId="261">
        <row r="9">
          <cell r="H9">
            <v>0.90469999999999995</v>
          </cell>
        </row>
      </sheetData>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ow r="9">
          <cell r="H9">
            <v>0.90469999999999995</v>
          </cell>
        </row>
      </sheetData>
      <sheetData sheetId="277">
        <row r="9">
          <cell r="H9">
            <v>0.90469999999999995</v>
          </cell>
        </row>
      </sheetData>
      <sheetData sheetId="278"/>
      <sheetData sheetId="279"/>
      <sheetData sheetId="280">
        <row r="9">
          <cell r="H9">
            <v>0.90469999999999995</v>
          </cell>
        </row>
      </sheetData>
      <sheetData sheetId="281"/>
      <sheetData sheetId="282"/>
      <sheetData sheetId="283"/>
      <sheetData sheetId="284">
        <row r="9">
          <cell r="H9">
            <v>0.90469999999999995</v>
          </cell>
        </row>
      </sheetData>
      <sheetData sheetId="285" refreshError="1"/>
      <sheetData sheetId="286" refreshError="1"/>
      <sheetData sheetId="287" refreshError="1"/>
      <sheetData sheetId="288" refreshError="1"/>
      <sheetData sheetId="289" refreshError="1"/>
      <sheetData sheetId="290"/>
      <sheetData sheetId="291">
        <row r="9">
          <cell r="H9">
            <v>0.90469999999999995</v>
          </cell>
        </row>
      </sheetData>
      <sheetData sheetId="292"/>
      <sheetData sheetId="293"/>
      <sheetData sheetId="294"/>
      <sheetData sheetId="295">
        <row r="9">
          <cell r="H9">
            <v>0.90469999999999995</v>
          </cell>
        </row>
      </sheetData>
      <sheetData sheetId="296"/>
      <sheetData sheetId="297">
        <row r="9">
          <cell r="H9">
            <v>0.90469999999999995</v>
          </cell>
        </row>
      </sheetData>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ow r="9">
          <cell r="H9">
            <v>0.90469999999999995</v>
          </cell>
        </row>
      </sheetData>
      <sheetData sheetId="313">
        <row r="9">
          <cell r="H9">
            <v>0.90469999999999995</v>
          </cell>
        </row>
      </sheetData>
      <sheetData sheetId="314">
        <row r="9">
          <cell r="H9">
            <v>0.90469999999999995</v>
          </cell>
        </row>
      </sheetData>
      <sheetData sheetId="315">
        <row r="9">
          <cell r="H9">
            <v>0.90469999999999995</v>
          </cell>
        </row>
      </sheetData>
      <sheetData sheetId="316">
        <row r="9">
          <cell r="H9">
            <v>0.90469999999999995</v>
          </cell>
        </row>
      </sheetData>
      <sheetData sheetId="317"/>
      <sheetData sheetId="318">
        <row r="9">
          <cell r="H9">
            <v>0.90469999999999995</v>
          </cell>
        </row>
      </sheetData>
      <sheetData sheetId="319">
        <row r="9">
          <cell r="H9">
            <v>0.90469999999999995</v>
          </cell>
        </row>
      </sheetData>
      <sheetData sheetId="320">
        <row r="9">
          <cell r="H9">
            <v>0.90469999999999995</v>
          </cell>
        </row>
      </sheetData>
      <sheetData sheetId="321" refreshError="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refreshError="1"/>
      <sheetData sheetId="476" refreshError="1"/>
      <sheetData sheetId="477" refreshError="1"/>
      <sheetData sheetId="478" refreshError="1"/>
      <sheetData sheetId="479"/>
      <sheetData sheetId="480"/>
      <sheetData sheetId="481"/>
      <sheetData sheetId="482" refreshError="1"/>
      <sheetData sheetId="483"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ros_Barras"/>
      <sheetName val="Precio Unitario_Barras"/>
      <sheetName val="Comp_Precios_Barras"/>
      <sheetName val="Hoja1"/>
    </sheetNames>
    <sheetDataSet>
      <sheetData sheetId="0">
        <row r="2">
          <cell r="J2">
            <v>10</v>
          </cell>
        </row>
        <row r="11">
          <cell r="B11">
            <v>1</v>
          </cell>
          <cell r="C11" t="str">
            <v>Gal 8'x9'   c/pala 21B      (en Mineral)</v>
          </cell>
          <cell r="F11" t="str">
            <v xml:space="preserve"> Semidura</v>
          </cell>
          <cell r="G11">
            <v>40</v>
          </cell>
          <cell r="H11">
            <v>36</v>
          </cell>
          <cell r="I11">
            <v>6.8888888888888893</v>
          </cell>
          <cell r="J11">
            <v>1.55</v>
          </cell>
          <cell r="K11">
            <v>10.368</v>
          </cell>
          <cell r="L11">
            <v>1</v>
          </cell>
          <cell r="M11">
            <v>2</v>
          </cell>
          <cell r="N11">
            <v>1</v>
          </cell>
          <cell r="P11">
            <v>4</v>
          </cell>
          <cell r="R11">
            <v>6</v>
          </cell>
          <cell r="S11">
            <v>5.5410000000000004</v>
          </cell>
          <cell r="T11">
            <v>0.92349999999999999</v>
          </cell>
          <cell r="U11">
            <v>0.92</v>
          </cell>
          <cell r="V11">
            <v>0.84962000000000004</v>
          </cell>
          <cell r="X11">
            <v>1.94</v>
          </cell>
          <cell r="Y11">
            <v>6.52</v>
          </cell>
          <cell r="Z11">
            <v>0.39</v>
          </cell>
          <cell r="AB11" t="str">
            <v>Gal 8'x9'   c/pala 21B      (en Mineral)</v>
          </cell>
          <cell r="AD11">
            <v>0.5</v>
          </cell>
          <cell r="AE11">
            <v>0.5</v>
          </cell>
          <cell r="AF11">
            <v>0.5</v>
          </cell>
          <cell r="AG11">
            <v>0.5</v>
          </cell>
          <cell r="AH11">
            <v>0.5</v>
          </cell>
          <cell r="AK11">
            <v>1</v>
          </cell>
          <cell r="AL11">
            <v>0.5</v>
          </cell>
          <cell r="AU11">
            <v>4</v>
          </cell>
          <cell r="AW11" t="str">
            <v>Gal 8'x9'   c/pala 21B      (en Mineral)</v>
          </cell>
          <cell r="AY11">
            <v>4</v>
          </cell>
          <cell r="BA11">
            <v>5</v>
          </cell>
          <cell r="BB11">
            <v>8</v>
          </cell>
          <cell r="BC11">
            <v>4</v>
          </cell>
          <cell r="BD11">
            <v>8</v>
          </cell>
          <cell r="BE11">
            <v>8</v>
          </cell>
          <cell r="BF11">
            <v>6</v>
          </cell>
          <cell r="BG11">
            <v>3</v>
          </cell>
          <cell r="BH11">
            <v>6</v>
          </cell>
          <cell r="BI11">
            <v>4</v>
          </cell>
          <cell r="BJ11">
            <v>6</v>
          </cell>
          <cell r="BK11">
            <v>5</v>
          </cell>
          <cell r="BL11">
            <v>6</v>
          </cell>
          <cell r="BO11">
            <v>7</v>
          </cell>
          <cell r="BP11">
            <v>8</v>
          </cell>
          <cell r="BQ11">
            <v>40</v>
          </cell>
          <cell r="BR11">
            <v>248</v>
          </cell>
          <cell r="BT11" t="str">
            <v>Gal 8'x9'   c/pala 21B      (en Mineral)</v>
          </cell>
          <cell r="BV11" t="str">
            <v xml:space="preserve">- Barra de 4'     </v>
          </cell>
          <cell r="BW11">
            <v>40</v>
          </cell>
          <cell r="BX11">
            <v>0.6</v>
          </cell>
          <cell r="BY11">
            <v>0.11700000000000001</v>
          </cell>
          <cell r="BZ11" t="str">
            <v xml:space="preserve">- Barra de 6'      </v>
          </cell>
          <cell r="CA11">
            <v>40</v>
          </cell>
          <cell r="CB11">
            <v>0.4</v>
          </cell>
          <cell r="CC11">
            <v>0.151</v>
          </cell>
          <cell r="CD11">
            <v>0</v>
          </cell>
          <cell r="CH11">
            <v>0</v>
          </cell>
          <cell r="CQ11" t="str">
            <v>Gal 8'x9'   c/pala 21B      (en Mineral)</v>
          </cell>
          <cell r="CS11" t="str">
            <v>- Broca 38 mm.</v>
          </cell>
          <cell r="CT11">
            <v>40</v>
          </cell>
          <cell r="CU11">
            <v>0.6</v>
          </cell>
          <cell r="CV11">
            <v>0.16228857142857142</v>
          </cell>
          <cell r="CW11" t="str">
            <v>- Broca 36 mm.</v>
          </cell>
          <cell r="CX11">
            <v>40</v>
          </cell>
          <cell r="CY11">
            <v>0.4</v>
          </cell>
          <cell r="CZ11">
            <v>0.15366285714285713</v>
          </cell>
          <cell r="DA11">
            <v>0</v>
          </cell>
          <cell r="DE11" t="str">
            <v>- Barra Piloto 4'</v>
          </cell>
          <cell r="DF11">
            <v>4</v>
          </cell>
          <cell r="DG11">
            <v>0.6</v>
          </cell>
          <cell r="DH11">
            <v>0.1973</v>
          </cell>
          <cell r="DI11" t="str">
            <v>- Barra Piloto 6'</v>
          </cell>
          <cell r="DJ11">
            <v>4</v>
          </cell>
          <cell r="DK11">
            <v>0.4</v>
          </cell>
          <cell r="DL11">
            <v>0.21479999999999999</v>
          </cell>
          <cell r="DM11">
            <v>0</v>
          </cell>
          <cell r="DQ11" t="str">
            <v>- Broca Rimadora</v>
          </cell>
          <cell r="DR11">
            <v>1.5523208571428573</v>
          </cell>
          <cell r="DT11" t="str">
            <v>Gal 8'x9'   c/pala 21B      (en Mineral)</v>
          </cell>
          <cell r="DU11" t="str">
            <v xml:space="preserve">- Barra de 3'     </v>
          </cell>
          <cell r="DV11">
            <v>1</v>
          </cell>
          <cell r="DW11">
            <v>1</v>
          </cell>
          <cell r="DX11">
            <v>1</v>
          </cell>
          <cell r="DY11">
            <v>3</v>
          </cell>
          <cell r="DZ11">
            <v>3</v>
          </cell>
          <cell r="EA11">
            <v>3</v>
          </cell>
          <cell r="EB11">
            <v>4</v>
          </cell>
          <cell r="EC11">
            <v>0.8</v>
          </cell>
          <cell r="ED11">
            <v>0.5</v>
          </cell>
          <cell r="EE11">
            <v>0.4</v>
          </cell>
          <cell r="EG11">
            <v>1.75</v>
          </cell>
          <cell r="EH11">
            <v>0.104</v>
          </cell>
        </row>
        <row r="12">
          <cell r="B12">
            <v>2</v>
          </cell>
          <cell r="C12" t="str">
            <v>Gal 8'x8'   c/pala 12B      (en Mineral)</v>
          </cell>
          <cell r="F12" t="str">
            <v xml:space="preserve"> Semidura</v>
          </cell>
          <cell r="G12">
            <v>38</v>
          </cell>
          <cell r="H12">
            <v>34</v>
          </cell>
          <cell r="I12">
            <v>6.9411764705882355</v>
          </cell>
          <cell r="J12">
            <v>1.55</v>
          </cell>
          <cell r="K12">
            <v>9.2159999999999993</v>
          </cell>
          <cell r="L12">
            <v>1</v>
          </cell>
          <cell r="M12">
            <v>1.75</v>
          </cell>
          <cell r="N12">
            <v>1</v>
          </cell>
          <cell r="P12">
            <v>3.75</v>
          </cell>
          <cell r="R12">
            <v>6</v>
          </cell>
          <cell r="S12">
            <v>5.5410000000000004</v>
          </cell>
          <cell r="T12">
            <v>0.92349999999999999</v>
          </cell>
          <cell r="U12">
            <v>0.92</v>
          </cell>
          <cell r="V12">
            <v>0.84962000000000004</v>
          </cell>
          <cell r="X12">
            <v>2.08</v>
          </cell>
          <cell r="Y12">
            <v>6.96</v>
          </cell>
          <cell r="Z12">
            <v>0.41</v>
          </cell>
          <cell r="AB12" t="str">
            <v>Gal 8'x8'   c/pala 12B      (en Mineral)</v>
          </cell>
          <cell r="AD12">
            <v>0.5</v>
          </cell>
          <cell r="AE12">
            <v>0.5</v>
          </cell>
          <cell r="AF12">
            <v>0.5</v>
          </cell>
          <cell r="AG12">
            <v>0.5</v>
          </cell>
          <cell r="AH12">
            <v>0.5</v>
          </cell>
          <cell r="AK12">
            <v>0.75</v>
          </cell>
          <cell r="AL12">
            <v>0.5</v>
          </cell>
          <cell r="AU12">
            <v>3.75</v>
          </cell>
          <cell r="AW12" t="str">
            <v>Gal 8'x8'   c/pala 12B      (en Mineral)</v>
          </cell>
          <cell r="AY12">
            <v>4</v>
          </cell>
          <cell r="BA12">
            <v>5</v>
          </cell>
          <cell r="BB12">
            <v>8</v>
          </cell>
          <cell r="BC12">
            <v>4</v>
          </cell>
          <cell r="BD12">
            <v>8</v>
          </cell>
          <cell r="BE12">
            <v>4</v>
          </cell>
          <cell r="BF12">
            <v>6</v>
          </cell>
          <cell r="BG12">
            <v>4</v>
          </cell>
          <cell r="BH12">
            <v>6</v>
          </cell>
          <cell r="BI12">
            <v>4</v>
          </cell>
          <cell r="BJ12">
            <v>6</v>
          </cell>
          <cell r="BK12">
            <v>6</v>
          </cell>
          <cell r="BL12">
            <v>6</v>
          </cell>
          <cell r="BO12">
            <v>7</v>
          </cell>
          <cell r="BP12">
            <v>8</v>
          </cell>
          <cell r="BQ12">
            <v>38</v>
          </cell>
          <cell r="BR12">
            <v>236</v>
          </cell>
          <cell r="BT12" t="str">
            <v>Gal 8'x8'   c/pala 12B      (en Mineral)</v>
          </cell>
          <cell r="BV12" t="str">
            <v xml:space="preserve">- Barra de 4'   </v>
          </cell>
          <cell r="BW12">
            <v>38</v>
          </cell>
          <cell r="BX12">
            <v>0.6</v>
          </cell>
          <cell r="BY12">
            <v>0.11700000000000001</v>
          </cell>
          <cell r="BZ12" t="str">
            <v xml:space="preserve">- Barra de 6'      </v>
          </cell>
          <cell r="CA12">
            <v>38</v>
          </cell>
          <cell r="CB12">
            <v>0.4</v>
          </cell>
          <cell r="CC12">
            <v>0.151</v>
          </cell>
          <cell r="CD12">
            <v>0</v>
          </cell>
          <cell r="CH12">
            <v>0</v>
          </cell>
          <cell r="CQ12" t="str">
            <v>Gal 8'x8'   c/pala 12B      (en Mineral)</v>
          </cell>
          <cell r="CS12" t="str">
            <v>- Broca 38 mm.</v>
          </cell>
          <cell r="CT12">
            <v>38</v>
          </cell>
          <cell r="CU12">
            <v>0.6</v>
          </cell>
          <cell r="CV12">
            <v>0.16228857142857142</v>
          </cell>
          <cell r="CW12" t="str">
            <v>- Broca 36 mm.</v>
          </cell>
          <cell r="CX12">
            <v>38</v>
          </cell>
          <cell r="CY12">
            <v>0.4</v>
          </cell>
          <cell r="CZ12">
            <v>0.15366285714285713</v>
          </cell>
          <cell r="DA12">
            <v>0</v>
          </cell>
          <cell r="DE12" t="str">
            <v>- Barra Piloto 4'</v>
          </cell>
          <cell r="DF12">
            <v>4</v>
          </cell>
          <cell r="DG12">
            <v>0.6</v>
          </cell>
          <cell r="DH12">
            <v>0.1973</v>
          </cell>
          <cell r="DI12" t="str">
            <v>- Barra Piloto 6'</v>
          </cell>
          <cell r="DJ12">
            <v>4</v>
          </cell>
          <cell r="DK12">
            <v>0.4</v>
          </cell>
          <cell r="DL12">
            <v>0.21479999999999999</v>
          </cell>
          <cell r="DM12">
            <v>0</v>
          </cell>
          <cell r="DQ12" t="str">
            <v>- Broca Rimadora</v>
          </cell>
          <cell r="DR12">
            <v>1.5523208571428573</v>
          </cell>
          <cell r="DT12" t="str">
            <v>Gal 8'x8'   c/pala 12B      (en Mineral)</v>
          </cell>
          <cell r="DU12" t="str">
            <v xml:space="preserve">- Barra de 3'     </v>
          </cell>
          <cell r="DV12">
            <v>1</v>
          </cell>
          <cell r="DW12">
            <v>1</v>
          </cell>
          <cell r="DX12">
            <v>1</v>
          </cell>
          <cell r="DY12">
            <v>3</v>
          </cell>
          <cell r="DZ12">
            <v>3</v>
          </cell>
          <cell r="EA12">
            <v>3</v>
          </cell>
          <cell r="EB12">
            <v>4</v>
          </cell>
          <cell r="EC12">
            <v>0.8</v>
          </cell>
          <cell r="ED12">
            <v>0.5</v>
          </cell>
          <cell r="EE12">
            <v>0.4</v>
          </cell>
          <cell r="EG12">
            <v>1.75</v>
          </cell>
          <cell r="EH12">
            <v>0.104</v>
          </cell>
        </row>
        <row r="13">
          <cell r="B13">
            <v>3</v>
          </cell>
          <cell r="C13" t="str">
            <v>Gal 7'x8'   c/pala 12B      (en Mineral)</v>
          </cell>
          <cell r="F13" t="str">
            <v xml:space="preserve"> Semidura</v>
          </cell>
          <cell r="G13">
            <v>30</v>
          </cell>
          <cell r="H13">
            <v>28</v>
          </cell>
          <cell r="I13">
            <v>7.2142857142857144</v>
          </cell>
          <cell r="J13">
            <v>1.55</v>
          </cell>
          <cell r="K13">
            <v>8.0640000000000001</v>
          </cell>
          <cell r="L13">
            <v>1</v>
          </cell>
          <cell r="M13">
            <v>1.5</v>
          </cell>
          <cell r="N13">
            <v>1</v>
          </cell>
          <cell r="P13">
            <v>3.5</v>
          </cell>
          <cell r="R13">
            <v>6</v>
          </cell>
          <cell r="S13">
            <v>5.5410000000000004</v>
          </cell>
          <cell r="T13">
            <v>0.92349999999999999</v>
          </cell>
          <cell r="U13">
            <v>0.92</v>
          </cell>
          <cell r="V13">
            <v>0.84962000000000004</v>
          </cell>
          <cell r="X13">
            <v>2.0299999999999998</v>
          </cell>
          <cell r="Y13">
            <v>6.28</v>
          </cell>
          <cell r="Z13">
            <v>0.44</v>
          </cell>
          <cell r="AB13" t="str">
            <v>Gal 7'x8'   c/pala 12B      (en Mineral)</v>
          </cell>
          <cell r="AD13">
            <v>0.5</v>
          </cell>
          <cell r="AE13">
            <v>0.5</v>
          </cell>
          <cell r="AF13">
            <v>0.5</v>
          </cell>
          <cell r="AG13">
            <v>0.5</v>
          </cell>
          <cell r="AH13">
            <v>0.5</v>
          </cell>
          <cell r="AK13">
            <v>0.5</v>
          </cell>
          <cell r="AL13">
            <v>0.5</v>
          </cell>
          <cell r="AU13">
            <v>3.5</v>
          </cell>
          <cell r="AW13" t="str">
            <v>Gal 7'x8'   c/pala 12B      (en Mineral)</v>
          </cell>
          <cell r="AY13">
            <v>2</v>
          </cell>
          <cell r="BA13">
            <v>6</v>
          </cell>
          <cell r="BB13">
            <v>8</v>
          </cell>
          <cell r="BC13">
            <v>4</v>
          </cell>
          <cell r="BD13">
            <v>8</v>
          </cell>
          <cell r="BG13">
            <v>2</v>
          </cell>
          <cell r="BH13">
            <v>6</v>
          </cell>
          <cell r="BI13">
            <v>4</v>
          </cell>
          <cell r="BJ13">
            <v>6</v>
          </cell>
          <cell r="BK13">
            <v>5</v>
          </cell>
          <cell r="BL13">
            <v>6</v>
          </cell>
          <cell r="BO13">
            <v>7</v>
          </cell>
          <cell r="BP13">
            <v>8</v>
          </cell>
          <cell r="BQ13">
            <v>30</v>
          </cell>
          <cell r="BR13">
            <v>202</v>
          </cell>
          <cell r="BT13" t="str">
            <v>Gal 7'x8'   c/pala 12B      (en Mineral)</v>
          </cell>
          <cell r="BV13" t="str">
            <v xml:space="preserve">- Barra de 4'  </v>
          </cell>
          <cell r="BW13">
            <v>30</v>
          </cell>
          <cell r="BX13">
            <v>0.6</v>
          </cell>
          <cell r="BY13">
            <v>0.11700000000000001</v>
          </cell>
          <cell r="BZ13" t="str">
            <v xml:space="preserve">- Barra de 6'  </v>
          </cell>
          <cell r="CA13">
            <v>30</v>
          </cell>
          <cell r="CB13">
            <v>0.4</v>
          </cell>
          <cell r="CC13">
            <v>0.151</v>
          </cell>
          <cell r="CD13">
            <v>0</v>
          </cell>
          <cell r="CH13">
            <v>0</v>
          </cell>
          <cell r="CQ13" t="str">
            <v>Gal 7'x8'   c/pala 12B      (en Mineral)</v>
          </cell>
          <cell r="CS13" t="str">
            <v>- Broca 38 mm.</v>
          </cell>
          <cell r="CT13">
            <v>30</v>
          </cell>
          <cell r="CU13">
            <v>0.6</v>
          </cell>
          <cell r="CV13">
            <v>0.16228857142857142</v>
          </cell>
          <cell r="CW13" t="str">
            <v>- Broca 36 mm.</v>
          </cell>
          <cell r="CX13">
            <v>30</v>
          </cell>
          <cell r="CY13">
            <v>0.4</v>
          </cell>
          <cell r="CZ13">
            <v>0.15366285714285713</v>
          </cell>
          <cell r="DA13">
            <v>0</v>
          </cell>
          <cell r="DE13" t="str">
            <v>- Barra Piloto 4'</v>
          </cell>
          <cell r="DF13">
            <v>2</v>
          </cell>
          <cell r="DG13">
            <v>0.6</v>
          </cell>
          <cell r="DH13">
            <v>0.1973</v>
          </cell>
          <cell r="DI13" t="str">
            <v>- Barra Piloto 6'</v>
          </cell>
          <cell r="DJ13">
            <v>2</v>
          </cell>
          <cell r="DK13">
            <v>0.4</v>
          </cell>
          <cell r="DL13">
            <v>0.21479999999999999</v>
          </cell>
          <cell r="DM13">
            <v>0</v>
          </cell>
          <cell r="DQ13" t="str">
            <v>- Broca Rimadora</v>
          </cell>
          <cell r="DR13">
            <v>1.5523208571428573</v>
          </cell>
          <cell r="DT13" t="str">
            <v>Gal 7'x8'   c/pala 12B      (en Mineral)</v>
          </cell>
          <cell r="DU13" t="str">
            <v xml:space="preserve">- Barra de 3'     </v>
          </cell>
          <cell r="DV13">
            <v>1</v>
          </cell>
          <cell r="DW13">
            <v>1</v>
          </cell>
          <cell r="DX13">
            <v>1</v>
          </cell>
          <cell r="DY13">
            <v>3</v>
          </cell>
          <cell r="DZ13">
            <v>3</v>
          </cell>
          <cell r="EA13">
            <v>3</v>
          </cell>
          <cell r="EB13">
            <v>4</v>
          </cell>
          <cell r="EC13">
            <v>0.8</v>
          </cell>
          <cell r="ED13">
            <v>0.5</v>
          </cell>
          <cell r="EE13">
            <v>0.4</v>
          </cell>
          <cell r="EG13">
            <v>1.75</v>
          </cell>
          <cell r="EH13">
            <v>0.104</v>
          </cell>
        </row>
        <row r="14">
          <cell r="B14">
            <v>4</v>
          </cell>
          <cell r="C14" t="str">
            <v>Xc  8'x9'   c/pala 21B      (en Desmonte)</v>
          </cell>
          <cell r="F14" t="str">
            <v xml:space="preserve"> Semidura</v>
          </cell>
          <cell r="G14">
            <v>40</v>
          </cell>
          <cell r="H14">
            <v>36</v>
          </cell>
          <cell r="I14">
            <v>8.9444444444444446</v>
          </cell>
          <cell r="J14">
            <v>2.11</v>
          </cell>
          <cell r="K14">
            <v>14.113799999999999</v>
          </cell>
          <cell r="L14">
            <v>1</v>
          </cell>
          <cell r="M14">
            <v>1</v>
          </cell>
          <cell r="N14">
            <v>2.5</v>
          </cell>
          <cell r="P14">
            <v>4.5</v>
          </cell>
          <cell r="R14">
            <v>8</v>
          </cell>
          <cell r="S14">
            <v>7.5407999999999999</v>
          </cell>
          <cell r="T14">
            <v>0.94259999999999999</v>
          </cell>
          <cell r="U14">
            <v>0.92</v>
          </cell>
          <cell r="V14">
            <v>0.86719200000000007</v>
          </cell>
          <cell r="X14">
            <v>1.85</v>
          </cell>
          <cell r="Y14">
            <v>6.51</v>
          </cell>
          <cell r="Z14">
            <v>0.47</v>
          </cell>
          <cell r="AB14" t="str">
            <v>Xc  8'x9'   c/pala 21B      (en Desmonte)</v>
          </cell>
          <cell r="AD14">
            <v>0.5</v>
          </cell>
          <cell r="AE14">
            <v>0.5</v>
          </cell>
          <cell r="AF14">
            <v>1</v>
          </cell>
          <cell r="AG14">
            <v>0.5</v>
          </cell>
          <cell r="AH14">
            <v>0.5</v>
          </cell>
          <cell r="AL14">
            <v>1.5</v>
          </cell>
          <cell r="AU14">
            <v>4.5</v>
          </cell>
          <cell r="AW14" t="str">
            <v>Xc  8'x9'   c/pala 21B      (en Desmonte)</v>
          </cell>
          <cell r="AY14">
            <v>4</v>
          </cell>
          <cell r="BA14">
            <v>5</v>
          </cell>
          <cell r="BB14">
            <v>10</v>
          </cell>
          <cell r="BC14">
            <v>4</v>
          </cell>
          <cell r="BD14">
            <v>10</v>
          </cell>
          <cell r="BE14">
            <v>4</v>
          </cell>
          <cell r="BF14">
            <v>8</v>
          </cell>
          <cell r="BG14">
            <v>4</v>
          </cell>
          <cell r="BH14">
            <v>8</v>
          </cell>
          <cell r="BI14">
            <v>6</v>
          </cell>
          <cell r="BJ14">
            <v>8</v>
          </cell>
          <cell r="BK14">
            <v>5</v>
          </cell>
          <cell r="BL14">
            <v>8</v>
          </cell>
          <cell r="BO14">
            <v>8</v>
          </cell>
          <cell r="BP14">
            <v>10</v>
          </cell>
          <cell r="BQ14">
            <v>40</v>
          </cell>
          <cell r="BR14">
            <v>322</v>
          </cell>
          <cell r="BT14" t="str">
            <v>Xc  8'x9'   c/pala 21B      (en Desmonte)</v>
          </cell>
          <cell r="BV14" t="str">
            <v xml:space="preserve">- Barra de 4'   </v>
          </cell>
          <cell r="BW14">
            <v>40</v>
          </cell>
          <cell r="BX14">
            <v>0.33333333333333331</v>
          </cell>
          <cell r="BY14">
            <v>0.11700000000000001</v>
          </cell>
          <cell r="BZ14" t="str">
            <v xml:space="preserve">- Barra de 6'   </v>
          </cell>
          <cell r="CA14">
            <v>40</v>
          </cell>
          <cell r="CB14">
            <v>0.33333333333333331</v>
          </cell>
          <cell r="CC14">
            <v>0.151</v>
          </cell>
          <cell r="CD14" t="str">
            <v xml:space="preserve">- Barra de 8'     </v>
          </cell>
          <cell r="CE14">
            <v>40</v>
          </cell>
          <cell r="CF14">
            <v>0.33333333333333331</v>
          </cell>
          <cell r="CG14">
            <v>0.17199999999999999</v>
          </cell>
          <cell r="CQ14" t="str">
            <v>Xc  8'x9'   c/pala 21B      (en Desmonte)</v>
          </cell>
          <cell r="CS14" t="str">
            <v>- Broca 38 mm.</v>
          </cell>
          <cell r="CT14">
            <v>40</v>
          </cell>
          <cell r="CU14">
            <v>0.5</v>
          </cell>
          <cell r="CV14">
            <v>0.16228857142857142</v>
          </cell>
          <cell r="CW14" t="str">
            <v>- Broca 36 mm.</v>
          </cell>
          <cell r="CX14">
            <v>40</v>
          </cell>
          <cell r="CY14">
            <v>0.5</v>
          </cell>
          <cell r="CZ14">
            <v>0.15366285714285713</v>
          </cell>
          <cell r="DA14">
            <v>0</v>
          </cell>
          <cell r="DE14" t="str">
            <v>- Barra Piloto 4'</v>
          </cell>
          <cell r="DF14">
            <v>4</v>
          </cell>
          <cell r="DG14">
            <v>0.6</v>
          </cell>
          <cell r="DH14">
            <v>0.1973</v>
          </cell>
          <cell r="DI14" t="str">
            <v>- Barra Piloto 6'</v>
          </cell>
          <cell r="DJ14">
            <v>4</v>
          </cell>
          <cell r="DK14">
            <v>0.4</v>
          </cell>
          <cell r="DL14">
            <v>0.21479999999999999</v>
          </cell>
          <cell r="DM14">
            <v>0</v>
          </cell>
          <cell r="DQ14" t="str">
            <v>- Broca Rimadora</v>
          </cell>
          <cell r="DR14">
            <v>1.5523208571428573</v>
          </cell>
          <cell r="DT14" t="str">
            <v>Xc  8'x9'   c/pala 21B      (en Desmonte)</v>
          </cell>
          <cell r="DU14" t="str">
            <v xml:space="preserve">- Barra de 3'     </v>
          </cell>
          <cell r="DV14">
            <v>1</v>
          </cell>
          <cell r="DW14">
            <v>1</v>
          </cell>
          <cell r="DX14">
            <v>1</v>
          </cell>
          <cell r="DY14">
            <v>3</v>
          </cell>
          <cell r="DZ14">
            <v>3</v>
          </cell>
          <cell r="EA14">
            <v>3</v>
          </cell>
          <cell r="EB14">
            <v>4</v>
          </cell>
          <cell r="EC14">
            <v>0.8</v>
          </cell>
          <cell r="ED14">
            <v>0.5</v>
          </cell>
          <cell r="EE14">
            <v>0.4</v>
          </cell>
          <cell r="EG14">
            <v>1.75</v>
          </cell>
          <cell r="EH14">
            <v>0.104</v>
          </cell>
        </row>
        <row r="15">
          <cell r="B15">
            <v>5</v>
          </cell>
          <cell r="C15" t="str">
            <v>Xc  8'x8'   c/pala 21B      (en Desmonte)</v>
          </cell>
          <cell r="F15" t="str">
            <v xml:space="preserve"> Semidura</v>
          </cell>
          <cell r="G15">
            <v>40</v>
          </cell>
          <cell r="H15">
            <v>36</v>
          </cell>
          <cell r="I15">
            <v>8.9444444444444446</v>
          </cell>
          <cell r="J15">
            <v>2.11</v>
          </cell>
          <cell r="K15">
            <v>12.5456</v>
          </cell>
          <cell r="L15">
            <v>1</v>
          </cell>
          <cell r="M15">
            <v>1</v>
          </cell>
          <cell r="N15">
            <v>2</v>
          </cell>
          <cell r="P15">
            <v>4</v>
          </cell>
          <cell r="R15">
            <v>8</v>
          </cell>
          <cell r="S15">
            <v>7.5407999999999999</v>
          </cell>
          <cell r="T15">
            <v>0.94259999999999999</v>
          </cell>
          <cell r="U15">
            <v>0.92</v>
          </cell>
          <cell r="V15">
            <v>0.86719200000000007</v>
          </cell>
          <cell r="X15">
            <v>2.08</v>
          </cell>
          <cell r="Y15">
            <v>7.33</v>
          </cell>
          <cell r="Z15">
            <v>0.53</v>
          </cell>
          <cell r="AB15" t="str">
            <v>Xc  8'x8'   c/pala 21B      (en Desmonte)</v>
          </cell>
          <cell r="AD15">
            <v>0.5</v>
          </cell>
          <cell r="AE15">
            <v>0.5</v>
          </cell>
          <cell r="AF15">
            <v>1</v>
          </cell>
          <cell r="AG15">
            <v>0.5</v>
          </cell>
          <cell r="AH15">
            <v>0.5</v>
          </cell>
          <cell r="AL15">
            <v>1</v>
          </cell>
          <cell r="AU15">
            <v>4</v>
          </cell>
          <cell r="AW15" t="str">
            <v>Xc  8'x8'   c/pala 21B      (en Desmonte)</v>
          </cell>
          <cell r="AY15">
            <v>4</v>
          </cell>
          <cell r="BA15">
            <v>5</v>
          </cell>
          <cell r="BB15">
            <v>10</v>
          </cell>
          <cell r="BC15">
            <v>4</v>
          </cell>
          <cell r="BD15">
            <v>10</v>
          </cell>
          <cell r="BE15">
            <v>4</v>
          </cell>
          <cell r="BF15">
            <v>8</v>
          </cell>
          <cell r="BG15">
            <v>6</v>
          </cell>
          <cell r="BH15">
            <v>8</v>
          </cell>
          <cell r="BI15">
            <v>4</v>
          </cell>
          <cell r="BJ15">
            <v>8</v>
          </cell>
          <cell r="BK15">
            <v>5</v>
          </cell>
          <cell r="BL15">
            <v>8</v>
          </cell>
          <cell r="BO15">
            <v>8</v>
          </cell>
          <cell r="BP15">
            <v>10</v>
          </cell>
          <cell r="BQ15">
            <v>40</v>
          </cell>
          <cell r="BR15">
            <v>322</v>
          </cell>
          <cell r="BT15" t="str">
            <v>Xc  8'x8'   c/pala 21B      (en Desmonte)</v>
          </cell>
          <cell r="BV15" t="str">
            <v xml:space="preserve">- Barra de 4'   </v>
          </cell>
          <cell r="BW15">
            <v>40</v>
          </cell>
          <cell r="BX15">
            <v>0.33333333333333331</v>
          </cell>
          <cell r="BY15">
            <v>0.11700000000000001</v>
          </cell>
          <cell r="BZ15" t="str">
            <v xml:space="preserve">- Barra de 6'  </v>
          </cell>
          <cell r="CA15">
            <v>40</v>
          </cell>
          <cell r="CB15">
            <v>0.33333333333333331</v>
          </cell>
          <cell r="CC15">
            <v>0.151</v>
          </cell>
          <cell r="CD15" t="str">
            <v xml:space="preserve">- Barra de 8'      </v>
          </cell>
          <cell r="CE15">
            <v>40</v>
          </cell>
          <cell r="CF15">
            <v>0.33333333333333331</v>
          </cell>
          <cell r="CG15">
            <v>0.17199999999999999</v>
          </cell>
          <cell r="CQ15" t="str">
            <v>Xc  8'x8'   c/pala 21B      (en Desmonte)</v>
          </cell>
          <cell r="CS15" t="str">
            <v>- Broca 38 mm.</v>
          </cell>
          <cell r="CT15">
            <v>40</v>
          </cell>
          <cell r="CU15">
            <v>0.5</v>
          </cell>
          <cell r="CV15">
            <v>0.16228857142857142</v>
          </cell>
          <cell r="CW15" t="str">
            <v>- Broca 36 mm.</v>
          </cell>
          <cell r="CX15">
            <v>40</v>
          </cell>
          <cell r="CY15">
            <v>0.5</v>
          </cell>
          <cell r="CZ15">
            <v>0.15366285714285713</v>
          </cell>
          <cell r="DA15">
            <v>0</v>
          </cell>
          <cell r="DE15" t="str">
            <v>- Barra Piloto 4'</v>
          </cell>
          <cell r="DF15">
            <v>4</v>
          </cell>
          <cell r="DG15">
            <v>0.6</v>
          </cell>
          <cell r="DH15">
            <v>0.1973</v>
          </cell>
          <cell r="DI15" t="str">
            <v>- Barra Piloto 6'</v>
          </cell>
          <cell r="DJ15">
            <v>4</v>
          </cell>
          <cell r="DK15">
            <v>0.4</v>
          </cell>
          <cell r="DL15">
            <v>0.21479999999999999</v>
          </cell>
          <cell r="DM15">
            <v>0</v>
          </cell>
          <cell r="DQ15" t="str">
            <v>- Broca Rimadora</v>
          </cell>
          <cell r="DR15">
            <v>1.5523208571428573</v>
          </cell>
          <cell r="DT15" t="str">
            <v>Xc  8'x8'   c/pala 21B      (en Desmonte)</v>
          </cell>
          <cell r="DU15" t="str">
            <v xml:space="preserve">- Barra de 3'     </v>
          </cell>
          <cell r="DV15">
            <v>1</v>
          </cell>
          <cell r="DW15">
            <v>1</v>
          </cell>
          <cell r="DX15">
            <v>1</v>
          </cell>
          <cell r="DY15">
            <v>3</v>
          </cell>
          <cell r="DZ15">
            <v>3</v>
          </cell>
          <cell r="EA15">
            <v>3</v>
          </cell>
          <cell r="EB15">
            <v>4</v>
          </cell>
          <cell r="EC15">
            <v>0.8</v>
          </cell>
          <cell r="ED15">
            <v>0.5</v>
          </cell>
          <cell r="EE15">
            <v>0.4</v>
          </cell>
          <cell r="EG15">
            <v>1.75</v>
          </cell>
          <cell r="EH15">
            <v>0.104</v>
          </cell>
        </row>
        <row r="16">
          <cell r="B16">
            <v>6</v>
          </cell>
          <cell r="C16" t="str">
            <v>S/N 5 x 6  s/winche</v>
          </cell>
          <cell r="E16" t="str">
            <v>SI</v>
          </cell>
          <cell r="F16" t="str">
            <v xml:space="preserve"> Semidura</v>
          </cell>
          <cell r="G16">
            <v>22</v>
          </cell>
          <cell r="H16">
            <v>20</v>
          </cell>
          <cell r="I16">
            <v>5.8</v>
          </cell>
          <cell r="J16">
            <v>1.27</v>
          </cell>
          <cell r="K16">
            <v>3.5396000000000001</v>
          </cell>
          <cell r="L16">
            <v>1</v>
          </cell>
          <cell r="M16">
            <v>1</v>
          </cell>
          <cell r="N16">
            <v>1</v>
          </cell>
          <cell r="P16">
            <v>3</v>
          </cell>
          <cell r="R16">
            <v>5</v>
          </cell>
          <cell r="S16">
            <v>4.5395000000000003</v>
          </cell>
          <cell r="T16">
            <v>0.90790000000000004</v>
          </cell>
          <cell r="U16">
            <v>0.92</v>
          </cell>
          <cell r="V16">
            <v>0.83526800000000012</v>
          </cell>
          <cell r="X16">
            <v>2.66</v>
          </cell>
          <cell r="Y16">
            <v>8.6</v>
          </cell>
          <cell r="Z16">
            <v>0.42</v>
          </cell>
          <cell r="AB16" t="str">
            <v>S/N 5 x 6  s/winche</v>
          </cell>
          <cell r="AD16">
            <v>0.5</v>
          </cell>
          <cell r="AE16">
            <v>0.5</v>
          </cell>
          <cell r="AF16">
            <v>1</v>
          </cell>
          <cell r="AG16">
            <v>0.4</v>
          </cell>
          <cell r="AH16">
            <v>0.4</v>
          </cell>
          <cell r="AJ16">
            <v>0.1</v>
          </cell>
          <cell r="AK16">
            <v>0.1</v>
          </cell>
          <cell r="AU16">
            <v>3</v>
          </cell>
          <cell r="AW16" t="str">
            <v>S/N 5 x 6  s/winche</v>
          </cell>
          <cell r="AY16">
            <v>2</v>
          </cell>
          <cell r="BA16">
            <v>4</v>
          </cell>
          <cell r="BB16">
            <v>7</v>
          </cell>
          <cell r="BC16">
            <v>2</v>
          </cell>
          <cell r="BD16">
            <v>7</v>
          </cell>
          <cell r="BI16">
            <v>4</v>
          </cell>
          <cell r="BJ16">
            <v>5</v>
          </cell>
          <cell r="BK16">
            <v>4</v>
          </cell>
          <cell r="BL16">
            <v>5</v>
          </cell>
          <cell r="BM16">
            <v>2</v>
          </cell>
          <cell r="BN16">
            <v>5</v>
          </cell>
          <cell r="BO16">
            <v>4</v>
          </cell>
          <cell r="BP16">
            <v>6</v>
          </cell>
          <cell r="BQ16">
            <v>22</v>
          </cell>
          <cell r="BR16">
            <v>116</v>
          </cell>
          <cell r="BT16" t="str">
            <v>S/N 5 x 6  s/winche</v>
          </cell>
          <cell r="BV16" t="str">
            <v xml:space="preserve">- Barra de 3'   </v>
          </cell>
          <cell r="BW16">
            <v>22</v>
          </cell>
          <cell r="BX16">
            <v>0.6</v>
          </cell>
          <cell r="BY16">
            <v>0.104</v>
          </cell>
          <cell r="BZ16" t="str">
            <v xml:space="preserve">- Barra de 5'   </v>
          </cell>
          <cell r="CA16">
            <v>22</v>
          </cell>
          <cell r="CB16">
            <v>0.4</v>
          </cell>
          <cell r="CC16">
            <v>0.13500000000000001</v>
          </cell>
          <cell r="CD16">
            <v>0</v>
          </cell>
          <cell r="CH16">
            <v>0</v>
          </cell>
          <cell r="CQ16" t="str">
            <v>S/N 5 x 6  s/winche</v>
          </cell>
          <cell r="CS16" t="str">
            <v>- Broca 38 mm.</v>
          </cell>
          <cell r="CT16">
            <v>22</v>
          </cell>
          <cell r="CU16">
            <v>0.6</v>
          </cell>
          <cell r="CV16">
            <v>0.16228857142857142</v>
          </cell>
          <cell r="CW16" t="str">
            <v>- Broca 36 mm.</v>
          </cell>
          <cell r="CX16">
            <v>22</v>
          </cell>
          <cell r="CY16">
            <v>0.4</v>
          </cell>
          <cell r="CZ16">
            <v>0.15366285714285713</v>
          </cell>
          <cell r="DA16">
            <v>0</v>
          </cell>
          <cell r="DE16" t="str">
            <v>- Barra Piloto 4'</v>
          </cell>
          <cell r="DF16">
            <v>2</v>
          </cell>
          <cell r="DG16">
            <v>0.6</v>
          </cell>
          <cell r="DH16">
            <v>0.1973</v>
          </cell>
          <cell r="DI16" t="str">
            <v>- Barra Piloto 6'</v>
          </cell>
          <cell r="DJ16">
            <v>2</v>
          </cell>
          <cell r="DK16">
            <v>0.4</v>
          </cell>
          <cell r="DL16">
            <v>0.21479999999999999</v>
          </cell>
          <cell r="DM16">
            <v>0</v>
          </cell>
          <cell r="DQ16" t="str">
            <v>- Broca Rimadora</v>
          </cell>
          <cell r="DR16">
            <v>1.5523208571428573</v>
          </cell>
          <cell r="DT16" t="str">
            <v>S/N 5 x 6  s/winche</v>
          </cell>
          <cell r="DU16" t="str">
            <v xml:space="preserve">- Barra de 3'   </v>
          </cell>
          <cell r="DV16">
            <v>1</v>
          </cell>
          <cell r="DZ16">
            <v>3</v>
          </cell>
          <cell r="EC16">
            <v>0.3</v>
          </cell>
          <cell r="EG16">
            <v>0.33</v>
          </cell>
          <cell r="EH16">
            <v>0.104</v>
          </cell>
        </row>
        <row r="17">
          <cell r="B17">
            <v>7</v>
          </cell>
          <cell r="C17" t="str">
            <v>S/N 4 x 6  s/winche</v>
          </cell>
          <cell r="E17" t="str">
            <v>SI</v>
          </cell>
          <cell r="F17" t="str">
            <v xml:space="preserve"> Semidura</v>
          </cell>
          <cell r="G17">
            <v>20</v>
          </cell>
          <cell r="H17">
            <v>18</v>
          </cell>
          <cell r="I17">
            <v>5.8888888888888893</v>
          </cell>
          <cell r="J17">
            <v>1.27</v>
          </cell>
          <cell r="K17">
            <v>2.8317000000000001</v>
          </cell>
          <cell r="L17">
            <v>1</v>
          </cell>
          <cell r="M17">
            <v>1</v>
          </cell>
          <cell r="N17">
            <v>1</v>
          </cell>
          <cell r="P17">
            <v>3</v>
          </cell>
          <cell r="R17">
            <v>5</v>
          </cell>
          <cell r="S17">
            <v>4.5395000000000003</v>
          </cell>
          <cell r="T17">
            <v>0.90790000000000004</v>
          </cell>
          <cell r="U17">
            <v>0.92</v>
          </cell>
          <cell r="V17">
            <v>0.83526800000000012</v>
          </cell>
          <cell r="X17">
            <v>3.04</v>
          </cell>
          <cell r="Y17">
            <v>9.77</v>
          </cell>
          <cell r="Z17">
            <v>0.42</v>
          </cell>
          <cell r="AB17" t="str">
            <v>S/N 4 x 6  s/winche</v>
          </cell>
          <cell r="AD17">
            <v>0.5</v>
          </cell>
          <cell r="AE17">
            <v>0.5</v>
          </cell>
          <cell r="AF17">
            <v>1</v>
          </cell>
          <cell r="AG17">
            <v>0.4</v>
          </cell>
          <cell r="AH17">
            <v>0.4</v>
          </cell>
          <cell r="AJ17">
            <v>0.1</v>
          </cell>
          <cell r="AK17">
            <v>0.1</v>
          </cell>
          <cell r="AU17">
            <v>3</v>
          </cell>
          <cell r="AW17" t="str">
            <v>S/N 4 x 6  s/winche</v>
          </cell>
          <cell r="AY17">
            <v>2</v>
          </cell>
          <cell r="BA17">
            <v>4</v>
          </cell>
          <cell r="BB17">
            <v>7</v>
          </cell>
          <cell r="BC17">
            <v>2</v>
          </cell>
          <cell r="BD17">
            <v>7</v>
          </cell>
          <cell r="BI17">
            <v>2</v>
          </cell>
          <cell r="BJ17">
            <v>5</v>
          </cell>
          <cell r="BK17">
            <v>4</v>
          </cell>
          <cell r="BL17">
            <v>5</v>
          </cell>
          <cell r="BM17">
            <v>2</v>
          </cell>
          <cell r="BN17">
            <v>5</v>
          </cell>
          <cell r="BO17">
            <v>4</v>
          </cell>
          <cell r="BP17">
            <v>6</v>
          </cell>
          <cell r="BQ17">
            <v>20</v>
          </cell>
          <cell r="BR17">
            <v>106</v>
          </cell>
          <cell r="BT17" t="str">
            <v>S/N 4 x 6  s/winche</v>
          </cell>
          <cell r="BV17" t="str">
            <v xml:space="preserve">- Barra de 3'   </v>
          </cell>
          <cell r="BW17">
            <v>20</v>
          </cell>
          <cell r="BX17">
            <v>0.6</v>
          </cell>
          <cell r="BY17">
            <v>0.104</v>
          </cell>
          <cell r="BZ17" t="str">
            <v xml:space="preserve">- Barra de 5'  </v>
          </cell>
          <cell r="CA17">
            <v>20</v>
          </cell>
          <cell r="CB17">
            <v>0.4</v>
          </cell>
          <cell r="CC17">
            <v>0.13500000000000001</v>
          </cell>
          <cell r="CD17">
            <v>0</v>
          </cell>
          <cell r="CH17">
            <v>0</v>
          </cell>
          <cell r="CQ17" t="str">
            <v>S/N 4 x 6  s/winche</v>
          </cell>
          <cell r="CS17" t="str">
            <v>- Broca 38 mm.</v>
          </cell>
          <cell r="CT17">
            <v>20</v>
          </cell>
          <cell r="CU17">
            <v>0.6</v>
          </cell>
          <cell r="CV17">
            <v>0.16228857142857142</v>
          </cell>
          <cell r="CW17" t="str">
            <v>- Broca 36 mm.</v>
          </cell>
          <cell r="CX17">
            <v>20</v>
          </cell>
          <cell r="CY17">
            <v>0.4</v>
          </cell>
          <cell r="CZ17">
            <v>0.15366285714285713</v>
          </cell>
          <cell r="DA17">
            <v>0</v>
          </cell>
          <cell r="DE17" t="str">
            <v>- Barra Piloto 4'</v>
          </cell>
          <cell r="DF17">
            <v>2</v>
          </cell>
          <cell r="DG17">
            <v>0.6</v>
          </cell>
          <cell r="DH17">
            <v>0.1973</v>
          </cell>
          <cell r="DI17" t="str">
            <v>- Barra Piloto 6'</v>
          </cell>
          <cell r="DJ17">
            <v>2</v>
          </cell>
          <cell r="DK17">
            <v>0.4</v>
          </cell>
          <cell r="DL17">
            <v>0.21479999999999999</v>
          </cell>
          <cell r="DM17">
            <v>0</v>
          </cell>
          <cell r="DQ17" t="str">
            <v>- Broca Rimadora</v>
          </cell>
          <cell r="DR17">
            <v>1.5523208571428573</v>
          </cell>
          <cell r="DT17" t="str">
            <v>S/N 4 x 6  s/winche</v>
          </cell>
          <cell r="DU17" t="str">
            <v xml:space="preserve">- Barra de 3'   </v>
          </cell>
          <cell r="DV17">
            <v>1</v>
          </cell>
          <cell r="DZ17">
            <v>3</v>
          </cell>
          <cell r="EC17">
            <v>0.3</v>
          </cell>
          <cell r="EG17">
            <v>0.33</v>
          </cell>
          <cell r="EH17">
            <v>0.104</v>
          </cell>
        </row>
        <row r="18">
          <cell r="B18">
            <v>8</v>
          </cell>
          <cell r="C18" t="str">
            <v>S/N 5 x 6  c/winche</v>
          </cell>
          <cell r="F18" t="str">
            <v xml:space="preserve"> Semidura</v>
          </cell>
          <cell r="G18">
            <v>22</v>
          </cell>
          <cell r="H18">
            <v>20</v>
          </cell>
          <cell r="I18">
            <v>5.8</v>
          </cell>
          <cell r="J18">
            <v>1.27</v>
          </cell>
          <cell r="K18">
            <v>3.5396000000000001</v>
          </cell>
          <cell r="L18">
            <v>1</v>
          </cell>
          <cell r="M18">
            <v>1</v>
          </cell>
          <cell r="N18">
            <v>0</v>
          </cell>
          <cell r="P18">
            <v>2</v>
          </cell>
          <cell r="R18">
            <v>5</v>
          </cell>
          <cell r="S18">
            <v>4.5395000000000003</v>
          </cell>
          <cell r="T18">
            <v>0.90790000000000004</v>
          </cell>
          <cell r="U18">
            <v>0.92</v>
          </cell>
          <cell r="V18">
            <v>0.83526800000000012</v>
          </cell>
          <cell r="X18">
            <v>2.66</v>
          </cell>
          <cell r="Y18">
            <v>8.6</v>
          </cell>
          <cell r="Z18">
            <v>0.64</v>
          </cell>
          <cell r="AB18" t="str">
            <v>S/N 5 x 6  c/winche</v>
          </cell>
          <cell r="AD18">
            <v>0.5</v>
          </cell>
          <cell r="AE18">
            <v>0.5</v>
          </cell>
          <cell r="AG18">
            <v>0.5</v>
          </cell>
          <cell r="AH18">
            <v>0.5</v>
          </cell>
          <cell r="AU18">
            <v>2</v>
          </cell>
          <cell r="AW18" t="str">
            <v>S/N 5 x 6  c/winche</v>
          </cell>
          <cell r="AY18">
            <v>2</v>
          </cell>
          <cell r="BA18">
            <v>4</v>
          </cell>
          <cell r="BB18">
            <v>7</v>
          </cell>
          <cell r="BC18">
            <v>2</v>
          </cell>
          <cell r="BD18">
            <v>7</v>
          </cell>
          <cell r="BI18">
            <v>4</v>
          </cell>
          <cell r="BJ18">
            <v>5</v>
          </cell>
          <cell r="BK18">
            <v>4</v>
          </cell>
          <cell r="BL18">
            <v>5</v>
          </cell>
          <cell r="BM18">
            <v>2</v>
          </cell>
          <cell r="BN18">
            <v>5</v>
          </cell>
          <cell r="BO18">
            <v>4</v>
          </cell>
          <cell r="BP18">
            <v>6</v>
          </cell>
          <cell r="BQ18">
            <v>22</v>
          </cell>
          <cell r="BR18">
            <v>116</v>
          </cell>
          <cell r="BT18" t="str">
            <v>S/N 5 x 6  c/winche</v>
          </cell>
          <cell r="BV18" t="str">
            <v xml:space="preserve">- Barra de 3'   </v>
          </cell>
          <cell r="BW18">
            <v>22</v>
          </cell>
          <cell r="BX18">
            <v>0.6</v>
          </cell>
          <cell r="BY18">
            <v>0.104</v>
          </cell>
          <cell r="BZ18" t="str">
            <v xml:space="preserve">- Barra de 5'   </v>
          </cell>
          <cell r="CA18">
            <v>22</v>
          </cell>
          <cell r="CB18">
            <v>0.4</v>
          </cell>
          <cell r="CC18">
            <v>0.13500000000000001</v>
          </cell>
          <cell r="CD18">
            <v>0</v>
          </cell>
          <cell r="CH18">
            <v>0</v>
          </cell>
          <cell r="CQ18" t="str">
            <v>S/N 5 x 6  c/winche</v>
          </cell>
          <cell r="CS18" t="str">
            <v>- Broca 38 mm.</v>
          </cell>
          <cell r="CT18">
            <v>22</v>
          </cell>
          <cell r="CU18">
            <v>0.6</v>
          </cell>
          <cell r="CV18">
            <v>0.16228857142857142</v>
          </cell>
          <cell r="CW18" t="str">
            <v>- Broca 36 mm.</v>
          </cell>
          <cell r="CX18">
            <v>22</v>
          </cell>
          <cell r="CY18">
            <v>0.4</v>
          </cell>
          <cell r="CZ18">
            <v>0.15366285714285713</v>
          </cell>
          <cell r="DA18">
            <v>0</v>
          </cell>
          <cell r="DE18" t="str">
            <v>- Barra Piloto 4'</v>
          </cell>
          <cell r="DF18">
            <v>2</v>
          </cell>
          <cell r="DG18">
            <v>0.6</v>
          </cell>
          <cell r="DH18">
            <v>0.1973</v>
          </cell>
          <cell r="DI18" t="str">
            <v>- Barra Piloto 6'</v>
          </cell>
          <cell r="DJ18">
            <v>2</v>
          </cell>
          <cell r="DK18">
            <v>0.4</v>
          </cell>
          <cell r="DL18">
            <v>0.21479999999999999</v>
          </cell>
          <cell r="DM18">
            <v>0</v>
          </cell>
          <cell r="DQ18" t="str">
            <v>- Broca Rimadora</v>
          </cell>
          <cell r="DR18">
            <v>1.5523208571428573</v>
          </cell>
          <cell r="DT18" t="str">
            <v>S/N 5 x 6  c/winche</v>
          </cell>
          <cell r="DU18" t="str">
            <v xml:space="preserve">- Barra de 3'   </v>
          </cell>
          <cell r="DV18">
            <v>1</v>
          </cell>
          <cell r="DZ18">
            <v>3</v>
          </cell>
          <cell r="EC18">
            <v>0.3</v>
          </cell>
          <cell r="EG18">
            <v>0.33</v>
          </cell>
          <cell r="EH18">
            <v>0.104</v>
          </cell>
        </row>
        <row r="19">
          <cell r="B19">
            <v>9</v>
          </cell>
          <cell r="C19" t="str">
            <v>S/N 4 x 6  c/winche</v>
          </cell>
          <cell r="F19" t="str">
            <v xml:space="preserve"> Semidura</v>
          </cell>
          <cell r="G19">
            <v>20</v>
          </cell>
          <cell r="H19">
            <v>18</v>
          </cell>
          <cell r="I19">
            <v>5.8888888888888893</v>
          </cell>
          <cell r="J19">
            <v>1.27</v>
          </cell>
          <cell r="K19">
            <v>2.8317000000000001</v>
          </cell>
          <cell r="L19">
            <v>1</v>
          </cell>
          <cell r="M19">
            <v>1</v>
          </cell>
          <cell r="N19">
            <v>0</v>
          </cell>
          <cell r="P19">
            <v>2</v>
          </cell>
          <cell r="R19">
            <v>5</v>
          </cell>
          <cell r="S19">
            <v>4.5395000000000003</v>
          </cell>
          <cell r="T19">
            <v>0.90790000000000004</v>
          </cell>
          <cell r="U19">
            <v>0.92</v>
          </cell>
          <cell r="V19">
            <v>0.83526800000000012</v>
          </cell>
          <cell r="X19">
            <v>3.04</v>
          </cell>
          <cell r="Y19">
            <v>9.77</v>
          </cell>
          <cell r="Z19">
            <v>0.64</v>
          </cell>
          <cell r="AB19" t="str">
            <v>S/N 4 x 6  c/winche</v>
          </cell>
          <cell r="AD19">
            <v>0.5</v>
          </cell>
          <cell r="AE19">
            <v>0.5</v>
          </cell>
          <cell r="AG19">
            <v>0.5</v>
          </cell>
          <cell r="AH19">
            <v>0.5</v>
          </cell>
          <cell r="AU19">
            <v>2</v>
          </cell>
          <cell r="AW19" t="str">
            <v>S/N 4 x 6  c/winche</v>
          </cell>
          <cell r="AY19">
            <v>2</v>
          </cell>
          <cell r="BA19">
            <v>4</v>
          </cell>
          <cell r="BB19">
            <v>7</v>
          </cell>
          <cell r="BC19">
            <v>2</v>
          </cell>
          <cell r="BD19">
            <v>7</v>
          </cell>
          <cell r="BI19">
            <v>2</v>
          </cell>
          <cell r="BJ19">
            <v>5</v>
          </cell>
          <cell r="BK19">
            <v>4</v>
          </cell>
          <cell r="BL19">
            <v>5</v>
          </cell>
          <cell r="BM19">
            <v>2</v>
          </cell>
          <cell r="BN19">
            <v>5</v>
          </cell>
          <cell r="BO19">
            <v>4</v>
          </cell>
          <cell r="BP19">
            <v>6</v>
          </cell>
          <cell r="BQ19">
            <v>20</v>
          </cell>
          <cell r="BR19">
            <v>106</v>
          </cell>
          <cell r="BT19" t="str">
            <v>S/N 4 x 6  c/winche</v>
          </cell>
          <cell r="BV19" t="str">
            <v xml:space="preserve">- Barra de 3'   </v>
          </cell>
          <cell r="BW19">
            <v>20</v>
          </cell>
          <cell r="BX19">
            <v>0.6</v>
          </cell>
          <cell r="BY19">
            <v>0.104</v>
          </cell>
          <cell r="BZ19" t="str">
            <v xml:space="preserve">- Barra de 5'  </v>
          </cell>
          <cell r="CA19">
            <v>20</v>
          </cell>
          <cell r="CB19">
            <v>0.4</v>
          </cell>
          <cell r="CC19">
            <v>0.13500000000000001</v>
          </cell>
          <cell r="CD19">
            <v>0</v>
          </cell>
          <cell r="CH19">
            <v>0</v>
          </cell>
          <cell r="CQ19" t="str">
            <v>S/N 4 x 6  c/winche</v>
          </cell>
          <cell r="CS19" t="str">
            <v>- Broca 38 mm.</v>
          </cell>
          <cell r="CT19">
            <v>20</v>
          </cell>
          <cell r="CU19">
            <v>0.6</v>
          </cell>
          <cell r="CV19">
            <v>0.16228857142857142</v>
          </cell>
          <cell r="CW19" t="str">
            <v>- Broca 36 mm.</v>
          </cell>
          <cell r="CX19">
            <v>20</v>
          </cell>
          <cell r="CY19">
            <v>0.4</v>
          </cell>
          <cell r="CZ19">
            <v>0.15366285714285713</v>
          </cell>
          <cell r="DA19">
            <v>0</v>
          </cell>
          <cell r="DE19" t="str">
            <v>- Barra Piloto 4'</v>
          </cell>
          <cell r="DF19">
            <v>2</v>
          </cell>
          <cell r="DG19">
            <v>0.6</v>
          </cell>
          <cell r="DH19">
            <v>0.1973</v>
          </cell>
          <cell r="DI19" t="str">
            <v>- Barra Piloto 6'</v>
          </cell>
          <cell r="DJ19">
            <v>2</v>
          </cell>
          <cell r="DK19">
            <v>0.4</v>
          </cell>
          <cell r="DL19">
            <v>0.21479999999999999</v>
          </cell>
          <cell r="DM19">
            <v>0</v>
          </cell>
          <cell r="DQ19" t="str">
            <v>- Broca Rimadora</v>
          </cell>
          <cell r="DR19">
            <v>1.5523208571428573</v>
          </cell>
          <cell r="DT19" t="str">
            <v>S/N 4 x 6  c/winche</v>
          </cell>
          <cell r="DU19" t="str">
            <v xml:space="preserve">- Barra de 3'   </v>
          </cell>
          <cell r="DV19">
            <v>1</v>
          </cell>
          <cell r="DZ19">
            <v>3</v>
          </cell>
          <cell r="EC19">
            <v>0.3</v>
          </cell>
          <cell r="EG19">
            <v>0.33</v>
          </cell>
          <cell r="EH19">
            <v>0.104</v>
          </cell>
        </row>
        <row r="20">
          <cell r="B20">
            <v>10</v>
          </cell>
          <cell r="C20" t="str">
            <v>Ch  8 x 5</v>
          </cell>
          <cell r="F20" t="str">
            <v xml:space="preserve"> Semidura</v>
          </cell>
          <cell r="G20">
            <v>24</v>
          </cell>
          <cell r="H20">
            <v>22</v>
          </cell>
          <cell r="I20">
            <v>5.3636363636363633</v>
          </cell>
          <cell r="J20">
            <v>1.27</v>
          </cell>
          <cell r="K20">
            <v>4.7195</v>
          </cell>
          <cell r="L20">
            <v>1</v>
          </cell>
          <cell r="M20">
            <v>1.25</v>
          </cell>
          <cell r="N20">
            <v>0</v>
          </cell>
          <cell r="P20">
            <v>2.25</v>
          </cell>
          <cell r="R20">
            <v>5</v>
          </cell>
          <cell r="S20">
            <v>4.5395000000000003</v>
          </cell>
          <cell r="T20">
            <v>0.90790000000000004</v>
          </cell>
          <cell r="U20">
            <v>0.92</v>
          </cell>
          <cell r="V20">
            <v>0.83526800000000012</v>
          </cell>
          <cell r="X20">
            <v>2.0299999999999998</v>
          </cell>
          <cell r="Y20">
            <v>7.04</v>
          </cell>
          <cell r="Z20">
            <v>0.56000000000000005</v>
          </cell>
          <cell r="AB20" t="str">
            <v>Ch  8 x 5</v>
          </cell>
          <cell r="AG20">
            <v>0.5</v>
          </cell>
          <cell r="AH20">
            <v>0.5</v>
          </cell>
          <cell r="AJ20">
            <v>0.5</v>
          </cell>
          <cell r="AK20">
            <v>0.75</v>
          </cell>
          <cell r="AU20">
            <v>2.25</v>
          </cell>
          <cell r="AW20" t="str">
            <v>Ch  8 x 5</v>
          </cell>
          <cell r="AY20">
            <v>2</v>
          </cell>
          <cell r="BA20">
            <v>4</v>
          </cell>
          <cell r="BB20">
            <v>6</v>
          </cell>
          <cell r="BC20">
            <v>4</v>
          </cell>
          <cell r="BD20">
            <v>6</v>
          </cell>
          <cell r="BG20">
            <v>8</v>
          </cell>
          <cell r="BH20">
            <v>5</v>
          </cell>
          <cell r="BI20">
            <v>6</v>
          </cell>
          <cell r="BJ20">
            <v>5</v>
          </cell>
          <cell r="BQ20">
            <v>24</v>
          </cell>
          <cell r="BR20">
            <v>118</v>
          </cell>
          <cell r="BT20" t="str">
            <v>Ch  8 x 5</v>
          </cell>
          <cell r="BV20" t="str">
            <v xml:space="preserve">- Barra de 3'   </v>
          </cell>
          <cell r="BW20">
            <v>24</v>
          </cell>
          <cell r="BX20">
            <v>0.6</v>
          </cell>
          <cell r="BY20">
            <v>0.104</v>
          </cell>
          <cell r="BZ20" t="str">
            <v xml:space="preserve">- Barra de 5'   </v>
          </cell>
          <cell r="CA20">
            <v>24</v>
          </cell>
          <cell r="CB20">
            <v>0.4</v>
          </cell>
          <cell r="CC20">
            <v>0.13500000000000001</v>
          </cell>
          <cell r="CD20">
            <v>0</v>
          </cell>
          <cell r="CH20">
            <v>0</v>
          </cell>
          <cell r="CQ20" t="str">
            <v>Ch  8 x 5</v>
          </cell>
          <cell r="CS20" t="str">
            <v>- Broca 38 mm.</v>
          </cell>
          <cell r="CT20">
            <v>24</v>
          </cell>
          <cell r="CU20">
            <v>0.6</v>
          </cell>
          <cell r="CV20">
            <v>0.16228857142857142</v>
          </cell>
          <cell r="CW20" t="str">
            <v>- Broca 36 mm.</v>
          </cell>
          <cell r="CX20">
            <v>24</v>
          </cell>
          <cell r="CY20">
            <v>0.4</v>
          </cell>
          <cell r="CZ20">
            <v>0.15366285714285713</v>
          </cell>
          <cell r="DA20">
            <v>0</v>
          </cell>
          <cell r="DE20" t="str">
            <v>- Barra Piloto 4'</v>
          </cell>
          <cell r="DF20">
            <v>2</v>
          </cell>
          <cell r="DG20">
            <v>0.6</v>
          </cell>
          <cell r="DH20">
            <v>0.1973</v>
          </cell>
          <cell r="DI20" t="str">
            <v>- Barra Piloto 6'</v>
          </cell>
          <cell r="DJ20">
            <v>2</v>
          </cell>
          <cell r="DK20">
            <v>0.4</v>
          </cell>
          <cell r="DL20">
            <v>0.21479999999999999</v>
          </cell>
          <cell r="DM20">
            <v>0</v>
          </cell>
          <cell r="DQ20" t="str">
            <v>- Broca Rimadora</v>
          </cell>
          <cell r="DR20">
            <v>1.5523208571428573</v>
          </cell>
          <cell r="DT20" t="str">
            <v>Ch  8 x 5</v>
          </cell>
          <cell r="DU20" t="str">
            <v xml:space="preserve">- Barra de 3'   </v>
          </cell>
          <cell r="EG20">
            <v>0</v>
          </cell>
          <cell r="EH20">
            <v>0.104</v>
          </cell>
        </row>
        <row r="21">
          <cell r="B21">
            <v>11</v>
          </cell>
          <cell r="C21" t="str">
            <v>Ch  5 x 5</v>
          </cell>
          <cell r="F21" t="str">
            <v xml:space="preserve"> Semidura</v>
          </cell>
          <cell r="G21">
            <v>18</v>
          </cell>
          <cell r="H21">
            <v>16</v>
          </cell>
          <cell r="I21">
            <v>5</v>
          </cell>
          <cell r="J21">
            <v>1.2</v>
          </cell>
          <cell r="K21">
            <v>2.7871000000000001</v>
          </cell>
          <cell r="L21">
            <v>1</v>
          </cell>
          <cell r="M21">
            <v>1</v>
          </cell>
          <cell r="N21">
            <v>0</v>
          </cell>
          <cell r="P21">
            <v>2</v>
          </cell>
          <cell r="R21">
            <v>5</v>
          </cell>
          <cell r="S21">
            <v>4.5395000000000003</v>
          </cell>
          <cell r="T21">
            <v>0.90790000000000004</v>
          </cell>
          <cell r="U21">
            <v>0.87</v>
          </cell>
          <cell r="V21">
            <v>0.78987300000000005</v>
          </cell>
          <cell r="X21">
            <v>2.33</v>
          </cell>
          <cell r="Y21">
            <v>8.94</v>
          </cell>
          <cell r="Z21">
            <v>0.6</v>
          </cell>
          <cell r="AB21" t="str">
            <v>Ch  5 x 5</v>
          </cell>
          <cell r="AG21">
            <v>0.5</v>
          </cell>
          <cell r="AH21">
            <v>0.5</v>
          </cell>
          <cell r="AJ21">
            <v>0.5</v>
          </cell>
          <cell r="AK21">
            <v>0.5</v>
          </cell>
          <cell r="AU21">
            <v>2</v>
          </cell>
          <cell r="AW21" t="str">
            <v>Ch  5 x 5</v>
          </cell>
          <cell r="AY21">
            <v>2</v>
          </cell>
          <cell r="BA21">
            <v>4</v>
          </cell>
          <cell r="BB21">
            <v>6</v>
          </cell>
          <cell r="BC21">
            <v>4</v>
          </cell>
          <cell r="BD21">
            <v>5</v>
          </cell>
          <cell r="BG21">
            <v>4</v>
          </cell>
          <cell r="BH21">
            <v>5</v>
          </cell>
          <cell r="BI21">
            <v>4</v>
          </cell>
          <cell r="BJ21">
            <v>4</v>
          </cell>
          <cell r="BQ21">
            <v>18</v>
          </cell>
          <cell r="BR21">
            <v>80</v>
          </cell>
          <cell r="BT21" t="str">
            <v>Ch  5 x 5</v>
          </cell>
          <cell r="BV21" t="str">
            <v xml:space="preserve">- Barra de 3'   </v>
          </cell>
          <cell r="BW21">
            <v>18</v>
          </cell>
          <cell r="BX21">
            <v>0.6</v>
          </cell>
          <cell r="BY21">
            <v>0.104</v>
          </cell>
          <cell r="BZ21" t="str">
            <v xml:space="preserve">- Barra de 5'   </v>
          </cell>
          <cell r="CA21">
            <v>18</v>
          </cell>
          <cell r="CB21">
            <v>0.4</v>
          </cell>
          <cell r="CC21">
            <v>0.13500000000000001</v>
          </cell>
          <cell r="CD21">
            <v>0</v>
          </cell>
          <cell r="CH21">
            <v>0</v>
          </cell>
          <cell r="CQ21" t="str">
            <v>Ch  5 x 5</v>
          </cell>
          <cell r="CS21" t="str">
            <v>- Broca 38 mm.</v>
          </cell>
          <cell r="CT21">
            <v>18</v>
          </cell>
          <cell r="CU21">
            <v>0.6</v>
          </cell>
          <cell r="CV21">
            <v>0.16228857142857142</v>
          </cell>
          <cell r="CW21" t="str">
            <v>- Broca 36 mm.</v>
          </cell>
          <cell r="CX21">
            <v>18</v>
          </cell>
          <cell r="CY21">
            <v>0.4</v>
          </cell>
          <cell r="CZ21">
            <v>0.15366285714285713</v>
          </cell>
          <cell r="DA21">
            <v>0</v>
          </cell>
          <cell r="DE21" t="str">
            <v>- Barra Piloto 4'</v>
          </cell>
          <cell r="DF21">
            <v>2</v>
          </cell>
          <cell r="DG21">
            <v>0.6</v>
          </cell>
          <cell r="DH21">
            <v>0.1973</v>
          </cell>
          <cell r="DI21" t="str">
            <v>- Barra Piloto 6'</v>
          </cell>
          <cell r="DJ21">
            <v>2</v>
          </cell>
          <cell r="DK21">
            <v>0.4</v>
          </cell>
          <cell r="DL21">
            <v>0.21479999999999999</v>
          </cell>
          <cell r="DM21">
            <v>0</v>
          </cell>
          <cell r="DQ21" t="str">
            <v>- Broca Rimadora</v>
          </cell>
          <cell r="DR21">
            <v>1.5523208571428573</v>
          </cell>
          <cell r="DT21" t="str">
            <v>Ch  5 x 5</v>
          </cell>
          <cell r="DU21" t="str">
            <v xml:space="preserve">- Barra de 3'   </v>
          </cell>
          <cell r="EG21">
            <v>0</v>
          </cell>
          <cell r="EH21">
            <v>0.104</v>
          </cell>
        </row>
        <row r="22">
          <cell r="B22">
            <v>12</v>
          </cell>
          <cell r="C22" t="str">
            <v>Ch  4 x 4</v>
          </cell>
          <cell r="F22" t="str">
            <v xml:space="preserve"> Semidura</v>
          </cell>
          <cell r="G22">
            <v>16</v>
          </cell>
          <cell r="H22">
            <v>14</v>
          </cell>
          <cell r="I22">
            <v>4.5714285714285712</v>
          </cell>
          <cell r="J22">
            <v>1.1000000000000001</v>
          </cell>
          <cell r="K22">
            <v>1.6351</v>
          </cell>
          <cell r="L22">
            <v>1</v>
          </cell>
          <cell r="M22">
            <v>1</v>
          </cell>
          <cell r="N22">
            <v>0</v>
          </cell>
          <cell r="P22">
            <v>2</v>
          </cell>
          <cell r="R22">
            <v>5</v>
          </cell>
          <cell r="S22">
            <v>4.25</v>
          </cell>
          <cell r="T22">
            <v>0.85</v>
          </cell>
          <cell r="U22">
            <v>0.85</v>
          </cell>
          <cell r="V22">
            <v>0.72249999999999992</v>
          </cell>
          <cell r="X22">
            <v>3.18</v>
          </cell>
          <cell r="Y22">
            <v>12.68</v>
          </cell>
          <cell r="Z22">
            <v>0.55000000000000004</v>
          </cell>
          <cell r="AB22" t="str">
            <v>Ch  4 x 4</v>
          </cell>
          <cell r="AG22">
            <v>0.5</v>
          </cell>
          <cell r="AH22">
            <v>0.5</v>
          </cell>
          <cell r="AJ22">
            <v>0.5</v>
          </cell>
          <cell r="AK22">
            <v>0.5</v>
          </cell>
          <cell r="AU22">
            <v>2</v>
          </cell>
          <cell r="AW22" t="str">
            <v>Ch  4 x 4</v>
          </cell>
          <cell r="AY22">
            <v>2</v>
          </cell>
          <cell r="BA22">
            <v>4</v>
          </cell>
          <cell r="BB22">
            <v>6</v>
          </cell>
          <cell r="BC22">
            <v>4</v>
          </cell>
          <cell r="BD22">
            <v>4</v>
          </cell>
          <cell r="BI22">
            <v>6</v>
          </cell>
          <cell r="BJ22">
            <v>4</v>
          </cell>
          <cell r="BQ22">
            <v>16</v>
          </cell>
          <cell r="BR22">
            <v>64</v>
          </cell>
          <cell r="BT22" t="str">
            <v>Ch  4 x 4</v>
          </cell>
          <cell r="BV22" t="str">
            <v xml:space="preserve">- Barra de 3'  </v>
          </cell>
          <cell r="BW22">
            <v>16</v>
          </cell>
          <cell r="BX22">
            <v>0.6</v>
          </cell>
          <cell r="BY22">
            <v>0.104</v>
          </cell>
          <cell r="BZ22" t="str">
            <v xml:space="preserve">- Barra de 5'   </v>
          </cell>
          <cell r="CA22">
            <v>16</v>
          </cell>
          <cell r="CB22">
            <v>0.4</v>
          </cell>
          <cell r="CC22">
            <v>0.13500000000000001</v>
          </cell>
          <cell r="CD22">
            <v>0</v>
          </cell>
          <cell r="CH22">
            <v>0</v>
          </cell>
          <cell r="CQ22" t="str">
            <v>Ch  4 x 4</v>
          </cell>
          <cell r="CS22" t="str">
            <v>- Broca 38 mm.</v>
          </cell>
          <cell r="CT22">
            <v>16</v>
          </cell>
          <cell r="CU22">
            <v>0.6</v>
          </cell>
          <cell r="CV22">
            <v>0.16228857142857142</v>
          </cell>
          <cell r="CW22" t="str">
            <v>- Broca 36 mm.</v>
          </cell>
          <cell r="CX22">
            <v>16</v>
          </cell>
          <cell r="CY22">
            <v>0.4</v>
          </cell>
          <cell r="CZ22">
            <v>0.15366285714285713</v>
          </cell>
          <cell r="DA22">
            <v>0</v>
          </cell>
          <cell r="DE22" t="str">
            <v>- Barra Piloto 4'</v>
          </cell>
          <cell r="DF22">
            <v>2</v>
          </cell>
          <cell r="DG22">
            <v>0.6</v>
          </cell>
          <cell r="DH22">
            <v>0.1973</v>
          </cell>
          <cell r="DI22" t="str">
            <v>- Barra Piloto 6'</v>
          </cell>
          <cell r="DJ22">
            <v>2</v>
          </cell>
          <cell r="DK22">
            <v>0.4</v>
          </cell>
          <cell r="DL22">
            <v>0.21479999999999999</v>
          </cell>
          <cell r="DM22">
            <v>0</v>
          </cell>
          <cell r="DQ22" t="str">
            <v>- Broca Rimadora</v>
          </cell>
          <cell r="DR22">
            <v>1.5523208571428573</v>
          </cell>
          <cell r="DT22" t="str">
            <v>Ch  4 x 4</v>
          </cell>
          <cell r="DU22" t="str">
            <v xml:space="preserve">- Barra de 3'  </v>
          </cell>
          <cell r="EG22">
            <v>0</v>
          </cell>
          <cell r="EH22">
            <v>0.104</v>
          </cell>
        </row>
        <row r="23">
          <cell r="B23">
            <v>13</v>
          </cell>
          <cell r="C23" t="str">
            <v>Chi  8 x 5 c/winche</v>
          </cell>
          <cell r="F23" t="str">
            <v xml:space="preserve"> Semidura</v>
          </cell>
          <cell r="G23">
            <v>24</v>
          </cell>
          <cell r="H23">
            <v>22</v>
          </cell>
          <cell r="I23">
            <v>5.3636363636363633</v>
          </cell>
          <cell r="J23">
            <v>1.27</v>
          </cell>
          <cell r="K23">
            <v>4.7195</v>
          </cell>
          <cell r="L23">
            <v>1</v>
          </cell>
          <cell r="M23">
            <v>1</v>
          </cell>
          <cell r="N23">
            <v>0.5</v>
          </cell>
          <cell r="P23">
            <v>2.5</v>
          </cell>
          <cell r="R23">
            <v>5</v>
          </cell>
          <cell r="S23">
            <v>4.5395000000000003</v>
          </cell>
          <cell r="T23">
            <v>0.90790000000000004</v>
          </cell>
          <cell r="U23">
            <v>0.92</v>
          </cell>
          <cell r="V23">
            <v>0.83526800000000012</v>
          </cell>
          <cell r="X23">
            <v>2.0299999999999998</v>
          </cell>
          <cell r="Y23">
            <v>7.04</v>
          </cell>
          <cell r="Z23">
            <v>0.51</v>
          </cell>
          <cell r="AB23" t="str">
            <v>Chi  8 x 5 c/winche</v>
          </cell>
          <cell r="AD23">
            <v>0.5</v>
          </cell>
          <cell r="AE23">
            <v>0.5</v>
          </cell>
          <cell r="AG23">
            <v>0.5</v>
          </cell>
          <cell r="AH23">
            <v>0.5</v>
          </cell>
          <cell r="AL23">
            <v>0.5</v>
          </cell>
          <cell r="AU23">
            <v>2.5</v>
          </cell>
          <cell r="AW23" t="str">
            <v>Chi  8 x 5 c/winche</v>
          </cell>
          <cell r="AY23">
            <v>2</v>
          </cell>
          <cell r="BA23">
            <v>4</v>
          </cell>
          <cell r="BB23">
            <v>6</v>
          </cell>
          <cell r="BC23">
            <v>4</v>
          </cell>
          <cell r="BD23">
            <v>6</v>
          </cell>
          <cell r="BI23">
            <v>4</v>
          </cell>
          <cell r="BJ23">
            <v>5</v>
          </cell>
          <cell r="BK23">
            <v>5</v>
          </cell>
          <cell r="BL23">
            <v>5</v>
          </cell>
          <cell r="BO23">
            <v>5</v>
          </cell>
          <cell r="BP23">
            <v>5</v>
          </cell>
          <cell r="BQ23">
            <v>24</v>
          </cell>
          <cell r="BR23">
            <v>118</v>
          </cell>
          <cell r="BT23" t="str">
            <v>Chi  8 x 5 c/winche</v>
          </cell>
          <cell r="BV23" t="str">
            <v xml:space="preserve">- Barra de 3'  </v>
          </cell>
          <cell r="BW23">
            <v>24</v>
          </cell>
          <cell r="BX23">
            <v>0.6</v>
          </cell>
          <cell r="BY23">
            <v>0.104</v>
          </cell>
          <cell r="BZ23" t="str">
            <v xml:space="preserve">- Barra de 5'   </v>
          </cell>
          <cell r="CA23">
            <v>24</v>
          </cell>
          <cell r="CB23">
            <v>0.4</v>
          </cell>
          <cell r="CC23">
            <v>0.13500000000000001</v>
          </cell>
          <cell r="CD23">
            <v>0</v>
          </cell>
          <cell r="CH23">
            <v>0</v>
          </cell>
          <cell r="CQ23" t="str">
            <v>Chi  8 x 5 c/winche</v>
          </cell>
          <cell r="CS23" t="str">
            <v>- Broca 38 mm.</v>
          </cell>
          <cell r="CT23">
            <v>24</v>
          </cell>
          <cell r="CU23">
            <v>0.6</v>
          </cell>
          <cell r="CV23">
            <v>0.16228857142857142</v>
          </cell>
          <cell r="CW23" t="str">
            <v>- Broca 36 mm.</v>
          </cell>
          <cell r="CX23">
            <v>24</v>
          </cell>
          <cell r="CY23">
            <v>0.4</v>
          </cell>
          <cell r="CZ23">
            <v>0.15366285714285713</v>
          </cell>
          <cell r="DA23">
            <v>0</v>
          </cell>
          <cell r="DE23" t="str">
            <v>- Barra Piloto 4'</v>
          </cell>
          <cell r="DF23">
            <v>2</v>
          </cell>
          <cell r="DG23">
            <v>0.6</v>
          </cell>
          <cell r="DH23">
            <v>0.1973</v>
          </cell>
          <cell r="DI23" t="str">
            <v>- Barra Piloto 6'</v>
          </cell>
          <cell r="DJ23">
            <v>2</v>
          </cell>
          <cell r="DK23">
            <v>0.4</v>
          </cell>
          <cell r="DL23">
            <v>0.21479999999999999</v>
          </cell>
          <cell r="DM23">
            <v>0</v>
          </cell>
          <cell r="DQ23" t="str">
            <v>- Broca Rimadora</v>
          </cell>
          <cell r="DR23">
            <v>1.5523208571428573</v>
          </cell>
          <cell r="DT23" t="str">
            <v>Chi  8 x 5 c/winche</v>
          </cell>
          <cell r="DU23" t="str">
            <v xml:space="preserve">- Barra de 3'  </v>
          </cell>
          <cell r="DV23">
            <v>1</v>
          </cell>
          <cell r="DZ23">
            <v>3</v>
          </cell>
          <cell r="EC23">
            <v>0.3</v>
          </cell>
          <cell r="EG23">
            <v>0.33</v>
          </cell>
          <cell r="EH23">
            <v>0.104</v>
          </cell>
        </row>
        <row r="24">
          <cell r="B24">
            <v>14</v>
          </cell>
          <cell r="C24" t="str">
            <v>Chi  5 x 5 c/winche</v>
          </cell>
          <cell r="F24" t="str">
            <v xml:space="preserve"> Semidura</v>
          </cell>
          <cell r="G24">
            <v>18</v>
          </cell>
          <cell r="H24">
            <v>16</v>
          </cell>
          <cell r="I24">
            <v>5.25</v>
          </cell>
          <cell r="J24">
            <v>1.27</v>
          </cell>
          <cell r="K24">
            <v>2.9497</v>
          </cell>
          <cell r="L24">
            <v>1</v>
          </cell>
          <cell r="M24">
            <v>1</v>
          </cell>
          <cell r="N24">
            <v>0</v>
          </cell>
          <cell r="P24">
            <v>2</v>
          </cell>
          <cell r="R24">
            <v>5</v>
          </cell>
          <cell r="S24">
            <v>4.5395000000000003</v>
          </cell>
          <cell r="T24">
            <v>0.90790000000000004</v>
          </cell>
          <cell r="U24">
            <v>0.92</v>
          </cell>
          <cell r="V24">
            <v>0.83526800000000012</v>
          </cell>
          <cell r="X24">
            <v>2.31</v>
          </cell>
          <cell r="Y24">
            <v>8.44</v>
          </cell>
          <cell r="Z24">
            <v>0.64</v>
          </cell>
          <cell r="AB24" t="str">
            <v>Chi  5 x 5 c/winche</v>
          </cell>
          <cell r="AD24">
            <v>0.5</v>
          </cell>
          <cell r="AE24">
            <v>0.5</v>
          </cell>
          <cell r="AG24">
            <v>0.5</v>
          </cell>
          <cell r="AH24">
            <v>0.5</v>
          </cell>
          <cell r="AU24">
            <v>2</v>
          </cell>
          <cell r="AW24" t="str">
            <v>Chi  5 x 5 c/winche</v>
          </cell>
          <cell r="AY24">
            <v>2</v>
          </cell>
          <cell r="BA24">
            <v>4</v>
          </cell>
          <cell r="BB24">
            <v>6</v>
          </cell>
          <cell r="BC24">
            <v>4</v>
          </cell>
          <cell r="BD24">
            <v>5</v>
          </cell>
          <cell r="BK24">
            <v>4</v>
          </cell>
          <cell r="BL24">
            <v>5</v>
          </cell>
          <cell r="BO24">
            <v>4</v>
          </cell>
          <cell r="BP24">
            <v>5</v>
          </cell>
          <cell r="BQ24">
            <v>18</v>
          </cell>
          <cell r="BR24">
            <v>84</v>
          </cell>
          <cell r="BT24" t="str">
            <v>Chi  5 x 5 c/winche</v>
          </cell>
          <cell r="BV24" t="str">
            <v xml:space="preserve">- Barra de 3'  </v>
          </cell>
          <cell r="BW24">
            <v>18</v>
          </cell>
          <cell r="BX24">
            <v>0.6</v>
          </cell>
          <cell r="BY24">
            <v>0.104</v>
          </cell>
          <cell r="BZ24" t="str">
            <v xml:space="preserve">- Barra de 5'   </v>
          </cell>
          <cell r="CA24">
            <v>18</v>
          </cell>
          <cell r="CB24">
            <v>0.4</v>
          </cell>
          <cell r="CC24">
            <v>0.13500000000000001</v>
          </cell>
          <cell r="CD24">
            <v>0</v>
          </cell>
          <cell r="CH24">
            <v>0</v>
          </cell>
          <cell r="CQ24" t="str">
            <v>Chi  5 x 5 c/winche</v>
          </cell>
          <cell r="CS24" t="str">
            <v>- Broca 38 mm.</v>
          </cell>
          <cell r="CT24">
            <v>18</v>
          </cell>
          <cell r="CU24">
            <v>0.6</v>
          </cell>
          <cell r="CV24">
            <v>0.16228857142857142</v>
          </cell>
          <cell r="CW24" t="str">
            <v>- Broca 36 mm.</v>
          </cell>
          <cell r="CX24">
            <v>18</v>
          </cell>
          <cell r="CY24">
            <v>0.4</v>
          </cell>
          <cell r="CZ24">
            <v>0.15366285714285713</v>
          </cell>
          <cell r="DA24">
            <v>0</v>
          </cell>
          <cell r="DE24" t="str">
            <v>- Barra Piloto 4'</v>
          </cell>
          <cell r="DF24">
            <v>2</v>
          </cell>
          <cell r="DG24">
            <v>0.6</v>
          </cell>
          <cell r="DH24">
            <v>0.1973</v>
          </cell>
          <cell r="DI24" t="str">
            <v>- Barra Piloto 6'</v>
          </cell>
          <cell r="DJ24">
            <v>2</v>
          </cell>
          <cell r="DK24">
            <v>0.4</v>
          </cell>
          <cell r="DL24">
            <v>0.21479999999999999</v>
          </cell>
          <cell r="DM24">
            <v>0</v>
          </cell>
          <cell r="DQ24" t="str">
            <v>- Broca Rimadora</v>
          </cell>
          <cell r="DR24">
            <v>1.5523208571428573</v>
          </cell>
          <cell r="DT24" t="str">
            <v>Chi  5 x 5 c/winche</v>
          </cell>
          <cell r="DU24" t="str">
            <v xml:space="preserve">- Barra de 3'  </v>
          </cell>
          <cell r="DV24">
            <v>1</v>
          </cell>
          <cell r="DZ24">
            <v>3</v>
          </cell>
          <cell r="EC24">
            <v>0.3</v>
          </cell>
          <cell r="EG24">
            <v>0.33</v>
          </cell>
          <cell r="EH24">
            <v>0.104</v>
          </cell>
        </row>
        <row r="25">
          <cell r="B25">
            <v>15</v>
          </cell>
          <cell r="C25" t="str">
            <v>Chi  4 x 4 c/winche</v>
          </cell>
          <cell r="F25" t="str">
            <v xml:space="preserve"> Semidura</v>
          </cell>
          <cell r="G25">
            <v>14</v>
          </cell>
          <cell r="H25">
            <v>12</v>
          </cell>
          <cell r="I25">
            <v>4.666666666666667</v>
          </cell>
          <cell r="J25">
            <v>1.1000000000000001</v>
          </cell>
          <cell r="K25">
            <v>1.6351</v>
          </cell>
          <cell r="L25">
            <v>1</v>
          </cell>
          <cell r="M25">
            <v>1</v>
          </cell>
          <cell r="N25">
            <v>0</v>
          </cell>
          <cell r="P25">
            <v>2</v>
          </cell>
          <cell r="R25">
            <v>5</v>
          </cell>
          <cell r="S25">
            <v>4.25</v>
          </cell>
          <cell r="T25">
            <v>0.85</v>
          </cell>
          <cell r="U25">
            <v>0.85</v>
          </cell>
          <cell r="V25">
            <v>0.72249999999999992</v>
          </cell>
          <cell r="X25">
            <v>2.78</v>
          </cell>
          <cell r="Y25">
            <v>11.09</v>
          </cell>
          <cell r="Z25">
            <v>0.55000000000000004</v>
          </cell>
          <cell r="AB25" t="str">
            <v>Chi  4 x 4 c/winche</v>
          </cell>
          <cell r="AD25">
            <v>0.5</v>
          </cell>
          <cell r="AE25">
            <v>0.5</v>
          </cell>
          <cell r="AG25">
            <v>0.5</v>
          </cell>
          <cell r="AH25">
            <v>0.5</v>
          </cell>
          <cell r="AU25">
            <v>2</v>
          </cell>
          <cell r="AW25" t="str">
            <v>Chi  4 x 4 c/winche</v>
          </cell>
          <cell r="AY25">
            <v>2</v>
          </cell>
          <cell r="BA25">
            <v>4</v>
          </cell>
          <cell r="BB25">
            <v>6</v>
          </cell>
          <cell r="BC25">
            <v>4</v>
          </cell>
          <cell r="BD25">
            <v>4</v>
          </cell>
          <cell r="BI25">
            <v>4</v>
          </cell>
          <cell r="BJ25">
            <v>4</v>
          </cell>
          <cell r="BQ25">
            <v>14</v>
          </cell>
          <cell r="BR25">
            <v>56</v>
          </cell>
          <cell r="BT25" t="str">
            <v>Chi  4 x 4 c/winche</v>
          </cell>
          <cell r="BV25" t="str">
            <v xml:space="preserve">- Barra de 3'  </v>
          </cell>
          <cell r="BW25">
            <v>14</v>
          </cell>
          <cell r="BX25">
            <v>0.6</v>
          </cell>
          <cell r="BY25">
            <v>0.104</v>
          </cell>
          <cell r="BZ25" t="str">
            <v xml:space="preserve">- Barra de 5'   </v>
          </cell>
          <cell r="CA25">
            <v>14</v>
          </cell>
          <cell r="CB25">
            <v>0.4</v>
          </cell>
          <cell r="CC25">
            <v>0.13500000000000001</v>
          </cell>
          <cell r="CD25">
            <v>0</v>
          </cell>
          <cell r="CH25">
            <v>0</v>
          </cell>
          <cell r="CQ25" t="str">
            <v>Chi  4 x 4 c/winche</v>
          </cell>
          <cell r="CS25" t="str">
            <v>- Broca 38 mm.</v>
          </cell>
          <cell r="CT25">
            <v>14</v>
          </cell>
          <cell r="CU25">
            <v>0.6</v>
          </cell>
          <cell r="CV25">
            <v>0.16228857142857142</v>
          </cell>
          <cell r="CW25" t="str">
            <v>- Broca 36 mm.</v>
          </cell>
          <cell r="CX25">
            <v>14</v>
          </cell>
          <cell r="CY25">
            <v>0.4</v>
          </cell>
          <cell r="CZ25">
            <v>0.15366285714285713</v>
          </cell>
          <cell r="DA25">
            <v>0</v>
          </cell>
          <cell r="DE25" t="str">
            <v>- Barra Piloto 4'</v>
          </cell>
          <cell r="DF25">
            <v>2</v>
          </cell>
          <cell r="DG25">
            <v>0.6</v>
          </cell>
          <cell r="DH25">
            <v>0.1973</v>
          </cell>
          <cell r="DI25" t="str">
            <v>- Barra Piloto 6'</v>
          </cell>
          <cell r="DJ25">
            <v>2</v>
          </cell>
          <cell r="DK25">
            <v>0.4</v>
          </cell>
          <cell r="DL25">
            <v>0.21479999999999999</v>
          </cell>
          <cell r="DM25">
            <v>0</v>
          </cell>
          <cell r="DQ25" t="str">
            <v>- Broca Rimadora</v>
          </cell>
          <cell r="DR25">
            <v>1.5523208571428573</v>
          </cell>
          <cell r="DT25" t="str">
            <v>Chi  4 x 4 c/winche</v>
          </cell>
          <cell r="DU25" t="str">
            <v xml:space="preserve">- Barra de 3'  </v>
          </cell>
          <cell r="DV25">
            <v>1</v>
          </cell>
          <cell r="DZ25">
            <v>3</v>
          </cell>
          <cell r="EC25">
            <v>0.3</v>
          </cell>
          <cell r="EG25">
            <v>0.33</v>
          </cell>
          <cell r="EH25">
            <v>0.104</v>
          </cell>
        </row>
        <row r="26">
          <cell r="B26">
            <v>16</v>
          </cell>
          <cell r="C26" t="str">
            <v>Chi  8 x 5 s/winche</v>
          </cell>
          <cell r="E26" t="str">
            <v>SI</v>
          </cell>
          <cell r="F26" t="str">
            <v xml:space="preserve"> Semidura</v>
          </cell>
          <cell r="G26">
            <v>24</v>
          </cell>
          <cell r="H26">
            <v>22</v>
          </cell>
          <cell r="I26">
            <v>5.3636363636363633</v>
          </cell>
          <cell r="J26">
            <v>1.27</v>
          </cell>
          <cell r="K26">
            <v>4.7195</v>
          </cell>
          <cell r="L26">
            <v>1</v>
          </cell>
          <cell r="M26">
            <v>1</v>
          </cell>
          <cell r="N26">
            <v>1.5</v>
          </cell>
          <cell r="P26">
            <v>3.5</v>
          </cell>
          <cell r="R26">
            <v>5</v>
          </cell>
          <cell r="S26">
            <v>4.5395000000000003</v>
          </cell>
          <cell r="T26">
            <v>0.90790000000000004</v>
          </cell>
          <cell r="U26">
            <v>0.92</v>
          </cell>
          <cell r="V26">
            <v>0.83526800000000012</v>
          </cell>
          <cell r="X26">
            <v>2.0299999999999998</v>
          </cell>
          <cell r="Y26">
            <v>7.04</v>
          </cell>
          <cell r="Z26">
            <v>0.36</v>
          </cell>
          <cell r="AB26" t="str">
            <v>Chi  8 x 5 s/winche</v>
          </cell>
          <cell r="AD26">
            <v>0.5</v>
          </cell>
          <cell r="AE26">
            <v>0.5</v>
          </cell>
          <cell r="AF26">
            <v>1</v>
          </cell>
          <cell r="AG26">
            <v>0.5</v>
          </cell>
          <cell r="AH26">
            <v>0.5</v>
          </cell>
          <cell r="AL26">
            <v>0.5</v>
          </cell>
          <cell r="AU26">
            <v>3.5</v>
          </cell>
          <cell r="AW26" t="str">
            <v>Chi  8 x 5 s/winche</v>
          </cell>
          <cell r="AY26">
            <v>2</v>
          </cell>
          <cell r="BA26">
            <v>4</v>
          </cell>
          <cell r="BB26">
            <v>6</v>
          </cell>
          <cell r="BC26">
            <v>4</v>
          </cell>
          <cell r="BD26">
            <v>6</v>
          </cell>
          <cell r="BI26">
            <v>4</v>
          </cell>
          <cell r="BJ26">
            <v>5</v>
          </cell>
          <cell r="BK26">
            <v>5</v>
          </cell>
          <cell r="BL26">
            <v>5</v>
          </cell>
          <cell r="BO26">
            <v>5</v>
          </cell>
          <cell r="BP26">
            <v>5</v>
          </cell>
          <cell r="BQ26">
            <v>24</v>
          </cell>
          <cell r="BR26">
            <v>118</v>
          </cell>
          <cell r="BT26" t="str">
            <v>Chi  8 x 5 s/winche</v>
          </cell>
          <cell r="BV26" t="str">
            <v xml:space="preserve">- Barra de 3'  </v>
          </cell>
          <cell r="BW26">
            <v>24</v>
          </cell>
          <cell r="BX26">
            <v>0.6</v>
          </cell>
          <cell r="BY26">
            <v>0.104</v>
          </cell>
          <cell r="BZ26" t="str">
            <v xml:space="preserve">- Barra de 5'   </v>
          </cell>
          <cell r="CA26">
            <v>24</v>
          </cell>
          <cell r="CB26">
            <v>0.4</v>
          </cell>
          <cell r="CC26">
            <v>0.13500000000000001</v>
          </cell>
          <cell r="CD26">
            <v>0</v>
          </cell>
          <cell r="CH26">
            <v>0</v>
          </cell>
          <cell r="CQ26" t="str">
            <v>Chi  8 x 5 s/winche</v>
          </cell>
          <cell r="CS26" t="str">
            <v>- Broca 38 mm.</v>
          </cell>
          <cell r="CT26">
            <v>24</v>
          </cell>
          <cell r="CU26">
            <v>0.6</v>
          </cell>
          <cell r="CV26">
            <v>0.16228857142857142</v>
          </cell>
          <cell r="CW26" t="str">
            <v>- Broca 36 mm.</v>
          </cell>
          <cell r="CX26">
            <v>24</v>
          </cell>
          <cell r="CY26">
            <v>0.4</v>
          </cell>
          <cell r="CZ26">
            <v>0.15366285714285713</v>
          </cell>
          <cell r="DA26">
            <v>0</v>
          </cell>
          <cell r="DE26" t="str">
            <v>- Barra Piloto 4'</v>
          </cell>
          <cell r="DF26">
            <v>2</v>
          </cell>
          <cell r="DG26">
            <v>0.6</v>
          </cell>
          <cell r="DH26">
            <v>0.1973</v>
          </cell>
          <cell r="DI26" t="str">
            <v>- Barra Piloto 6'</v>
          </cell>
          <cell r="DJ26">
            <v>2</v>
          </cell>
          <cell r="DK26">
            <v>0.4</v>
          </cell>
          <cell r="DL26">
            <v>0.21479999999999999</v>
          </cell>
          <cell r="DM26">
            <v>0</v>
          </cell>
          <cell r="DQ26" t="str">
            <v>- Broca Rimadora</v>
          </cell>
          <cell r="DR26">
            <v>1.5523208571428573</v>
          </cell>
          <cell r="DT26" t="str">
            <v>Chi  8 x 5 s/winche</v>
          </cell>
          <cell r="DU26" t="str">
            <v xml:space="preserve">- Barra de 3'  </v>
          </cell>
          <cell r="DV26">
            <v>1</v>
          </cell>
          <cell r="DZ26">
            <v>3</v>
          </cell>
          <cell r="EC26">
            <v>0.3</v>
          </cell>
          <cell r="EG26">
            <v>0.33</v>
          </cell>
          <cell r="EH26">
            <v>0.104</v>
          </cell>
        </row>
        <row r="27">
          <cell r="B27">
            <v>17</v>
          </cell>
          <cell r="C27" t="str">
            <v>Chi  5 x 5 s/winche</v>
          </cell>
          <cell r="E27" t="str">
            <v>SI</v>
          </cell>
          <cell r="F27" t="str">
            <v xml:space="preserve"> Semidura</v>
          </cell>
          <cell r="G27">
            <v>18</v>
          </cell>
          <cell r="H27">
            <v>16</v>
          </cell>
          <cell r="I27">
            <v>5.25</v>
          </cell>
          <cell r="J27">
            <v>1.27</v>
          </cell>
          <cell r="K27">
            <v>2.9497</v>
          </cell>
          <cell r="L27">
            <v>1</v>
          </cell>
          <cell r="M27">
            <v>1</v>
          </cell>
          <cell r="N27">
            <v>1</v>
          </cell>
          <cell r="P27">
            <v>3</v>
          </cell>
          <cell r="R27">
            <v>5</v>
          </cell>
          <cell r="S27">
            <v>4.5395000000000003</v>
          </cell>
          <cell r="T27">
            <v>0.90790000000000004</v>
          </cell>
          <cell r="U27">
            <v>0.92</v>
          </cell>
          <cell r="V27">
            <v>0.83526800000000012</v>
          </cell>
          <cell r="X27">
            <v>2.31</v>
          </cell>
          <cell r="Y27">
            <v>8.44</v>
          </cell>
          <cell r="Z27">
            <v>0.42</v>
          </cell>
          <cell r="AB27" t="str">
            <v>Chi  5 x 5 s/winche</v>
          </cell>
          <cell r="AD27">
            <v>0.5</v>
          </cell>
          <cell r="AE27">
            <v>0.5</v>
          </cell>
          <cell r="AF27">
            <v>1</v>
          </cell>
          <cell r="AG27">
            <v>0.5</v>
          </cell>
          <cell r="AH27">
            <v>0.5</v>
          </cell>
          <cell r="AU27">
            <v>3</v>
          </cell>
          <cell r="AW27" t="str">
            <v>Chi  5 x 5 s/winche</v>
          </cell>
          <cell r="AY27">
            <v>2</v>
          </cell>
          <cell r="BA27">
            <v>4</v>
          </cell>
          <cell r="BB27">
            <v>6</v>
          </cell>
          <cell r="BC27">
            <v>4</v>
          </cell>
          <cell r="BD27">
            <v>5</v>
          </cell>
          <cell r="BK27">
            <v>4</v>
          </cell>
          <cell r="BL27">
            <v>5</v>
          </cell>
          <cell r="BO27">
            <v>4</v>
          </cell>
          <cell r="BP27">
            <v>5</v>
          </cell>
          <cell r="BQ27">
            <v>18</v>
          </cell>
          <cell r="BR27">
            <v>84</v>
          </cell>
          <cell r="BT27" t="str">
            <v>Chi  5 x 5 s/winche</v>
          </cell>
          <cell r="BV27" t="str">
            <v xml:space="preserve">- Barra de 3'  </v>
          </cell>
          <cell r="BW27">
            <v>18</v>
          </cell>
          <cell r="BX27">
            <v>0.6</v>
          </cell>
          <cell r="BY27">
            <v>0.104</v>
          </cell>
          <cell r="BZ27" t="str">
            <v xml:space="preserve">- Barra de 5'   </v>
          </cell>
          <cell r="CA27">
            <v>18</v>
          </cell>
          <cell r="CB27">
            <v>0.4</v>
          </cell>
          <cell r="CC27">
            <v>0.13500000000000001</v>
          </cell>
          <cell r="CD27">
            <v>0</v>
          </cell>
          <cell r="CH27">
            <v>0</v>
          </cell>
          <cell r="CQ27" t="str">
            <v>Chi  5 x 5 s/winche</v>
          </cell>
          <cell r="CS27" t="str">
            <v>- Broca 38 mm.</v>
          </cell>
          <cell r="CT27">
            <v>18</v>
          </cell>
          <cell r="CU27">
            <v>0.6</v>
          </cell>
          <cell r="CV27">
            <v>0.16228857142857142</v>
          </cell>
          <cell r="CW27" t="str">
            <v>- Broca 36 mm.</v>
          </cell>
          <cell r="CX27">
            <v>18</v>
          </cell>
          <cell r="CY27">
            <v>0.4</v>
          </cell>
          <cell r="CZ27">
            <v>0.15366285714285713</v>
          </cell>
          <cell r="DA27">
            <v>0</v>
          </cell>
          <cell r="DE27" t="str">
            <v>- Barra Piloto 4'</v>
          </cell>
          <cell r="DF27">
            <v>2</v>
          </cell>
          <cell r="DG27">
            <v>0.6</v>
          </cell>
          <cell r="DH27">
            <v>0.1973</v>
          </cell>
          <cell r="DI27" t="str">
            <v>- Barra Piloto 6'</v>
          </cell>
          <cell r="DJ27">
            <v>2</v>
          </cell>
          <cell r="DK27">
            <v>0.4</v>
          </cell>
          <cell r="DL27">
            <v>0.21479999999999999</v>
          </cell>
          <cell r="DM27">
            <v>0</v>
          </cell>
          <cell r="DQ27" t="str">
            <v>- Broca Rimadora</v>
          </cell>
          <cell r="DR27">
            <v>1.5523208571428573</v>
          </cell>
          <cell r="DT27" t="str">
            <v>Chi  5 x 5 s/winche</v>
          </cell>
          <cell r="DU27" t="str">
            <v xml:space="preserve">- Barra de 3'  </v>
          </cell>
          <cell r="DV27">
            <v>1</v>
          </cell>
          <cell r="DZ27">
            <v>3</v>
          </cell>
          <cell r="EC27">
            <v>0.3</v>
          </cell>
          <cell r="EG27">
            <v>0.33</v>
          </cell>
          <cell r="EH27">
            <v>0.104</v>
          </cell>
        </row>
        <row r="28">
          <cell r="B28">
            <v>18</v>
          </cell>
          <cell r="C28" t="str">
            <v>Chi  4 x 4 s/winche</v>
          </cell>
          <cell r="E28" t="str">
            <v>SI</v>
          </cell>
          <cell r="F28" t="str">
            <v xml:space="preserve"> Semidura</v>
          </cell>
          <cell r="G28">
            <v>14</v>
          </cell>
          <cell r="H28">
            <v>12</v>
          </cell>
          <cell r="I28">
            <v>4.666666666666667</v>
          </cell>
          <cell r="J28">
            <v>1.1000000000000001</v>
          </cell>
          <cell r="K28">
            <v>1.6351</v>
          </cell>
          <cell r="L28">
            <v>1</v>
          </cell>
          <cell r="M28">
            <v>1</v>
          </cell>
          <cell r="N28">
            <v>0.5</v>
          </cell>
          <cell r="P28">
            <v>2.5</v>
          </cell>
          <cell r="R28">
            <v>5</v>
          </cell>
          <cell r="S28">
            <v>4.25</v>
          </cell>
          <cell r="T28">
            <v>0.85</v>
          </cell>
          <cell r="U28">
            <v>0.85</v>
          </cell>
          <cell r="V28">
            <v>0.72249999999999992</v>
          </cell>
          <cell r="X28">
            <v>2.78</v>
          </cell>
          <cell r="Y28">
            <v>11.09</v>
          </cell>
          <cell r="Z28">
            <v>0.44</v>
          </cell>
          <cell r="AB28" t="str">
            <v>Chi  4 x 4 s/winche</v>
          </cell>
          <cell r="AD28">
            <v>0.5</v>
          </cell>
          <cell r="AE28">
            <v>0.5</v>
          </cell>
          <cell r="AF28">
            <v>0.5</v>
          </cell>
          <cell r="AG28">
            <v>0.5</v>
          </cell>
          <cell r="AH28">
            <v>0.5</v>
          </cell>
          <cell r="AU28">
            <v>2.5</v>
          </cell>
          <cell r="AW28" t="str">
            <v>Chi  4 x 4 s/winche</v>
          </cell>
          <cell r="AY28">
            <v>2</v>
          </cell>
          <cell r="BA28">
            <v>4</v>
          </cell>
          <cell r="BB28">
            <v>6</v>
          </cell>
          <cell r="BC28">
            <v>4</v>
          </cell>
          <cell r="BD28">
            <v>4</v>
          </cell>
          <cell r="BI28">
            <v>4</v>
          </cell>
          <cell r="BJ28">
            <v>4</v>
          </cell>
          <cell r="BQ28">
            <v>14</v>
          </cell>
          <cell r="BR28">
            <v>56</v>
          </cell>
          <cell r="BT28" t="str">
            <v>Chi  4 x 4 s/winche</v>
          </cell>
          <cell r="BV28" t="str">
            <v xml:space="preserve">- Barra de 3'  </v>
          </cell>
          <cell r="BW28">
            <v>14</v>
          </cell>
          <cell r="BX28">
            <v>0.6</v>
          </cell>
          <cell r="BY28">
            <v>0.104</v>
          </cell>
          <cell r="BZ28" t="str">
            <v xml:space="preserve">- Barra de 5'   </v>
          </cell>
          <cell r="CA28">
            <v>14</v>
          </cell>
          <cell r="CB28">
            <v>0.4</v>
          </cell>
          <cell r="CC28">
            <v>0.13500000000000001</v>
          </cell>
          <cell r="CD28">
            <v>0</v>
          </cell>
          <cell r="CH28">
            <v>0</v>
          </cell>
          <cell r="CQ28" t="str">
            <v>Chi  4 x 4 s/winche</v>
          </cell>
          <cell r="CS28" t="str">
            <v>- Broca 38 mm.</v>
          </cell>
          <cell r="CT28">
            <v>14</v>
          </cell>
          <cell r="CU28">
            <v>0.6</v>
          </cell>
          <cell r="CV28">
            <v>0.16228857142857142</v>
          </cell>
          <cell r="CW28" t="str">
            <v>- Broca 36 mm.</v>
          </cell>
          <cell r="CX28">
            <v>14</v>
          </cell>
          <cell r="CY28">
            <v>0.4</v>
          </cell>
          <cell r="CZ28">
            <v>0.15366285714285713</v>
          </cell>
          <cell r="DA28">
            <v>0</v>
          </cell>
          <cell r="DE28" t="str">
            <v>- Barra Piloto 4'</v>
          </cell>
          <cell r="DF28">
            <v>2</v>
          </cell>
          <cell r="DG28">
            <v>0.6</v>
          </cell>
          <cell r="DH28">
            <v>0.1973</v>
          </cell>
          <cell r="DI28" t="str">
            <v>- Barra Piloto 6'</v>
          </cell>
          <cell r="DJ28">
            <v>2</v>
          </cell>
          <cell r="DK28">
            <v>0.4</v>
          </cell>
          <cell r="DL28">
            <v>0.21479999999999999</v>
          </cell>
          <cell r="DM28">
            <v>0</v>
          </cell>
          <cell r="DQ28" t="str">
            <v>- Broca Rimadora</v>
          </cell>
          <cell r="DR28">
            <v>1.5523208571428573</v>
          </cell>
          <cell r="DT28" t="str">
            <v>Chi  4 x 4 s/winche</v>
          </cell>
          <cell r="DU28" t="str">
            <v xml:space="preserve">- Barra de 3'  </v>
          </cell>
          <cell r="DV28">
            <v>1</v>
          </cell>
          <cell r="DZ28">
            <v>3</v>
          </cell>
          <cell r="EC28">
            <v>0.3</v>
          </cell>
          <cell r="EG28">
            <v>0.33</v>
          </cell>
          <cell r="EH28">
            <v>0.104</v>
          </cell>
        </row>
        <row r="30">
          <cell r="C30" t="str">
            <v xml:space="preserve">  (B)  Tajos (con winche) PV &lt; = 0.70</v>
          </cell>
          <cell r="Z30" t="str">
            <v>m3/tar</v>
          </cell>
          <cell r="AB30" t="str">
            <v xml:space="preserve">  (B)  Tajos (con winche) PV &lt; = 0.70</v>
          </cell>
          <cell r="AW30" t="str">
            <v xml:space="preserve">  (B)  Tajos (con winche) PV &lt; = 0.70</v>
          </cell>
          <cell r="BT30" t="str">
            <v xml:space="preserve">  (B)  Tajos (con winche) PV &lt; = 0.70</v>
          </cell>
          <cell r="CQ30" t="str">
            <v xml:space="preserve">  (B)  Tajos (con winche) PV &lt; = 0.70</v>
          </cell>
          <cell r="DT30" t="str">
            <v xml:space="preserve">  (B)  Tajos (con winche) PV &lt; = 0.70</v>
          </cell>
        </row>
        <row r="31">
          <cell r="B31">
            <v>19</v>
          </cell>
          <cell r="C31" t="str">
            <v>Camaras y Pilares Simulados</v>
          </cell>
          <cell r="F31" t="str">
            <v xml:space="preserve"> Semidura</v>
          </cell>
          <cell r="G31">
            <v>18</v>
          </cell>
          <cell r="H31">
            <v>15</v>
          </cell>
          <cell r="I31">
            <v>4</v>
          </cell>
          <cell r="J31">
            <v>1.18</v>
          </cell>
          <cell r="K31">
            <v>2.5488</v>
          </cell>
          <cell r="L31">
            <v>1</v>
          </cell>
          <cell r="M31">
            <v>1</v>
          </cell>
          <cell r="N31">
            <v>0</v>
          </cell>
          <cell r="O31">
            <v>0</v>
          </cell>
          <cell r="P31">
            <v>2</v>
          </cell>
          <cell r="Q31" t="str">
            <v xml:space="preserve">  (B)  Tajos (con winche) PV &lt; = 0.70</v>
          </cell>
          <cell r="R31">
            <v>5</v>
          </cell>
          <cell r="S31">
            <v>4.55</v>
          </cell>
          <cell r="T31">
            <v>0.91</v>
          </cell>
          <cell r="U31">
            <v>0.85</v>
          </cell>
          <cell r="V31">
            <v>0.77349999999999997</v>
          </cell>
          <cell r="X31">
            <v>1.91</v>
          </cell>
          <cell r="Y31">
            <v>9.7899999999999991</v>
          </cell>
          <cell r="Z31">
            <v>1.27</v>
          </cell>
          <cell r="AB31" t="str">
            <v>Camaras y Pilares Simulados</v>
          </cell>
          <cell r="AD31">
            <v>0.5</v>
          </cell>
          <cell r="AE31">
            <v>0.5</v>
          </cell>
          <cell r="AG31">
            <v>0.5</v>
          </cell>
          <cell r="AH31">
            <v>0.5</v>
          </cell>
          <cell r="AU31">
            <v>2</v>
          </cell>
          <cell r="AW31" t="str">
            <v>Camaras y Pilares Simulados</v>
          </cell>
          <cell r="AY31">
            <v>3</v>
          </cell>
          <cell r="BK31">
            <v>15</v>
          </cell>
          <cell r="BL31">
            <v>4</v>
          </cell>
          <cell r="BQ31">
            <v>18</v>
          </cell>
          <cell r="BR31">
            <v>60</v>
          </cell>
          <cell r="BT31" t="str">
            <v>Camaras y Pilares Simulados</v>
          </cell>
          <cell r="BV31" t="str">
            <v xml:space="preserve">- Barra de 3'   </v>
          </cell>
          <cell r="BW31">
            <v>18</v>
          </cell>
          <cell r="BX31">
            <v>0.6</v>
          </cell>
          <cell r="BY31">
            <v>0.104</v>
          </cell>
          <cell r="BZ31" t="str">
            <v xml:space="preserve">- Barra de 5'   </v>
          </cell>
          <cell r="CA31">
            <v>18</v>
          </cell>
          <cell r="CB31">
            <v>0.4</v>
          </cell>
          <cell r="CC31">
            <v>0.13500000000000001</v>
          </cell>
          <cell r="CD31">
            <v>0</v>
          </cell>
          <cell r="CH31">
            <v>0</v>
          </cell>
          <cell r="CL31">
            <v>0</v>
          </cell>
          <cell r="CQ31" t="str">
            <v>Camaras y Pilares Simulados</v>
          </cell>
          <cell r="CS31" t="str">
            <v>- Broca 38 mm.</v>
          </cell>
          <cell r="CT31">
            <v>18</v>
          </cell>
          <cell r="CU31">
            <v>0.6</v>
          </cell>
          <cell r="CV31">
            <v>0.16228857142857142</v>
          </cell>
          <cell r="CW31" t="str">
            <v>- Broca 36 mm.</v>
          </cell>
          <cell r="CX31">
            <v>18</v>
          </cell>
          <cell r="CY31">
            <v>0.4</v>
          </cell>
          <cell r="CZ31">
            <v>0.15366285714285713</v>
          </cell>
          <cell r="DA31">
            <v>0</v>
          </cell>
          <cell r="DE31">
            <v>0</v>
          </cell>
          <cell r="DI31">
            <v>0</v>
          </cell>
          <cell r="DM31">
            <v>0</v>
          </cell>
          <cell r="DQ31" t="str">
            <v>- Broca Rimadora</v>
          </cell>
          <cell r="DR31">
            <v>1.5523208571428573</v>
          </cell>
          <cell r="DT31" t="str">
            <v>Camaras y Pilares Simulados</v>
          </cell>
          <cell r="DU31" t="str">
            <v xml:space="preserve">- Barra de 3'   </v>
          </cell>
        </row>
        <row r="32">
          <cell r="B32">
            <v>20</v>
          </cell>
          <cell r="C32" t="str">
            <v>Corte y Relleno Ascendente</v>
          </cell>
          <cell r="F32" t="str">
            <v xml:space="preserve"> Semidura</v>
          </cell>
          <cell r="G32">
            <v>12</v>
          </cell>
          <cell r="H32">
            <v>12</v>
          </cell>
          <cell r="I32">
            <v>4</v>
          </cell>
          <cell r="J32">
            <v>1.18</v>
          </cell>
          <cell r="K32">
            <v>2.6018999999999992</v>
          </cell>
          <cell r="L32">
            <v>1</v>
          </cell>
          <cell r="M32">
            <v>1</v>
          </cell>
          <cell r="N32">
            <v>0</v>
          </cell>
          <cell r="O32">
            <v>0</v>
          </cell>
          <cell r="P32">
            <v>2</v>
          </cell>
          <cell r="Q32" t="str">
            <v xml:space="preserve">  (B)  Tajos (con winche) PV &lt; = 0.70</v>
          </cell>
          <cell r="R32">
            <v>5</v>
          </cell>
          <cell r="S32">
            <v>4.55</v>
          </cell>
          <cell r="T32">
            <v>0.91</v>
          </cell>
          <cell r="U32">
            <v>0.85</v>
          </cell>
          <cell r="V32">
            <v>0.77349999999999997</v>
          </cell>
          <cell r="X32">
            <v>1.5</v>
          </cell>
          <cell r="Y32">
            <v>6.4</v>
          </cell>
          <cell r="Z32">
            <v>1.3</v>
          </cell>
          <cell r="AB32" t="str">
            <v>Corte y Relleno Ascendente</v>
          </cell>
          <cell r="AD32">
            <v>0.5</v>
          </cell>
          <cell r="AE32">
            <v>0.5</v>
          </cell>
          <cell r="AG32">
            <v>0.5</v>
          </cell>
          <cell r="AH32">
            <v>0.5</v>
          </cell>
          <cell r="AU32">
            <v>2</v>
          </cell>
          <cell r="AW32" t="str">
            <v>Corte y Relleno Ascendente</v>
          </cell>
          <cell r="BK32">
            <v>12</v>
          </cell>
          <cell r="BL32">
            <v>4</v>
          </cell>
          <cell r="BQ32">
            <v>12</v>
          </cell>
          <cell r="BR32">
            <v>48</v>
          </cell>
          <cell r="BT32" t="str">
            <v>Corte y Relleno Ascendente</v>
          </cell>
          <cell r="BV32" t="str">
            <v xml:space="preserve">- Barra de 3'   </v>
          </cell>
          <cell r="BW32">
            <v>12</v>
          </cell>
          <cell r="BX32">
            <v>0.6</v>
          </cell>
          <cell r="BY32">
            <v>0.104</v>
          </cell>
          <cell r="BZ32" t="str">
            <v xml:space="preserve">- Barra de 5'   </v>
          </cell>
          <cell r="CA32">
            <v>12</v>
          </cell>
          <cell r="CB32">
            <v>0.4</v>
          </cell>
          <cell r="CC32">
            <v>0.13500000000000001</v>
          </cell>
          <cell r="CD32">
            <v>0</v>
          </cell>
          <cell r="CH32">
            <v>0</v>
          </cell>
          <cell r="CL32">
            <v>0</v>
          </cell>
          <cell r="CQ32" t="str">
            <v>Corte y Relleno Ascendente</v>
          </cell>
          <cell r="CS32" t="str">
            <v>- Broca 38 mm.</v>
          </cell>
          <cell r="CT32">
            <v>12</v>
          </cell>
          <cell r="CU32">
            <v>0.6</v>
          </cell>
          <cell r="CV32">
            <v>0.16228857142857142</v>
          </cell>
          <cell r="CW32" t="str">
            <v>- Broca 36 mm.</v>
          </cell>
          <cell r="CX32">
            <v>12</v>
          </cell>
          <cell r="CY32">
            <v>0.4</v>
          </cell>
          <cell r="CZ32">
            <v>0.15366285714285713</v>
          </cell>
          <cell r="DA32">
            <v>0</v>
          </cell>
          <cell r="DE32">
            <v>0</v>
          </cell>
          <cell r="DI32">
            <v>0</v>
          </cell>
          <cell r="DM32">
            <v>0</v>
          </cell>
          <cell r="DQ32" t="str">
            <v>- Broca Rimadora</v>
          </cell>
          <cell r="DR32">
            <v>1.5523208571428573</v>
          </cell>
          <cell r="DT32" t="str">
            <v>Corte y Relleno Ascendente</v>
          </cell>
          <cell r="DU32" t="str">
            <v xml:space="preserve">- Barra de 3'   </v>
          </cell>
        </row>
        <row r="33">
          <cell r="B33">
            <v>21</v>
          </cell>
          <cell r="C33" t="str">
            <v>Recuperación de Puentes y Pilares</v>
          </cell>
          <cell r="F33" t="str">
            <v xml:space="preserve"> Semidura</v>
          </cell>
          <cell r="G33">
            <v>7</v>
          </cell>
          <cell r="H33">
            <v>7</v>
          </cell>
          <cell r="I33">
            <v>3.5</v>
          </cell>
          <cell r="J33">
            <v>1.18</v>
          </cell>
          <cell r="K33">
            <v>2.7502750275027501</v>
          </cell>
          <cell r="L33">
            <v>1.25</v>
          </cell>
          <cell r="M33">
            <v>1.25</v>
          </cell>
          <cell r="N33">
            <v>0</v>
          </cell>
          <cell r="O33">
            <v>0</v>
          </cell>
          <cell r="P33">
            <v>2.5</v>
          </cell>
          <cell r="Q33" t="str">
            <v xml:space="preserve">  (B)  Tajos (con winche) PV &lt; = 0.70</v>
          </cell>
          <cell r="R33">
            <v>5</v>
          </cell>
          <cell r="S33">
            <v>4.55</v>
          </cell>
          <cell r="T33">
            <v>0.91</v>
          </cell>
          <cell r="U33">
            <v>0.85</v>
          </cell>
          <cell r="V33">
            <v>0.77349999999999997</v>
          </cell>
          <cell r="X33">
            <v>0.72</v>
          </cell>
          <cell r="Y33">
            <v>3.53</v>
          </cell>
          <cell r="Z33">
            <v>1.1000000000000001</v>
          </cell>
          <cell r="AB33" t="str">
            <v>Recuperación de Puentes y Pilares</v>
          </cell>
          <cell r="AD33">
            <v>0.5</v>
          </cell>
          <cell r="AE33">
            <v>0.5</v>
          </cell>
          <cell r="AG33">
            <v>0.25</v>
          </cell>
          <cell r="AH33">
            <v>0.25</v>
          </cell>
          <cell r="AJ33">
            <v>0.5</v>
          </cell>
          <cell r="AK33">
            <v>0.5</v>
          </cell>
          <cell r="AU33">
            <v>2.5</v>
          </cell>
          <cell r="AW33" t="str">
            <v>Recuperación de Puentes y Pilares</v>
          </cell>
          <cell r="BK33">
            <v>7</v>
          </cell>
          <cell r="BL33">
            <v>3.5</v>
          </cell>
          <cell r="BQ33">
            <v>7</v>
          </cell>
          <cell r="BR33">
            <v>24.5</v>
          </cell>
          <cell r="BT33" t="str">
            <v>Recuperación de Puentes y Pilares</v>
          </cell>
          <cell r="BV33" t="str">
            <v xml:space="preserve">- Barra de 3'   </v>
          </cell>
          <cell r="BW33">
            <v>7</v>
          </cell>
          <cell r="BX33">
            <v>0.6</v>
          </cell>
          <cell r="BY33">
            <v>0.104</v>
          </cell>
          <cell r="BZ33" t="str">
            <v xml:space="preserve">- Barra de 5'   </v>
          </cell>
          <cell r="CA33">
            <v>7</v>
          </cell>
          <cell r="CB33">
            <v>0.4</v>
          </cell>
          <cell r="CC33">
            <v>0.13500000000000001</v>
          </cell>
          <cell r="CD33">
            <v>0</v>
          </cell>
          <cell r="CH33">
            <v>0</v>
          </cell>
          <cell r="CL33">
            <v>0</v>
          </cell>
          <cell r="CQ33" t="str">
            <v>Recuperación de Puentes y Pilares</v>
          </cell>
          <cell r="CS33" t="str">
            <v>- Broca 38 mm.</v>
          </cell>
          <cell r="CT33">
            <v>7</v>
          </cell>
          <cell r="CU33">
            <v>0.6</v>
          </cell>
          <cell r="CV33">
            <v>0.16228857142857142</v>
          </cell>
          <cell r="CW33" t="str">
            <v>- Broca 36 mm.</v>
          </cell>
          <cell r="CX33">
            <v>7</v>
          </cell>
          <cell r="CY33">
            <v>0.4</v>
          </cell>
          <cell r="CZ33">
            <v>0.15366285714285713</v>
          </cell>
          <cell r="DA33">
            <v>0</v>
          </cell>
          <cell r="DE33">
            <v>0</v>
          </cell>
          <cell r="DI33">
            <v>0</v>
          </cell>
          <cell r="DM33">
            <v>0</v>
          </cell>
          <cell r="DQ33" t="str">
            <v>- Broca Rimadora</v>
          </cell>
          <cell r="DR33">
            <v>1.5523208571428573</v>
          </cell>
          <cell r="DT33" t="str">
            <v>Recuperación de Puentes y Pilares</v>
          </cell>
          <cell r="DU33" t="str">
            <v xml:space="preserve">- Barra de 3'   </v>
          </cell>
        </row>
        <row r="34">
          <cell r="B34">
            <v>22</v>
          </cell>
          <cell r="C34" t="str">
            <v>Corte y Relleno con Rotura Selectiva (Circado)</v>
          </cell>
          <cell r="F34" t="str">
            <v xml:space="preserve"> Semidura</v>
          </cell>
          <cell r="G34">
            <v>14</v>
          </cell>
          <cell r="H34">
            <v>14</v>
          </cell>
          <cell r="I34">
            <v>4</v>
          </cell>
          <cell r="J34">
            <v>1.18</v>
          </cell>
          <cell r="K34">
            <v>2.6018999999999992</v>
          </cell>
          <cell r="L34">
            <v>2</v>
          </cell>
          <cell r="M34">
            <v>2</v>
          </cell>
          <cell r="N34">
            <v>0</v>
          </cell>
          <cell r="O34">
            <v>0</v>
          </cell>
          <cell r="P34">
            <v>4</v>
          </cell>
          <cell r="Q34" t="str">
            <v xml:space="preserve">  (B)  Tajos (con winche) PV &lt; = 0.70</v>
          </cell>
          <cell r="R34">
            <v>5</v>
          </cell>
          <cell r="S34">
            <v>4.55</v>
          </cell>
          <cell r="T34">
            <v>0.91</v>
          </cell>
          <cell r="U34">
            <v>0.85</v>
          </cell>
          <cell r="V34">
            <v>0.77349999999999997</v>
          </cell>
          <cell r="X34">
            <v>1.75</v>
          </cell>
          <cell r="Y34">
            <v>7.46</v>
          </cell>
          <cell r="Z34">
            <v>0.65</v>
          </cell>
          <cell r="AB34" t="str">
            <v>Corte y Relleno con Rotura Selectiva (Circado)</v>
          </cell>
          <cell r="AD34">
            <v>0.5</v>
          </cell>
          <cell r="AE34">
            <v>0.5</v>
          </cell>
          <cell r="AG34">
            <v>0.5</v>
          </cell>
          <cell r="AH34">
            <v>0.5</v>
          </cell>
          <cell r="AP34">
            <v>1</v>
          </cell>
          <cell r="AQ34">
            <v>1</v>
          </cell>
          <cell r="AU34">
            <v>4</v>
          </cell>
          <cell r="AW34" t="str">
            <v>Corte y Relleno con Rotura Selectiva (Circado)</v>
          </cell>
          <cell r="BK34">
            <v>14</v>
          </cell>
          <cell r="BL34">
            <v>4</v>
          </cell>
          <cell r="BQ34">
            <v>14</v>
          </cell>
          <cell r="BR34">
            <v>56</v>
          </cell>
          <cell r="BT34" t="str">
            <v>Corte y Relleno con Rotura Selectiva (Circado)</v>
          </cell>
          <cell r="BV34" t="str">
            <v xml:space="preserve">- Barra de 3'   </v>
          </cell>
          <cell r="BW34">
            <v>14</v>
          </cell>
          <cell r="BX34">
            <v>0.6</v>
          </cell>
          <cell r="BY34">
            <v>0.104</v>
          </cell>
          <cell r="BZ34" t="str">
            <v xml:space="preserve">- Barra de 5'   </v>
          </cell>
          <cell r="CA34">
            <v>14</v>
          </cell>
          <cell r="CB34">
            <v>0.4</v>
          </cell>
          <cell r="CC34">
            <v>0.13500000000000001</v>
          </cell>
          <cell r="CD34">
            <v>0</v>
          </cell>
          <cell r="CH34">
            <v>0</v>
          </cell>
          <cell r="CL34">
            <v>0</v>
          </cell>
          <cell r="CQ34" t="str">
            <v>Corte y Relleno con Rotura Selectiva (Circado)</v>
          </cell>
          <cell r="CS34" t="str">
            <v>- Broca 38 mm.</v>
          </cell>
          <cell r="CT34">
            <v>14</v>
          </cell>
          <cell r="CU34">
            <v>0.6</v>
          </cell>
          <cell r="CV34">
            <v>0.16228857142857142</v>
          </cell>
          <cell r="CW34" t="str">
            <v>- Broca 36 mm.</v>
          </cell>
          <cell r="CX34">
            <v>14</v>
          </cell>
          <cell r="CY34">
            <v>0.4</v>
          </cell>
          <cell r="CZ34">
            <v>0.15366285714285713</v>
          </cell>
          <cell r="DA34">
            <v>0</v>
          </cell>
          <cell r="DE34">
            <v>0</v>
          </cell>
          <cell r="DI34">
            <v>0</v>
          </cell>
          <cell r="DM34">
            <v>0</v>
          </cell>
          <cell r="DQ34" t="str">
            <v>- Broca Rimadora</v>
          </cell>
          <cell r="DR34">
            <v>1.5523208571428573</v>
          </cell>
          <cell r="DT34" t="str">
            <v>Corte y Relleno con Rotura Selectiva (Circado)</v>
          </cell>
          <cell r="DU34" t="str">
            <v xml:space="preserve">- Barra de 3'   </v>
          </cell>
        </row>
        <row r="35">
          <cell r="B35">
            <v>23</v>
          </cell>
          <cell r="C35" t="str">
            <v>Long Wall</v>
          </cell>
          <cell r="F35" t="str">
            <v xml:space="preserve"> Semidura</v>
          </cell>
          <cell r="G35">
            <v>12</v>
          </cell>
          <cell r="H35">
            <v>12</v>
          </cell>
          <cell r="I35">
            <v>4</v>
          </cell>
          <cell r="J35">
            <v>1.25</v>
          </cell>
          <cell r="K35">
            <v>2.7562499999999996</v>
          </cell>
          <cell r="L35">
            <v>1</v>
          </cell>
          <cell r="M35">
            <v>1</v>
          </cell>
          <cell r="N35">
            <v>0</v>
          </cell>
          <cell r="O35">
            <v>0</v>
          </cell>
          <cell r="P35">
            <v>2</v>
          </cell>
          <cell r="Q35" t="str">
            <v xml:space="preserve">  (B)  Tajos (con winche) PV &lt; = 0.70</v>
          </cell>
          <cell r="R35">
            <v>5</v>
          </cell>
          <cell r="S35">
            <v>4.55</v>
          </cell>
          <cell r="T35">
            <v>0.91</v>
          </cell>
          <cell r="U35">
            <v>0.9</v>
          </cell>
          <cell r="V35">
            <v>0.81900000000000006</v>
          </cell>
          <cell r="X35">
            <v>1.41</v>
          </cell>
          <cell r="Y35">
            <v>6.04</v>
          </cell>
          <cell r="Z35">
            <v>1.38</v>
          </cell>
          <cell r="AB35" t="str">
            <v>Long Wall</v>
          </cell>
          <cell r="AD35">
            <v>0.3</v>
          </cell>
          <cell r="AE35">
            <v>0.3</v>
          </cell>
          <cell r="AG35">
            <v>0.5</v>
          </cell>
          <cell r="AH35">
            <v>0.5</v>
          </cell>
          <cell r="AJ35">
            <v>0.2</v>
          </cell>
          <cell r="AK35">
            <v>0.2</v>
          </cell>
          <cell r="AU35">
            <v>2</v>
          </cell>
          <cell r="AW35" t="str">
            <v>Long Wall</v>
          </cell>
          <cell r="BK35">
            <v>12</v>
          </cell>
          <cell r="BL35">
            <v>4</v>
          </cell>
          <cell r="BQ35">
            <v>12</v>
          </cell>
          <cell r="BR35">
            <v>48</v>
          </cell>
          <cell r="BT35" t="str">
            <v>Long Wall</v>
          </cell>
          <cell r="BV35" t="str">
            <v xml:space="preserve">- Barra de 3'   </v>
          </cell>
          <cell r="BW35">
            <v>12</v>
          </cell>
          <cell r="BX35">
            <v>0.6</v>
          </cell>
          <cell r="BY35">
            <v>0.104</v>
          </cell>
          <cell r="BZ35" t="str">
            <v xml:space="preserve">- Barra de 5'   </v>
          </cell>
          <cell r="CA35">
            <v>12</v>
          </cell>
          <cell r="CB35">
            <v>0.4</v>
          </cell>
          <cell r="CC35">
            <v>0.13500000000000001</v>
          </cell>
          <cell r="CD35">
            <v>0</v>
          </cell>
          <cell r="CH35">
            <v>0</v>
          </cell>
          <cell r="CL35">
            <v>0</v>
          </cell>
          <cell r="CQ35" t="str">
            <v>Long Wall</v>
          </cell>
          <cell r="CS35" t="str">
            <v>- Broca 38 mm.</v>
          </cell>
          <cell r="CT35">
            <v>12</v>
          </cell>
          <cell r="CU35">
            <v>0.6</v>
          </cell>
          <cell r="CV35">
            <v>0.16228857142857142</v>
          </cell>
          <cell r="CW35" t="str">
            <v>- Broca 36 mm.</v>
          </cell>
          <cell r="CX35">
            <v>12</v>
          </cell>
          <cell r="CY35">
            <v>0.4</v>
          </cell>
          <cell r="CZ35">
            <v>0.15366285714285713</v>
          </cell>
          <cell r="DA35">
            <v>0</v>
          </cell>
          <cell r="DE35">
            <v>0</v>
          </cell>
          <cell r="DI35">
            <v>0</v>
          </cell>
          <cell r="DM35">
            <v>0</v>
          </cell>
          <cell r="DQ35" t="str">
            <v>- Broca Rimadora</v>
          </cell>
          <cell r="DR35">
            <v>1.5523208571428573</v>
          </cell>
          <cell r="DT35" t="str">
            <v>Long Wall</v>
          </cell>
          <cell r="DU35" t="str">
            <v xml:space="preserve">- Barra de 3'   </v>
          </cell>
        </row>
        <row r="36">
          <cell r="DT36">
            <v>0</v>
          </cell>
        </row>
        <row r="38">
          <cell r="C38" t="str">
            <v xml:space="preserve">  (C)  Tajos (con winche) PV &gt; 0.70</v>
          </cell>
          <cell r="Z38" t="str">
            <v>m3/tar</v>
          </cell>
          <cell r="AB38" t="str">
            <v xml:space="preserve">  (C)  Tajos (con winche) PV &gt; 0.70</v>
          </cell>
          <cell r="AW38" t="str">
            <v xml:space="preserve">  (C)  Tajos (con winche) PV &gt; 0.70</v>
          </cell>
          <cell r="BT38" t="str">
            <v xml:space="preserve">  (C)  Tajos (con winche) PV &gt; 0.70</v>
          </cell>
          <cell r="CQ38" t="str">
            <v xml:space="preserve">  (C)  Tajos (con winche) PV &gt; 0.70</v>
          </cell>
          <cell r="DT38" t="str">
            <v xml:space="preserve">  (C)  Tajos (con winche) PV &gt; 0.70</v>
          </cell>
        </row>
        <row r="39">
          <cell r="B39">
            <v>24</v>
          </cell>
          <cell r="C39" t="str">
            <v>Camaras y Pilares Simulados</v>
          </cell>
          <cell r="F39" t="str">
            <v xml:space="preserve"> Semidura</v>
          </cell>
          <cell r="G39">
            <v>21</v>
          </cell>
          <cell r="H39">
            <v>18</v>
          </cell>
          <cell r="I39">
            <v>4</v>
          </cell>
          <cell r="J39">
            <v>1.18</v>
          </cell>
          <cell r="K39">
            <v>3.3983999999999996</v>
          </cell>
          <cell r="L39">
            <v>1</v>
          </cell>
          <cell r="M39">
            <v>1</v>
          </cell>
          <cell r="N39">
            <v>0</v>
          </cell>
          <cell r="O39">
            <v>0</v>
          </cell>
          <cell r="P39">
            <v>2</v>
          </cell>
          <cell r="Q39" t="str">
            <v xml:space="preserve">  (C)  Tajos (con winche) PV &gt; 0.70</v>
          </cell>
          <cell r="R39">
            <v>5</v>
          </cell>
          <cell r="S39">
            <v>4.55</v>
          </cell>
          <cell r="T39">
            <v>0.91</v>
          </cell>
          <cell r="U39">
            <v>0.85</v>
          </cell>
          <cell r="V39">
            <v>0.77349999999999997</v>
          </cell>
          <cell r="X39">
            <v>1.72</v>
          </cell>
          <cell r="Y39">
            <v>8.57</v>
          </cell>
          <cell r="Z39">
            <v>1.7</v>
          </cell>
          <cell r="AB39" t="str">
            <v>Camaras y Pilares Simulados</v>
          </cell>
          <cell r="AD39">
            <v>0.5</v>
          </cell>
          <cell r="AE39">
            <v>0.5</v>
          </cell>
          <cell r="AG39">
            <v>0.5</v>
          </cell>
          <cell r="AH39">
            <v>0.5</v>
          </cell>
          <cell r="AS39">
            <v>0</v>
          </cell>
          <cell r="AU39">
            <v>2</v>
          </cell>
          <cell r="AW39" t="str">
            <v>Camaras y Pilares Simulados</v>
          </cell>
          <cell r="AY39">
            <v>3</v>
          </cell>
          <cell r="BK39">
            <v>18</v>
          </cell>
          <cell r="BL39">
            <v>4</v>
          </cell>
          <cell r="BQ39">
            <v>21</v>
          </cell>
          <cell r="BR39">
            <v>72</v>
          </cell>
          <cell r="BT39" t="str">
            <v>Camaras y Pilares Simulados</v>
          </cell>
          <cell r="BV39" t="str">
            <v xml:space="preserve">- Barra de 3'   </v>
          </cell>
          <cell r="BW39">
            <v>21</v>
          </cell>
          <cell r="BX39">
            <v>0.6</v>
          </cell>
          <cell r="BY39">
            <v>0.104</v>
          </cell>
          <cell r="BZ39" t="str">
            <v xml:space="preserve">- Barra de 5'   </v>
          </cell>
          <cell r="CA39">
            <v>21</v>
          </cell>
          <cell r="CB39">
            <v>0.4</v>
          </cell>
          <cell r="CC39">
            <v>0.13500000000000001</v>
          </cell>
          <cell r="CD39">
            <v>0</v>
          </cell>
          <cell r="CH39">
            <v>0</v>
          </cell>
          <cell r="CL39">
            <v>0</v>
          </cell>
          <cell r="CQ39" t="str">
            <v>Camaras y Pilares Simulados</v>
          </cell>
          <cell r="CS39" t="str">
            <v>- Broca 38 mm.</v>
          </cell>
          <cell r="CT39">
            <v>21</v>
          </cell>
          <cell r="CU39">
            <v>0.6</v>
          </cell>
          <cell r="CV39">
            <v>0.16228857142857142</v>
          </cell>
          <cell r="CW39" t="str">
            <v>- Broca 36 mm.</v>
          </cell>
          <cell r="CX39">
            <v>21</v>
          </cell>
          <cell r="CY39">
            <v>0.4</v>
          </cell>
          <cell r="CZ39">
            <v>0.15366285714285713</v>
          </cell>
          <cell r="DA39">
            <v>0</v>
          </cell>
          <cell r="DE39">
            <v>0</v>
          </cell>
          <cell r="DI39">
            <v>0</v>
          </cell>
          <cell r="DM39">
            <v>0</v>
          </cell>
          <cell r="DQ39" t="str">
            <v>- Broca Rimadora</v>
          </cell>
          <cell r="DR39">
            <v>1.5523208571428573</v>
          </cell>
          <cell r="DT39" t="str">
            <v>Camaras y Pilares Simulados</v>
          </cell>
          <cell r="DU39" t="str">
            <v xml:space="preserve">- Barra de 3'   </v>
          </cell>
        </row>
        <row r="40">
          <cell r="B40">
            <v>25</v>
          </cell>
          <cell r="C40" t="str">
            <v>Corte y Relleno Ascendente</v>
          </cell>
          <cell r="F40" t="str">
            <v xml:space="preserve"> Semidura</v>
          </cell>
          <cell r="G40">
            <v>16</v>
          </cell>
          <cell r="H40">
            <v>16</v>
          </cell>
          <cell r="I40">
            <v>4</v>
          </cell>
          <cell r="J40">
            <v>1.18</v>
          </cell>
          <cell r="K40">
            <v>3.3984000000000001</v>
          </cell>
          <cell r="L40">
            <v>1</v>
          </cell>
          <cell r="M40">
            <v>1</v>
          </cell>
          <cell r="N40">
            <v>0</v>
          </cell>
          <cell r="O40">
            <v>0</v>
          </cell>
          <cell r="P40">
            <v>2</v>
          </cell>
          <cell r="Q40" t="str">
            <v xml:space="preserve">  (C)  Tajos (con winche) PV &gt; 0.70</v>
          </cell>
          <cell r="R40">
            <v>5</v>
          </cell>
          <cell r="S40">
            <v>4.55</v>
          </cell>
          <cell r="T40">
            <v>0.91</v>
          </cell>
          <cell r="U40">
            <v>0.85</v>
          </cell>
          <cell r="V40">
            <v>0.77349999999999997</v>
          </cell>
          <cell r="X40">
            <v>1.53</v>
          </cell>
          <cell r="Y40">
            <v>6.53</v>
          </cell>
          <cell r="Z40">
            <v>1.7</v>
          </cell>
          <cell r="AB40" t="str">
            <v>Corte y Relleno Ascendente</v>
          </cell>
          <cell r="AD40">
            <v>0.5</v>
          </cell>
          <cell r="AE40">
            <v>0.5</v>
          </cell>
          <cell r="AG40">
            <v>0.5</v>
          </cell>
          <cell r="AH40">
            <v>0.5</v>
          </cell>
          <cell r="AS40">
            <v>0</v>
          </cell>
          <cell r="AU40">
            <v>2</v>
          </cell>
          <cell r="AW40" t="str">
            <v>Corte y Relleno Ascendente</v>
          </cell>
          <cell r="BK40">
            <v>16</v>
          </cell>
          <cell r="BL40">
            <v>4</v>
          </cell>
          <cell r="BQ40">
            <v>16</v>
          </cell>
          <cell r="BR40">
            <v>64</v>
          </cell>
          <cell r="BT40" t="str">
            <v>Corte y Relleno Ascendente</v>
          </cell>
          <cell r="BV40" t="str">
            <v xml:space="preserve">- Barra de 3'   </v>
          </cell>
          <cell r="BW40">
            <v>16</v>
          </cell>
          <cell r="BX40">
            <v>0.6</v>
          </cell>
          <cell r="BY40">
            <v>0.104</v>
          </cell>
          <cell r="BZ40" t="str">
            <v xml:space="preserve">- Barra de 5'   </v>
          </cell>
          <cell r="CA40">
            <v>16</v>
          </cell>
          <cell r="CB40">
            <v>0.4</v>
          </cell>
          <cell r="CC40">
            <v>0.13500000000000001</v>
          </cell>
          <cell r="CD40">
            <v>0</v>
          </cell>
          <cell r="CH40">
            <v>0</v>
          </cell>
          <cell r="CL40">
            <v>0</v>
          </cell>
          <cell r="CQ40" t="str">
            <v>Corte y Relleno Ascendente</v>
          </cell>
          <cell r="CS40" t="str">
            <v>- Broca 38 mm.</v>
          </cell>
          <cell r="CT40">
            <v>16</v>
          </cell>
          <cell r="CU40">
            <v>0.6</v>
          </cell>
          <cell r="CV40">
            <v>0.16228857142857142</v>
          </cell>
          <cell r="CW40" t="str">
            <v>- Broca 36 mm.</v>
          </cell>
          <cell r="CX40">
            <v>16</v>
          </cell>
          <cell r="CY40">
            <v>0.4</v>
          </cell>
          <cell r="CZ40">
            <v>0.15366285714285713</v>
          </cell>
          <cell r="DA40">
            <v>0</v>
          </cell>
          <cell r="DE40">
            <v>0</v>
          </cell>
          <cell r="DI40">
            <v>0</v>
          </cell>
          <cell r="DM40">
            <v>0</v>
          </cell>
          <cell r="DQ40" t="str">
            <v>- Broca Rimadora</v>
          </cell>
          <cell r="DR40">
            <v>1.5523208571428573</v>
          </cell>
          <cell r="DT40" t="str">
            <v>Corte y Relleno Ascendente</v>
          </cell>
          <cell r="DU40" t="str">
            <v xml:space="preserve">- Barra de 3'   </v>
          </cell>
        </row>
        <row r="41">
          <cell r="B41">
            <v>26</v>
          </cell>
          <cell r="C41" t="str">
            <v>Recuperación de Puentes y Pilares</v>
          </cell>
          <cell r="F41" t="str">
            <v xml:space="preserve"> Semidura</v>
          </cell>
          <cell r="G41">
            <v>7</v>
          </cell>
          <cell r="H41">
            <v>7</v>
          </cell>
          <cell r="I41">
            <v>3.5</v>
          </cell>
          <cell r="J41">
            <v>1.18</v>
          </cell>
          <cell r="K41">
            <v>2.7502750275027501</v>
          </cell>
          <cell r="L41">
            <v>1.25</v>
          </cell>
          <cell r="M41">
            <v>1.25</v>
          </cell>
          <cell r="N41">
            <v>0</v>
          </cell>
          <cell r="O41">
            <v>0</v>
          </cell>
          <cell r="P41">
            <v>2.5</v>
          </cell>
          <cell r="Q41" t="str">
            <v xml:space="preserve">  (C)  Tajos (con winche) PV &gt; 0.70</v>
          </cell>
          <cell r="R41">
            <v>5</v>
          </cell>
          <cell r="S41">
            <v>4.55</v>
          </cell>
          <cell r="T41">
            <v>0.91</v>
          </cell>
          <cell r="U41">
            <v>0.85</v>
          </cell>
          <cell r="V41">
            <v>0.77349999999999997</v>
          </cell>
          <cell r="X41">
            <v>0.72</v>
          </cell>
          <cell r="Y41">
            <v>3.53</v>
          </cell>
          <cell r="Z41">
            <v>1.1000000000000001</v>
          </cell>
          <cell r="AB41" t="str">
            <v>Recuperación de Puentes y Pilares</v>
          </cell>
          <cell r="AD41">
            <v>0.5</v>
          </cell>
          <cell r="AE41">
            <v>0.5</v>
          </cell>
          <cell r="AG41">
            <v>0.25</v>
          </cell>
          <cell r="AH41">
            <v>0.25</v>
          </cell>
          <cell r="AJ41">
            <v>0.5</v>
          </cell>
          <cell r="AK41">
            <v>0.5</v>
          </cell>
          <cell r="AS41">
            <v>0</v>
          </cell>
          <cell r="AU41">
            <v>2.5</v>
          </cell>
          <cell r="AW41" t="str">
            <v>Recuperación de Puentes y Pilares</v>
          </cell>
          <cell r="BK41">
            <v>7</v>
          </cell>
          <cell r="BL41">
            <v>3.5</v>
          </cell>
          <cell r="BQ41">
            <v>7</v>
          </cell>
          <cell r="BR41">
            <v>24.5</v>
          </cell>
          <cell r="BT41" t="str">
            <v>Recuperación de Puentes y Pilares</v>
          </cell>
          <cell r="BV41" t="str">
            <v xml:space="preserve">- Barra de 3'   </v>
          </cell>
          <cell r="BW41">
            <v>7</v>
          </cell>
          <cell r="BX41">
            <v>0.6</v>
          </cell>
          <cell r="BY41">
            <v>0.104</v>
          </cell>
          <cell r="BZ41" t="str">
            <v xml:space="preserve">- Barra de 5'   </v>
          </cell>
          <cell r="CA41">
            <v>7</v>
          </cell>
          <cell r="CB41">
            <v>0.4</v>
          </cell>
          <cell r="CC41">
            <v>0.13500000000000001</v>
          </cell>
          <cell r="CD41">
            <v>0</v>
          </cell>
          <cell r="CH41">
            <v>0</v>
          </cell>
          <cell r="CL41">
            <v>0</v>
          </cell>
          <cell r="CQ41" t="str">
            <v>Recuperación de Puentes y Pilares</v>
          </cell>
          <cell r="CS41" t="str">
            <v>- Broca 38 mm.</v>
          </cell>
          <cell r="CT41">
            <v>7</v>
          </cell>
          <cell r="CU41">
            <v>0.6</v>
          </cell>
          <cell r="CV41">
            <v>0.16228857142857142</v>
          </cell>
          <cell r="CW41" t="str">
            <v>- Broca 36 mm.</v>
          </cell>
          <cell r="CX41">
            <v>7</v>
          </cell>
          <cell r="CY41">
            <v>0.4</v>
          </cell>
          <cell r="CZ41">
            <v>0.15366285714285713</v>
          </cell>
          <cell r="DA41">
            <v>0</v>
          </cell>
          <cell r="DE41">
            <v>0</v>
          </cell>
          <cell r="DI41">
            <v>0</v>
          </cell>
          <cell r="DM41">
            <v>0</v>
          </cell>
          <cell r="DQ41" t="str">
            <v>- Broca Rimadora</v>
          </cell>
          <cell r="DR41">
            <v>1.5523208571428573</v>
          </cell>
          <cell r="DT41" t="str">
            <v>Recuperación de Puentes y Pilares</v>
          </cell>
          <cell r="DU41" t="str">
            <v xml:space="preserve">- Barra de 3'   </v>
          </cell>
        </row>
        <row r="42">
          <cell r="B42">
            <v>27</v>
          </cell>
          <cell r="C42" t="str">
            <v>Corte y Relleno con Rotura Selectiva (Circado)</v>
          </cell>
          <cell r="F42" t="str">
            <v xml:space="preserve"> Semidura</v>
          </cell>
          <cell r="G42">
            <v>18</v>
          </cell>
          <cell r="H42">
            <v>18</v>
          </cell>
          <cell r="I42">
            <v>4</v>
          </cell>
          <cell r="J42">
            <v>1.18</v>
          </cell>
          <cell r="K42">
            <v>3.1800999999999995</v>
          </cell>
          <cell r="L42">
            <v>2</v>
          </cell>
          <cell r="M42">
            <v>2</v>
          </cell>
          <cell r="N42">
            <v>0</v>
          </cell>
          <cell r="O42">
            <v>0</v>
          </cell>
          <cell r="P42">
            <v>4</v>
          </cell>
          <cell r="Q42" t="str">
            <v xml:space="preserve">  (C)  Tajos (con winche) PV &gt; 0.70</v>
          </cell>
          <cell r="R42">
            <v>5</v>
          </cell>
          <cell r="S42">
            <v>4.55</v>
          </cell>
          <cell r="T42">
            <v>0.91</v>
          </cell>
          <cell r="U42">
            <v>0.85</v>
          </cell>
          <cell r="V42">
            <v>0.77349999999999997</v>
          </cell>
          <cell r="X42">
            <v>1.84</v>
          </cell>
          <cell r="Y42">
            <v>7.85</v>
          </cell>
          <cell r="Z42">
            <v>0.8</v>
          </cell>
          <cell r="AB42" t="str">
            <v>Corte y Relleno con Rotura Selectiva (Circado)</v>
          </cell>
          <cell r="AD42">
            <v>0.5</v>
          </cell>
          <cell r="AE42">
            <v>0.5</v>
          </cell>
          <cell r="AG42">
            <v>0.5</v>
          </cell>
          <cell r="AH42">
            <v>0.5</v>
          </cell>
          <cell r="AP42">
            <v>1</v>
          </cell>
          <cell r="AQ42">
            <v>1</v>
          </cell>
          <cell r="AS42">
            <v>0</v>
          </cell>
          <cell r="AU42">
            <v>4</v>
          </cell>
          <cell r="AW42" t="str">
            <v>Corte y Relleno con Rotura Selectiva (Circado)</v>
          </cell>
          <cell r="BK42">
            <v>18</v>
          </cell>
          <cell r="BL42">
            <v>4</v>
          </cell>
          <cell r="BQ42">
            <v>18</v>
          </cell>
          <cell r="BR42">
            <v>72</v>
          </cell>
          <cell r="BT42" t="str">
            <v>Corte y Relleno con Rotura Selectiva (Circado)</v>
          </cell>
          <cell r="BV42" t="str">
            <v xml:space="preserve">- Barra de 3'   </v>
          </cell>
          <cell r="BW42">
            <v>18</v>
          </cell>
          <cell r="BX42">
            <v>0.6</v>
          </cell>
          <cell r="BY42">
            <v>0.104</v>
          </cell>
          <cell r="BZ42" t="str">
            <v xml:space="preserve">- Barra de 5'   </v>
          </cell>
          <cell r="CA42">
            <v>18</v>
          </cell>
          <cell r="CB42">
            <v>0.4</v>
          </cell>
          <cell r="CC42">
            <v>0.13500000000000001</v>
          </cell>
          <cell r="CD42">
            <v>0</v>
          </cell>
          <cell r="CH42">
            <v>0</v>
          </cell>
          <cell r="CL42">
            <v>0</v>
          </cell>
          <cell r="CQ42" t="str">
            <v>Corte y Relleno con Rotura Selectiva (Circado)</v>
          </cell>
          <cell r="CS42" t="str">
            <v>- Broca 38 mm.</v>
          </cell>
          <cell r="CT42">
            <v>18</v>
          </cell>
          <cell r="CU42">
            <v>0.6</v>
          </cell>
          <cell r="CV42">
            <v>0.16228857142857142</v>
          </cell>
          <cell r="CW42" t="str">
            <v>- Broca 36 mm.</v>
          </cell>
          <cell r="CX42">
            <v>18</v>
          </cell>
          <cell r="CY42">
            <v>0.4</v>
          </cell>
          <cell r="CZ42">
            <v>0.15366285714285713</v>
          </cell>
          <cell r="DA42">
            <v>0</v>
          </cell>
          <cell r="DE42">
            <v>0</v>
          </cell>
          <cell r="DI42">
            <v>0</v>
          </cell>
          <cell r="DM42">
            <v>0</v>
          </cell>
          <cell r="DQ42" t="str">
            <v>- Broca Rimadora</v>
          </cell>
          <cell r="DR42">
            <v>1.5523208571428573</v>
          </cell>
          <cell r="DT42" t="str">
            <v>Corte y Relleno con Rotura Selectiva (Circado)</v>
          </cell>
          <cell r="DU42" t="str">
            <v xml:space="preserve">- Barra de 3'   </v>
          </cell>
        </row>
        <row r="43">
          <cell r="B43">
            <v>28</v>
          </cell>
          <cell r="C43" t="str">
            <v>Long Wall</v>
          </cell>
          <cell r="F43" t="str">
            <v xml:space="preserve"> Semidura</v>
          </cell>
          <cell r="G43">
            <v>15</v>
          </cell>
          <cell r="H43">
            <v>15</v>
          </cell>
          <cell r="I43">
            <v>4</v>
          </cell>
          <cell r="J43">
            <v>1.25</v>
          </cell>
          <cell r="K43">
            <v>3.6000000000000005</v>
          </cell>
          <cell r="L43">
            <v>1</v>
          </cell>
          <cell r="M43">
            <v>1</v>
          </cell>
          <cell r="N43">
            <v>0</v>
          </cell>
          <cell r="O43">
            <v>0</v>
          </cell>
          <cell r="P43">
            <v>2</v>
          </cell>
          <cell r="Q43" t="str">
            <v xml:space="preserve">  (C)  Tajos (con winche) PV &gt; 0.70</v>
          </cell>
          <cell r="R43">
            <v>5</v>
          </cell>
          <cell r="S43">
            <v>4.55</v>
          </cell>
          <cell r="T43">
            <v>0.91</v>
          </cell>
          <cell r="U43">
            <v>0.9</v>
          </cell>
          <cell r="V43">
            <v>0.81900000000000006</v>
          </cell>
          <cell r="X43">
            <v>1.35</v>
          </cell>
          <cell r="Y43">
            <v>5.78</v>
          </cell>
          <cell r="Z43">
            <v>1.8</v>
          </cell>
          <cell r="AB43" t="str">
            <v>Long Wall</v>
          </cell>
          <cell r="AD43">
            <v>0.3</v>
          </cell>
          <cell r="AE43">
            <v>0.3</v>
          </cell>
          <cell r="AG43">
            <v>0.5</v>
          </cell>
          <cell r="AH43">
            <v>0.5</v>
          </cell>
          <cell r="AJ43">
            <v>0.2</v>
          </cell>
          <cell r="AK43">
            <v>0.2</v>
          </cell>
          <cell r="AS43">
            <v>0</v>
          </cell>
          <cell r="AU43">
            <v>2</v>
          </cell>
          <cell r="AW43" t="str">
            <v>Long Wall</v>
          </cell>
          <cell r="BK43">
            <v>15</v>
          </cell>
          <cell r="BL43">
            <v>4</v>
          </cell>
          <cell r="BQ43">
            <v>15</v>
          </cell>
          <cell r="BR43">
            <v>60</v>
          </cell>
          <cell r="BT43" t="str">
            <v>Long Wall</v>
          </cell>
          <cell r="BV43" t="str">
            <v xml:space="preserve">- Barra de 3'   </v>
          </cell>
          <cell r="BW43">
            <v>15</v>
          </cell>
          <cell r="BX43">
            <v>0.6</v>
          </cell>
          <cell r="BY43">
            <v>0.104</v>
          </cell>
          <cell r="BZ43" t="str">
            <v xml:space="preserve">- Barra de 5'   </v>
          </cell>
          <cell r="CA43">
            <v>15</v>
          </cell>
          <cell r="CB43">
            <v>0.4</v>
          </cell>
          <cell r="CC43">
            <v>0.13500000000000001</v>
          </cell>
          <cell r="CD43">
            <v>0</v>
          </cell>
          <cell r="CH43">
            <v>0</v>
          </cell>
          <cell r="CL43">
            <v>0</v>
          </cell>
          <cell r="CQ43" t="str">
            <v>Long Wall</v>
          </cell>
          <cell r="CS43" t="str">
            <v>- Broca 38 mm.</v>
          </cell>
          <cell r="CT43">
            <v>15</v>
          </cell>
          <cell r="CU43">
            <v>0.6</v>
          </cell>
          <cell r="CV43">
            <v>0.16228857142857142</v>
          </cell>
          <cell r="CW43" t="str">
            <v>- Broca 36 mm.</v>
          </cell>
          <cell r="CX43">
            <v>15</v>
          </cell>
          <cell r="CY43">
            <v>0.4</v>
          </cell>
          <cell r="CZ43">
            <v>0.15366285714285713</v>
          </cell>
          <cell r="DA43">
            <v>0</v>
          </cell>
          <cell r="DE43">
            <v>0</v>
          </cell>
          <cell r="DI43">
            <v>0</v>
          </cell>
          <cell r="DM43">
            <v>0</v>
          </cell>
          <cell r="DQ43" t="str">
            <v>- Broca Rimadora</v>
          </cell>
          <cell r="DR43">
            <v>1.5523208571428573</v>
          </cell>
          <cell r="DT43" t="str">
            <v>Long Wall</v>
          </cell>
          <cell r="DU43" t="str">
            <v xml:space="preserve">- Barra de 3'   </v>
          </cell>
        </row>
        <row r="44">
          <cell r="DT44">
            <v>0</v>
          </cell>
        </row>
        <row r="46">
          <cell r="C46" t="str">
            <v xml:space="preserve">  (D)  Tajos (sin winche) PV &lt; = 0.70</v>
          </cell>
          <cell r="Z46" t="str">
            <v>m3/tar</v>
          </cell>
          <cell r="AB46" t="str">
            <v xml:space="preserve">  (D)  Tajos (sin winche) PV &lt; = 0.70</v>
          </cell>
          <cell r="AW46" t="str">
            <v xml:space="preserve">  (D)  Tajos (sin winche) PV &lt; = 0.70</v>
          </cell>
          <cell r="BT46" t="str">
            <v xml:space="preserve">  (D)  Tajos (sin winche) PV &lt; = 0.70</v>
          </cell>
          <cell r="CD46">
            <v>0</v>
          </cell>
          <cell r="CH46">
            <v>0</v>
          </cell>
          <cell r="CL46">
            <v>0</v>
          </cell>
          <cell r="CQ46" t="str">
            <v xml:space="preserve">  (D)  Tajos (sin winche) PV &lt; = 0.70</v>
          </cell>
          <cell r="DT46" t="str">
            <v xml:space="preserve">  (D)  Tajos (sin winche) PV &lt; = 0.70</v>
          </cell>
        </row>
        <row r="47">
          <cell r="B47">
            <v>29</v>
          </cell>
          <cell r="C47" t="str">
            <v>Camaras y Pilares Simulados</v>
          </cell>
          <cell r="E47" t="str">
            <v>SI</v>
          </cell>
          <cell r="F47" t="str">
            <v xml:space="preserve"> Semidura</v>
          </cell>
          <cell r="G47">
            <v>18</v>
          </cell>
          <cell r="H47">
            <v>15</v>
          </cell>
          <cell r="I47">
            <v>4</v>
          </cell>
          <cell r="J47">
            <v>1.18</v>
          </cell>
          <cell r="K47">
            <v>2.5488</v>
          </cell>
          <cell r="L47">
            <v>1.5</v>
          </cell>
          <cell r="M47">
            <v>1.5</v>
          </cell>
          <cell r="N47">
            <v>0</v>
          </cell>
          <cell r="O47">
            <v>0</v>
          </cell>
          <cell r="P47">
            <v>3</v>
          </cell>
          <cell r="Q47" t="str">
            <v xml:space="preserve">  (D)  Tajos (sin winche) PV &lt; = 0.70</v>
          </cell>
          <cell r="R47">
            <v>5</v>
          </cell>
          <cell r="S47">
            <v>4.55</v>
          </cell>
          <cell r="T47">
            <v>0.91</v>
          </cell>
          <cell r="U47">
            <v>0.85</v>
          </cell>
          <cell r="V47">
            <v>0.77349999999999997</v>
          </cell>
          <cell r="X47">
            <v>1.91</v>
          </cell>
          <cell r="Y47">
            <v>9.7899999999999991</v>
          </cell>
          <cell r="Z47">
            <v>0.85</v>
          </cell>
          <cell r="AB47" t="str">
            <v>Camaras y Pilares Simulados</v>
          </cell>
          <cell r="AD47">
            <v>1</v>
          </cell>
          <cell r="AE47">
            <v>1</v>
          </cell>
          <cell r="AG47">
            <v>0.5</v>
          </cell>
          <cell r="AH47">
            <v>0.5</v>
          </cell>
          <cell r="AU47">
            <v>3</v>
          </cell>
          <cell r="AW47" t="str">
            <v>Camaras y Pilares Simulados</v>
          </cell>
          <cell r="AY47">
            <v>3</v>
          </cell>
          <cell r="BK47">
            <v>15</v>
          </cell>
          <cell r="BL47">
            <v>4</v>
          </cell>
          <cell r="BQ47">
            <v>18</v>
          </cell>
          <cell r="BR47">
            <v>60</v>
          </cell>
          <cell r="BT47" t="str">
            <v>Camaras y Pilares Simulados</v>
          </cell>
          <cell r="BV47" t="str">
            <v xml:space="preserve">- Barra de 3'   </v>
          </cell>
          <cell r="BW47">
            <v>18</v>
          </cell>
          <cell r="BX47">
            <v>0.6</v>
          </cell>
          <cell r="BY47">
            <v>0.104</v>
          </cell>
          <cell r="BZ47" t="str">
            <v xml:space="preserve">- Barra de 5'   </v>
          </cell>
          <cell r="CA47">
            <v>18</v>
          </cell>
          <cell r="CB47">
            <v>0.4</v>
          </cell>
          <cell r="CC47">
            <v>0.13500000000000001</v>
          </cell>
          <cell r="CD47">
            <v>0</v>
          </cell>
          <cell r="CH47">
            <v>0</v>
          </cell>
          <cell r="CL47">
            <v>0</v>
          </cell>
          <cell r="CQ47" t="str">
            <v>Camaras y Pilares Simulados</v>
          </cell>
          <cell r="CS47" t="str">
            <v>- Broca 38 mm.</v>
          </cell>
          <cell r="CT47">
            <v>18</v>
          </cell>
          <cell r="CU47">
            <v>0.6</v>
          </cell>
          <cell r="CV47">
            <v>0.16228857142857142</v>
          </cell>
          <cell r="CW47" t="str">
            <v>- Broca 36 mm.</v>
          </cell>
          <cell r="CX47">
            <v>18</v>
          </cell>
          <cell r="CY47">
            <v>0.4</v>
          </cell>
          <cell r="CZ47">
            <v>0.15366285714285713</v>
          </cell>
          <cell r="DA47">
            <v>0</v>
          </cell>
          <cell r="DE47">
            <v>0</v>
          </cell>
          <cell r="DI47">
            <v>0</v>
          </cell>
          <cell r="DM47">
            <v>0</v>
          </cell>
          <cell r="DQ47" t="str">
            <v>- Broca Rimadora</v>
          </cell>
          <cell r="DR47">
            <v>1.5523208571428573</v>
          </cell>
          <cell r="DT47" t="str">
            <v>Camaras y Pilares Simulados</v>
          </cell>
          <cell r="DU47" t="str">
            <v xml:space="preserve">- Barra de 3'   </v>
          </cell>
        </row>
        <row r="48">
          <cell r="B48">
            <v>30</v>
          </cell>
          <cell r="C48" t="str">
            <v>Corte y Relleno Ascendente</v>
          </cell>
          <cell r="E48" t="str">
            <v>SI</v>
          </cell>
          <cell r="F48" t="str">
            <v xml:space="preserve"> Semidura</v>
          </cell>
          <cell r="G48">
            <v>12</v>
          </cell>
          <cell r="H48">
            <v>12</v>
          </cell>
          <cell r="I48">
            <v>4</v>
          </cell>
          <cell r="J48">
            <v>1.18</v>
          </cell>
          <cell r="K48">
            <v>2.6018999999999992</v>
          </cell>
          <cell r="L48">
            <v>1.5</v>
          </cell>
          <cell r="M48">
            <v>1.5</v>
          </cell>
          <cell r="N48">
            <v>0</v>
          </cell>
          <cell r="O48">
            <v>0</v>
          </cell>
          <cell r="P48">
            <v>3</v>
          </cell>
          <cell r="Q48" t="str">
            <v xml:space="preserve">  (D)  Tajos (sin winche) PV &lt; = 0.70</v>
          </cell>
          <cell r="R48">
            <v>5</v>
          </cell>
          <cell r="S48">
            <v>4.55</v>
          </cell>
          <cell r="T48">
            <v>0.91</v>
          </cell>
          <cell r="U48">
            <v>0.85</v>
          </cell>
          <cell r="V48">
            <v>0.77349999999999997</v>
          </cell>
          <cell r="X48">
            <v>1.5</v>
          </cell>
          <cell r="Y48">
            <v>6.4</v>
          </cell>
          <cell r="Z48">
            <v>0.87</v>
          </cell>
          <cell r="AB48" t="str">
            <v>Corte y Relleno Ascendente</v>
          </cell>
          <cell r="AD48">
            <v>1</v>
          </cell>
          <cell r="AE48">
            <v>1</v>
          </cell>
          <cell r="AG48">
            <v>0.5</v>
          </cell>
          <cell r="AH48">
            <v>0.5</v>
          </cell>
          <cell r="AU48">
            <v>3</v>
          </cell>
          <cell r="AW48" t="str">
            <v>Corte y Relleno Ascendente</v>
          </cell>
          <cell r="BK48">
            <v>12</v>
          </cell>
          <cell r="BL48">
            <v>4</v>
          </cell>
          <cell r="BQ48">
            <v>12</v>
          </cell>
          <cell r="BR48">
            <v>48</v>
          </cell>
          <cell r="BT48" t="str">
            <v>Corte y Relleno Ascendente</v>
          </cell>
          <cell r="BV48" t="str">
            <v xml:space="preserve">- Barra de 3'   </v>
          </cell>
          <cell r="BW48">
            <v>12</v>
          </cell>
          <cell r="BX48">
            <v>0.6</v>
          </cell>
          <cell r="BY48">
            <v>0.104</v>
          </cell>
          <cell r="BZ48" t="str">
            <v xml:space="preserve">- Barra de 5'   </v>
          </cell>
          <cell r="CA48">
            <v>12</v>
          </cell>
          <cell r="CB48">
            <v>0.4</v>
          </cell>
          <cell r="CC48">
            <v>0.13500000000000001</v>
          </cell>
          <cell r="CD48">
            <v>0</v>
          </cell>
          <cell r="CH48">
            <v>0</v>
          </cell>
          <cell r="CL48">
            <v>0</v>
          </cell>
          <cell r="CQ48" t="str">
            <v>Corte y Relleno Ascendente</v>
          </cell>
          <cell r="CS48" t="str">
            <v>- Broca 38 mm.</v>
          </cell>
          <cell r="CT48">
            <v>12</v>
          </cell>
          <cell r="CU48">
            <v>0.6</v>
          </cell>
          <cell r="CV48">
            <v>0.16228857142857142</v>
          </cell>
          <cell r="CW48" t="str">
            <v>- Broca 36 mm.</v>
          </cell>
          <cell r="CX48">
            <v>12</v>
          </cell>
          <cell r="CY48">
            <v>0.4</v>
          </cell>
          <cell r="CZ48">
            <v>0.15366285714285713</v>
          </cell>
          <cell r="DA48">
            <v>0</v>
          </cell>
          <cell r="DE48">
            <v>0</v>
          </cell>
          <cell r="DI48">
            <v>0</v>
          </cell>
          <cell r="DM48">
            <v>0</v>
          </cell>
          <cell r="DQ48" t="str">
            <v>- Broca Rimadora</v>
          </cell>
          <cell r="DR48">
            <v>1.5523208571428573</v>
          </cell>
          <cell r="DT48" t="str">
            <v>Corte y Relleno Ascendente</v>
          </cell>
          <cell r="DU48" t="str">
            <v xml:space="preserve">- Barra de 3'   </v>
          </cell>
        </row>
        <row r="49">
          <cell r="B49">
            <v>31</v>
          </cell>
          <cell r="C49" t="str">
            <v>Recuperación de Puentes y Pilares</v>
          </cell>
          <cell r="E49" t="str">
            <v>SI</v>
          </cell>
          <cell r="F49" t="str">
            <v xml:space="preserve"> Semidura</v>
          </cell>
          <cell r="G49">
            <v>7</v>
          </cell>
          <cell r="H49">
            <v>7</v>
          </cell>
          <cell r="I49">
            <v>3.5</v>
          </cell>
          <cell r="J49">
            <v>1.18</v>
          </cell>
          <cell r="K49">
            <v>2.7502750275027501</v>
          </cell>
          <cell r="L49">
            <v>1.75</v>
          </cell>
          <cell r="M49">
            <v>1.75</v>
          </cell>
          <cell r="N49">
            <v>0</v>
          </cell>
          <cell r="O49">
            <v>0</v>
          </cell>
          <cell r="P49">
            <v>3.5</v>
          </cell>
          <cell r="Q49" t="str">
            <v xml:space="preserve">  (D)  Tajos (sin winche) PV &lt; = 0.70</v>
          </cell>
          <cell r="R49">
            <v>5</v>
          </cell>
          <cell r="S49">
            <v>4.55</v>
          </cell>
          <cell r="T49">
            <v>0.91</v>
          </cell>
          <cell r="U49">
            <v>0.85</v>
          </cell>
          <cell r="V49">
            <v>0.77349999999999997</v>
          </cell>
          <cell r="X49">
            <v>0.72</v>
          </cell>
          <cell r="Y49">
            <v>3.53</v>
          </cell>
          <cell r="Z49">
            <v>0.79</v>
          </cell>
          <cell r="AB49" t="str">
            <v>Recuperación de Puentes y Pilares</v>
          </cell>
          <cell r="AD49">
            <v>1</v>
          </cell>
          <cell r="AE49">
            <v>1</v>
          </cell>
          <cell r="AG49">
            <v>0.25</v>
          </cell>
          <cell r="AH49">
            <v>0.25</v>
          </cell>
          <cell r="AJ49">
            <v>0.5</v>
          </cell>
          <cell r="AK49">
            <v>0.5</v>
          </cell>
          <cell r="AU49">
            <v>3.5</v>
          </cell>
          <cell r="AW49" t="str">
            <v>Recuperación de Puentes y Pilares</v>
          </cell>
          <cell r="BK49">
            <v>7</v>
          </cell>
          <cell r="BL49">
            <v>3.5</v>
          </cell>
          <cell r="BQ49">
            <v>7</v>
          </cell>
          <cell r="BR49">
            <v>24.5</v>
          </cell>
          <cell r="BT49" t="str">
            <v>Recuperación de Puentes y Pilares</v>
          </cell>
          <cell r="BV49" t="str">
            <v xml:space="preserve">- Barra de 3'   </v>
          </cell>
          <cell r="BW49">
            <v>7</v>
          </cell>
          <cell r="BX49">
            <v>0.6</v>
          </cell>
          <cell r="BY49">
            <v>0.104</v>
          </cell>
          <cell r="BZ49" t="str">
            <v xml:space="preserve">- Barra de 5'   </v>
          </cell>
          <cell r="CA49">
            <v>7</v>
          </cell>
          <cell r="CB49">
            <v>0.4</v>
          </cell>
          <cell r="CC49">
            <v>0.13500000000000001</v>
          </cell>
          <cell r="CD49">
            <v>0</v>
          </cell>
          <cell r="CH49">
            <v>0</v>
          </cell>
          <cell r="CL49">
            <v>0</v>
          </cell>
          <cell r="CQ49" t="str">
            <v>Recuperación de Puentes y Pilares</v>
          </cell>
          <cell r="CS49" t="str">
            <v>- Broca 38 mm.</v>
          </cell>
          <cell r="CT49">
            <v>7</v>
          </cell>
          <cell r="CU49">
            <v>0.6</v>
          </cell>
          <cell r="CV49">
            <v>0.16228857142857142</v>
          </cell>
          <cell r="CW49" t="str">
            <v>- Broca 36 mm.</v>
          </cell>
          <cell r="CX49">
            <v>7</v>
          </cell>
          <cell r="CY49">
            <v>0.4</v>
          </cell>
          <cell r="CZ49">
            <v>0.15366285714285713</v>
          </cell>
          <cell r="DA49">
            <v>0</v>
          </cell>
          <cell r="DE49">
            <v>0</v>
          </cell>
          <cell r="DI49">
            <v>0</v>
          </cell>
          <cell r="DM49">
            <v>0</v>
          </cell>
          <cell r="DQ49" t="str">
            <v>- Broca Rimadora</v>
          </cell>
          <cell r="DR49">
            <v>1.5523208571428573</v>
          </cell>
          <cell r="DT49" t="str">
            <v>Recuperación de Puentes y Pilares</v>
          </cell>
          <cell r="DU49" t="str">
            <v xml:space="preserve">- Barra de 3'   </v>
          </cell>
        </row>
        <row r="50">
          <cell r="B50">
            <v>32</v>
          </cell>
          <cell r="C50" t="str">
            <v>Corte y Relleno con Rotura Selectiva (Circado)</v>
          </cell>
          <cell r="E50" t="str">
            <v>SI</v>
          </cell>
          <cell r="F50" t="str">
            <v xml:space="preserve"> Semidura</v>
          </cell>
          <cell r="G50">
            <v>14</v>
          </cell>
          <cell r="H50">
            <v>14</v>
          </cell>
          <cell r="I50">
            <v>4</v>
          </cell>
          <cell r="J50">
            <v>1.18</v>
          </cell>
          <cell r="K50">
            <v>2.6018999999999992</v>
          </cell>
          <cell r="L50">
            <v>2</v>
          </cell>
          <cell r="M50">
            <v>2</v>
          </cell>
          <cell r="N50">
            <v>1</v>
          </cell>
          <cell r="O50">
            <v>0</v>
          </cell>
          <cell r="P50">
            <v>5</v>
          </cell>
          <cell r="Q50" t="str">
            <v xml:space="preserve">  (D)  Tajos (sin winche) PV &lt; = 0.70</v>
          </cell>
          <cell r="R50">
            <v>5</v>
          </cell>
          <cell r="S50">
            <v>4.55</v>
          </cell>
          <cell r="T50">
            <v>0.91</v>
          </cell>
          <cell r="U50">
            <v>0.85</v>
          </cell>
          <cell r="V50">
            <v>0.77349999999999997</v>
          </cell>
          <cell r="X50">
            <v>1.75</v>
          </cell>
          <cell r="Y50">
            <v>7.46</v>
          </cell>
          <cell r="Z50">
            <v>0.52</v>
          </cell>
          <cell r="AB50" t="str">
            <v>Corte y Relleno con Rotura Selectiva (Circado)</v>
          </cell>
          <cell r="AD50">
            <v>0.5</v>
          </cell>
          <cell r="AE50">
            <v>0.5</v>
          </cell>
          <cell r="AF50">
            <v>0.5</v>
          </cell>
          <cell r="AG50">
            <v>0.5</v>
          </cell>
          <cell r="AH50">
            <v>0.5</v>
          </cell>
          <cell r="AL50">
            <v>0.5</v>
          </cell>
          <cell r="AP50">
            <v>1</v>
          </cell>
          <cell r="AQ50">
            <v>1</v>
          </cell>
          <cell r="AU50">
            <v>5</v>
          </cell>
          <cell r="AW50" t="str">
            <v>Corte y Relleno con Rotura Selectiva (Circado)</v>
          </cell>
          <cell r="BK50">
            <v>14</v>
          </cell>
          <cell r="BL50">
            <v>4</v>
          </cell>
          <cell r="BQ50">
            <v>14</v>
          </cell>
          <cell r="BR50">
            <v>56</v>
          </cell>
          <cell r="BT50" t="str">
            <v>Corte y Relleno con Rotura Selectiva (Circado)</v>
          </cell>
          <cell r="BV50" t="str">
            <v xml:space="preserve">- Barra de 3'   </v>
          </cell>
          <cell r="BW50">
            <v>14</v>
          </cell>
          <cell r="BX50">
            <v>0.6</v>
          </cell>
          <cell r="BY50">
            <v>0.104</v>
          </cell>
          <cell r="BZ50" t="str">
            <v xml:space="preserve">- Barra de 5'   </v>
          </cell>
          <cell r="CA50">
            <v>14</v>
          </cell>
          <cell r="CB50">
            <v>0.4</v>
          </cell>
          <cell r="CC50">
            <v>0.13500000000000001</v>
          </cell>
          <cell r="CD50">
            <v>0</v>
          </cell>
          <cell r="CH50">
            <v>0</v>
          </cell>
          <cell r="CL50">
            <v>0</v>
          </cell>
          <cell r="CQ50" t="str">
            <v>Corte y Relleno con Rotura Selectiva (Circado)</v>
          </cell>
          <cell r="CS50" t="str">
            <v>- Broca 38 mm.</v>
          </cell>
          <cell r="CT50">
            <v>14</v>
          </cell>
          <cell r="CU50">
            <v>0.6</v>
          </cell>
          <cell r="CV50">
            <v>0.16228857142857142</v>
          </cell>
          <cell r="CW50" t="str">
            <v>- Broca 36 mm.</v>
          </cell>
          <cell r="CX50">
            <v>14</v>
          </cell>
          <cell r="CY50">
            <v>0.4</v>
          </cell>
          <cell r="CZ50">
            <v>0.15366285714285713</v>
          </cell>
          <cell r="DA50">
            <v>0</v>
          </cell>
          <cell r="DE50">
            <v>0</v>
          </cell>
          <cell r="DI50">
            <v>0</v>
          </cell>
          <cell r="DM50">
            <v>0</v>
          </cell>
          <cell r="DQ50" t="str">
            <v>- Broca Rimadora</v>
          </cell>
          <cell r="DR50">
            <v>1.5523208571428573</v>
          </cell>
          <cell r="DT50" t="str">
            <v>Corte y Relleno con Rotura Selectiva (Circado)</v>
          </cell>
          <cell r="DU50" t="str">
            <v xml:space="preserve">- Barra de 3'   </v>
          </cell>
        </row>
        <row r="51">
          <cell r="B51">
            <v>33</v>
          </cell>
          <cell r="C51" t="str">
            <v>Long Wall</v>
          </cell>
          <cell r="E51" t="str">
            <v>SI</v>
          </cell>
          <cell r="F51" t="str">
            <v xml:space="preserve"> Semidura</v>
          </cell>
          <cell r="G51">
            <v>12</v>
          </cell>
          <cell r="H51">
            <v>12</v>
          </cell>
          <cell r="I51">
            <v>4</v>
          </cell>
          <cell r="J51">
            <v>1.25</v>
          </cell>
          <cell r="K51">
            <v>2.7562499999999996</v>
          </cell>
          <cell r="L51">
            <v>1.5</v>
          </cell>
          <cell r="M51">
            <v>1.5</v>
          </cell>
          <cell r="N51">
            <v>0</v>
          </cell>
          <cell r="O51">
            <v>0</v>
          </cell>
          <cell r="P51">
            <v>3</v>
          </cell>
          <cell r="Q51" t="str">
            <v xml:space="preserve">  (D)  Tajos (sin winche) PV &lt; = 0.70</v>
          </cell>
          <cell r="R51">
            <v>5</v>
          </cell>
          <cell r="S51">
            <v>4.55</v>
          </cell>
          <cell r="T51">
            <v>0.91</v>
          </cell>
          <cell r="U51">
            <v>0.9</v>
          </cell>
          <cell r="V51">
            <v>0.81900000000000006</v>
          </cell>
          <cell r="X51">
            <v>1.41</v>
          </cell>
          <cell r="Y51">
            <v>6.04</v>
          </cell>
          <cell r="Z51">
            <v>0.92</v>
          </cell>
          <cell r="AB51" t="str">
            <v>Long Wall</v>
          </cell>
          <cell r="AD51">
            <v>0.8</v>
          </cell>
          <cell r="AE51">
            <v>0.8</v>
          </cell>
          <cell r="AG51">
            <v>0.5</v>
          </cell>
          <cell r="AH51">
            <v>0.5</v>
          </cell>
          <cell r="AJ51">
            <v>0.2</v>
          </cell>
          <cell r="AK51">
            <v>0.2</v>
          </cell>
          <cell r="AU51">
            <v>3.0000000000000004</v>
          </cell>
          <cell r="AW51" t="str">
            <v>Long Wall</v>
          </cell>
          <cell r="BK51">
            <v>12</v>
          </cell>
          <cell r="BL51">
            <v>4</v>
          </cell>
          <cell r="BQ51">
            <v>12</v>
          </cell>
          <cell r="BR51">
            <v>48</v>
          </cell>
          <cell r="BT51" t="str">
            <v>Long Wall</v>
          </cell>
          <cell r="BV51" t="str">
            <v xml:space="preserve">- Barra de 3'   </v>
          </cell>
          <cell r="BW51">
            <v>12</v>
          </cell>
          <cell r="BX51">
            <v>0.6</v>
          </cell>
          <cell r="BY51">
            <v>0.104</v>
          </cell>
          <cell r="BZ51" t="str">
            <v xml:space="preserve">- Barra de 5'   </v>
          </cell>
          <cell r="CA51">
            <v>12</v>
          </cell>
          <cell r="CB51">
            <v>0.4</v>
          </cell>
          <cell r="CC51">
            <v>0.13500000000000001</v>
          </cell>
          <cell r="CD51">
            <v>0</v>
          </cell>
          <cell r="CH51">
            <v>0</v>
          </cell>
          <cell r="CL51">
            <v>0</v>
          </cell>
          <cell r="CQ51" t="str">
            <v>Long Wall</v>
          </cell>
          <cell r="CS51" t="str">
            <v>- Broca 38 mm.</v>
          </cell>
          <cell r="CT51">
            <v>12</v>
          </cell>
          <cell r="CU51">
            <v>0.6</v>
          </cell>
          <cell r="CV51">
            <v>0.16228857142857142</v>
          </cell>
          <cell r="CW51" t="str">
            <v>- Broca 36 mm.</v>
          </cell>
          <cell r="CX51">
            <v>12</v>
          </cell>
          <cell r="CY51">
            <v>0.4</v>
          </cell>
          <cell r="CZ51">
            <v>0.15366285714285713</v>
          </cell>
          <cell r="DA51">
            <v>0</v>
          </cell>
          <cell r="DE51">
            <v>0</v>
          </cell>
          <cell r="DI51">
            <v>0</v>
          </cell>
          <cell r="DM51">
            <v>0</v>
          </cell>
          <cell r="DQ51" t="str">
            <v>- Broca Rimadora</v>
          </cell>
          <cell r="DR51">
            <v>1.5523208571428573</v>
          </cell>
          <cell r="DT51" t="str">
            <v>Long Wall</v>
          </cell>
          <cell r="DU51" t="str">
            <v xml:space="preserve">- Barra de 3'   </v>
          </cell>
        </row>
        <row r="52">
          <cell r="Q52" t="str">
            <v xml:space="preserve">  (D)  Tajos (sin winche) PV &lt; = 0.70</v>
          </cell>
          <cell r="DT52">
            <v>0</v>
          </cell>
        </row>
        <row r="54">
          <cell r="C54" t="str">
            <v xml:space="preserve">  (E)  Tajos (sin winche) PV &gt; 0.70</v>
          </cell>
          <cell r="Z54" t="str">
            <v>m3/tar</v>
          </cell>
          <cell r="AB54" t="str">
            <v xml:space="preserve">  (E)  Tajos (sin winche) PV &gt; 0.70</v>
          </cell>
          <cell r="AW54" t="str">
            <v xml:space="preserve">  (E)  Tajos (sin winche) PV &gt; 0.70</v>
          </cell>
          <cell r="BT54" t="str">
            <v xml:space="preserve">  (E)  Tajos (sin winche) PV &gt; 0.70</v>
          </cell>
          <cell r="CQ54" t="str">
            <v xml:space="preserve">  (E)  Tajos (sin winche) PV &gt; 0.70</v>
          </cell>
          <cell r="DT54" t="str">
            <v xml:space="preserve">  (E)  Tajos (sin winche) PV &gt; 0.70</v>
          </cell>
        </row>
        <row r="55">
          <cell r="B55">
            <v>34</v>
          </cell>
          <cell r="C55" t="str">
            <v>Camaras y Pilares Simulados</v>
          </cell>
          <cell r="E55" t="str">
            <v>SI</v>
          </cell>
          <cell r="F55" t="str">
            <v xml:space="preserve"> Semidura</v>
          </cell>
          <cell r="G55">
            <v>21</v>
          </cell>
          <cell r="H55">
            <v>18</v>
          </cell>
          <cell r="I55">
            <v>4</v>
          </cell>
          <cell r="J55">
            <v>1.18</v>
          </cell>
          <cell r="K55">
            <v>3.3983999999999996</v>
          </cell>
          <cell r="L55">
            <v>1.5</v>
          </cell>
          <cell r="M55">
            <v>1.5</v>
          </cell>
          <cell r="N55">
            <v>0</v>
          </cell>
          <cell r="O55">
            <v>0</v>
          </cell>
          <cell r="P55">
            <v>3</v>
          </cell>
          <cell r="Q55" t="str">
            <v xml:space="preserve">  (E)  Tajos (sin winche) PV &gt; 0.70</v>
          </cell>
          <cell r="R55">
            <v>5</v>
          </cell>
          <cell r="S55">
            <v>4.55</v>
          </cell>
          <cell r="T55">
            <v>0.91</v>
          </cell>
          <cell r="U55">
            <v>0.85</v>
          </cell>
          <cell r="V55">
            <v>0.77349999999999997</v>
          </cell>
          <cell r="X55">
            <v>1.72</v>
          </cell>
          <cell r="Y55">
            <v>8.57</v>
          </cell>
          <cell r="Z55">
            <v>1.1299999999999999</v>
          </cell>
          <cell r="AB55" t="str">
            <v>Camaras y Pilares Simulados</v>
          </cell>
          <cell r="AD55">
            <v>1</v>
          </cell>
          <cell r="AE55">
            <v>1</v>
          </cell>
          <cell r="AG55">
            <v>0.5</v>
          </cell>
          <cell r="AH55">
            <v>0.5</v>
          </cell>
          <cell r="AS55">
            <v>0</v>
          </cell>
          <cell r="AU55">
            <v>3</v>
          </cell>
          <cell r="AW55" t="str">
            <v>Camaras y Pilares Simulados</v>
          </cell>
          <cell r="AY55">
            <v>3</v>
          </cell>
          <cell r="BK55">
            <v>18</v>
          </cell>
          <cell r="BL55">
            <v>4</v>
          </cell>
          <cell r="BQ55">
            <v>21</v>
          </cell>
          <cell r="BR55">
            <v>72</v>
          </cell>
          <cell r="BT55" t="str">
            <v>Camaras y Pilares Simulados</v>
          </cell>
          <cell r="BV55" t="str">
            <v xml:space="preserve">- Barra de 3'   </v>
          </cell>
          <cell r="BW55">
            <v>21</v>
          </cell>
          <cell r="BX55">
            <v>0.6</v>
          </cell>
          <cell r="BY55">
            <v>0.104</v>
          </cell>
          <cell r="BZ55" t="str">
            <v xml:space="preserve">- Barra de 5'   </v>
          </cell>
          <cell r="CA55">
            <v>21</v>
          </cell>
          <cell r="CB55">
            <v>0.4</v>
          </cell>
          <cell r="CC55">
            <v>0.13500000000000001</v>
          </cell>
          <cell r="CD55">
            <v>0</v>
          </cell>
          <cell r="CH55">
            <v>0</v>
          </cell>
          <cell r="CL55">
            <v>0</v>
          </cell>
          <cell r="CQ55" t="str">
            <v>Camaras y Pilares Simulados</v>
          </cell>
          <cell r="CS55" t="str">
            <v>- Broca 38 mm.</v>
          </cell>
          <cell r="CT55">
            <v>21</v>
          </cell>
          <cell r="CU55">
            <v>0.6</v>
          </cell>
          <cell r="CV55">
            <v>0.16228857142857142</v>
          </cell>
          <cell r="CW55" t="str">
            <v>- Broca 36 mm.</v>
          </cell>
          <cell r="CX55">
            <v>21</v>
          </cell>
          <cell r="CY55">
            <v>0.4</v>
          </cell>
          <cell r="CZ55">
            <v>0.15366285714285713</v>
          </cell>
          <cell r="DA55">
            <v>0</v>
          </cell>
          <cell r="DE55">
            <v>0</v>
          </cell>
          <cell r="DI55">
            <v>0</v>
          </cell>
          <cell r="DM55">
            <v>0</v>
          </cell>
          <cell r="DQ55" t="str">
            <v>- Broca Rimadora</v>
          </cell>
          <cell r="DR55">
            <v>1.5523208571428573</v>
          </cell>
          <cell r="DT55" t="str">
            <v>Camaras y Pilares Simulados</v>
          </cell>
          <cell r="DU55" t="str">
            <v xml:space="preserve">- Barra de 3'   </v>
          </cell>
        </row>
        <row r="56">
          <cell r="B56">
            <v>35</v>
          </cell>
          <cell r="C56" t="str">
            <v>Corte y Relleno Ascendente</v>
          </cell>
          <cell r="E56" t="str">
            <v>SI</v>
          </cell>
          <cell r="F56" t="str">
            <v xml:space="preserve"> Semidura</v>
          </cell>
          <cell r="G56">
            <v>16</v>
          </cell>
          <cell r="H56">
            <v>16</v>
          </cell>
          <cell r="I56">
            <v>4</v>
          </cell>
          <cell r="J56">
            <v>1.18</v>
          </cell>
          <cell r="K56">
            <v>3.3984000000000001</v>
          </cell>
          <cell r="L56">
            <v>1.5</v>
          </cell>
          <cell r="M56">
            <v>1.5</v>
          </cell>
          <cell r="N56">
            <v>0</v>
          </cell>
          <cell r="O56">
            <v>0</v>
          </cell>
          <cell r="P56">
            <v>3</v>
          </cell>
          <cell r="Q56" t="str">
            <v xml:space="preserve">  (E)  Tajos (sin winche) PV &gt; 0.70</v>
          </cell>
          <cell r="R56">
            <v>5</v>
          </cell>
          <cell r="S56">
            <v>4.55</v>
          </cell>
          <cell r="T56">
            <v>0.91</v>
          </cell>
          <cell r="U56">
            <v>0.85</v>
          </cell>
          <cell r="V56">
            <v>0.77349999999999997</v>
          </cell>
          <cell r="X56">
            <v>1.53</v>
          </cell>
          <cell r="Y56">
            <v>6.53</v>
          </cell>
          <cell r="Z56">
            <v>1.1299999999999999</v>
          </cell>
          <cell r="AB56" t="str">
            <v>Corte y Relleno Ascendente</v>
          </cell>
          <cell r="AD56">
            <v>1</v>
          </cell>
          <cell r="AE56">
            <v>1</v>
          </cell>
          <cell r="AG56">
            <v>0.5</v>
          </cell>
          <cell r="AH56">
            <v>0.5</v>
          </cell>
          <cell r="AS56">
            <v>0</v>
          </cell>
          <cell r="AU56">
            <v>3</v>
          </cell>
          <cell r="AW56" t="str">
            <v>Corte y Relleno Ascendente</v>
          </cell>
          <cell r="BK56">
            <v>16</v>
          </cell>
          <cell r="BL56">
            <v>4</v>
          </cell>
          <cell r="BQ56">
            <v>16</v>
          </cell>
          <cell r="BR56">
            <v>64</v>
          </cell>
          <cell r="BT56" t="str">
            <v>Corte y Relleno Ascendente</v>
          </cell>
          <cell r="BV56" t="str">
            <v xml:space="preserve">- Barra de 3'   </v>
          </cell>
          <cell r="BW56">
            <v>16</v>
          </cell>
          <cell r="BX56">
            <v>0.6</v>
          </cell>
          <cell r="BY56">
            <v>0.104</v>
          </cell>
          <cell r="BZ56" t="str">
            <v xml:space="preserve">- Barra de 5'   </v>
          </cell>
          <cell r="CA56">
            <v>16</v>
          </cell>
          <cell r="CB56">
            <v>0.4</v>
          </cell>
          <cell r="CC56">
            <v>0.13500000000000001</v>
          </cell>
          <cell r="CD56">
            <v>0</v>
          </cell>
          <cell r="CH56">
            <v>0</v>
          </cell>
          <cell r="CL56">
            <v>0</v>
          </cell>
          <cell r="CQ56" t="str">
            <v>Corte y Relleno Ascendente</v>
          </cell>
          <cell r="CS56" t="str">
            <v>- Broca 38 mm.</v>
          </cell>
          <cell r="CT56">
            <v>16</v>
          </cell>
          <cell r="CU56">
            <v>0.6</v>
          </cell>
          <cell r="CV56">
            <v>0.16228857142857142</v>
          </cell>
          <cell r="CW56" t="str">
            <v>- Broca 36 mm.</v>
          </cell>
          <cell r="CX56">
            <v>16</v>
          </cell>
          <cell r="CY56">
            <v>0.4</v>
          </cell>
          <cell r="CZ56">
            <v>0.15366285714285713</v>
          </cell>
          <cell r="DA56">
            <v>0</v>
          </cell>
          <cell r="DE56">
            <v>0</v>
          </cell>
          <cell r="DI56">
            <v>0</v>
          </cell>
          <cell r="DM56">
            <v>0</v>
          </cell>
          <cell r="DQ56" t="str">
            <v>- Broca Rimadora</v>
          </cell>
          <cell r="DR56">
            <v>1.5523208571428573</v>
          </cell>
          <cell r="DT56" t="str">
            <v>Corte y Relleno Ascendente</v>
          </cell>
          <cell r="DU56" t="str">
            <v xml:space="preserve">- Barra de 3'   </v>
          </cell>
        </row>
        <row r="57">
          <cell r="B57">
            <v>36</v>
          </cell>
          <cell r="C57" t="str">
            <v>Recuperación de Puentes y Pilares</v>
          </cell>
          <cell r="E57" t="str">
            <v>SI</v>
          </cell>
          <cell r="F57" t="str">
            <v xml:space="preserve"> Semidura</v>
          </cell>
          <cell r="G57">
            <v>7</v>
          </cell>
          <cell r="H57">
            <v>7</v>
          </cell>
          <cell r="I57">
            <v>3.5</v>
          </cell>
          <cell r="J57">
            <v>1.18</v>
          </cell>
          <cell r="K57">
            <v>2.7502750275027501</v>
          </cell>
          <cell r="L57">
            <v>1.75</v>
          </cell>
          <cell r="M57">
            <v>1.75</v>
          </cell>
          <cell r="N57">
            <v>0</v>
          </cell>
          <cell r="O57">
            <v>0</v>
          </cell>
          <cell r="P57">
            <v>3.5</v>
          </cell>
          <cell r="Q57" t="str">
            <v xml:space="preserve">  (E)  Tajos (sin winche) PV &gt; 0.70</v>
          </cell>
          <cell r="R57">
            <v>5</v>
          </cell>
          <cell r="S57">
            <v>4.55</v>
          </cell>
          <cell r="T57">
            <v>0.91</v>
          </cell>
          <cell r="U57">
            <v>0.85</v>
          </cell>
          <cell r="V57">
            <v>0.77349999999999997</v>
          </cell>
          <cell r="X57">
            <v>0.72</v>
          </cell>
          <cell r="Y57">
            <v>3.53</v>
          </cell>
          <cell r="Z57">
            <v>0.79</v>
          </cell>
          <cell r="AB57" t="str">
            <v>Recuperación de Puentes y Pilares</v>
          </cell>
          <cell r="AD57">
            <v>1</v>
          </cell>
          <cell r="AE57">
            <v>1</v>
          </cell>
          <cell r="AG57">
            <v>0.25</v>
          </cell>
          <cell r="AH57">
            <v>0.25</v>
          </cell>
          <cell r="AJ57">
            <v>0.5</v>
          </cell>
          <cell r="AK57">
            <v>0.5</v>
          </cell>
          <cell r="AS57">
            <v>0</v>
          </cell>
          <cell r="AU57">
            <v>3.5</v>
          </cell>
          <cell r="AW57" t="str">
            <v>Recuperación de Puentes y Pilares</v>
          </cell>
          <cell r="BK57">
            <v>7</v>
          </cell>
          <cell r="BL57">
            <v>3.5</v>
          </cell>
          <cell r="BQ57">
            <v>7</v>
          </cell>
          <cell r="BR57">
            <v>24.5</v>
          </cell>
          <cell r="BT57" t="str">
            <v>Recuperación de Puentes y Pilares</v>
          </cell>
          <cell r="BV57" t="str">
            <v xml:space="preserve">- Barra de 3'   </v>
          </cell>
          <cell r="BW57">
            <v>7</v>
          </cell>
          <cell r="BX57">
            <v>0.6</v>
          </cell>
          <cell r="BY57">
            <v>0.104</v>
          </cell>
          <cell r="BZ57" t="str">
            <v xml:space="preserve">- Barra de 5'   </v>
          </cell>
          <cell r="CA57">
            <v>7</v>
          </cell>
          <cell r="CB57">
            <v>0.4</v>
          </cell>
          <cell r="CC57">
            <v>0.13500000000000001</v>
          </cell>
          <cell r="CD57">
            <v>0</v>
          </cell>
          <cell r="CH57">
            <v>0</v>
          </cell>
          <cell r="CL57">
            <v>0</v>
          </cell>
          <cell r="CQ57" t="str">
            <v>Recuperación de Puentes y Pilares</v>
          </cell>
          <cell r="CS57" t="str">
            <v>- Broca 38 mm.</v>
          </cell>
          <cell r="CT57">
            <v>7</v>
          </cell>
          <cell r="CU57">
            <v>0.6</v>
          </cell>
          <cell r="CV57">
            <v>0.16228857142857142</v>
          </cell>
          <cell r="CW57" t="str">
            <v>- Broca 36 mm.</v>
          </cell>
          <cell r="CX57">
            <v>7</v>
          </cell>
          <cell r="CY57">
            <v>0.4</v>
          </cell>
          <cell r="CZ57">
            <v>0.15366285714285713</v>
          </cell>
          <cell r="DA57">
            <v>0</v>
          </cell>
          <cell r="DE57">
            <v>0</v>
          </cell>
          <cell r="DI57">
            <v>0</v>
          </cell>
          <cell r="DM57">
            <v>0</v>
          </cell>
          <cell r="DQ57" t="str">
            <v>- Broca Rimadora</v>
          </cell>
          <cell r="DR57">
            <v>1.5523208571428573</v>
          </cell>
          <cell r="DT57" t="str">
            <v>Recuperación de Puentes y Pilares</v>
          </cell>
          <cell r="DU57" t="str">
            <v xml:space="preserve">- Barra de 3'   </v>
          </cell>
        </row>
        <row r="58">
          <cell r="B58">
            <v>37</v>
          </cell>
          <cell r="C58" t="str">
            <v>Corte y Relleno con Rotura Selectiva (Circado)</v>
          </cell>
          <cell r="E58" t="str">
            <v>SI</v>
          </cell>
          <cell r="F58" t="str">
            <v xml:space="preserve"> Semidura</v>
          </cell>
          <cell r="G58">
            <v>18</v>
          </cell>
          <cell r="H58">
            <v>18</v>
          </cell>
          <cell r="I58">
            <v>4</v>
          </cell>
          <cell r="J58">
            <v>1.18</v>
          </cell>
          <cell r="K58">
            <v>3.1800999999999995</v>
          </cell>
          <cell r="L58">
            <v>2</v>
          </cell>
          <cell r="M58">
            <v>2</v>
          </cell>
          <cell r="N58">
            <v>1</v>
          </cell>
          <cell r="O58">
            <v>0</v>
          </cell>
          <cell r="P58">
            <v>5</v>
          </cell>
          <cell r="Q58" t="str">
            <v xml:space="preserve">  (E)  Tajos (sin winche) PV &gt; 0.70</v>
          </cell>
          <cell r="R58">
            <v>5</v>
          </cell>
          <cell r="S58">
            <v>4.55</v>
          </cell>
          <cell r="T58">
            <v>0.91</v>
          </cell>
          <cell r="U58">
            <v>0.85</v>
          </cell>
          <cell r="V58">
            <v>0.77349999999999997</v>
          </cell>
          <cell r="X58">
            <v>1.84</v>
          </cell>
          <cell r="Y58">
            <v>7.85</v>
          </cell>
          <cell r="Z58">
            <v>0.64</v>
          </cell>
          <cell r="AB58" t="str">
            <v>Corte y Relleno con Rotura Selectiva (Circado)</v>
          </cell>
          <cell r="AD58">
            <v>0.5</v>
          </cell>
          <cell r="AE58">
            <v>0.5</v>
          </cell>
          <cell r="AF58">
            <v>0.5</v>
          </cell>
          <cell r="AG58">
            <v>0.5</v>
          </cell>
          <cell r="AH58">
            <v>0.5</v>
          </cell>
          <cell r="AL58">
            <v>0.5</v>
          </cell>
          <cell r="AP58">
            <v>1</v>
          </cell>
          <cell r="AQ58">
            <v>1</v>
          </cell>
          <cell r="AS58">
            <v>0</v>
          </cell>
          <cell r="AU58">
            <v>5</v>
          </cell>
          <cell r="AW58" t="str">
            <v>Corte y Relleno con Rotura Selectiva (Circado)</v>
          </cell>
          <cell r="BK58">
            <v>18</v>
          </cell>
          <cell r="BL58">
            <v>4</v>
          </cell>
          <cell r="BQ58">
            <v>18</v>
          </cell>
          <cell r="BR58">
            <v>72</v>
          </cell>
          <cell r="BT58" t="str">
            <v>Corte y Relleno con Rotura Selectiva (Circado)</v>
          </cell>
          <cell r="BV58" t="str">
            <v xml:space="preserve">- Barra de 3'   </v>
          </cell>
          <cell r="BW58">
            <v>18</v>
          </cell>
          <cell r="BX58">
            <v>0.6</v>
          </cell>
          <cell r="BY58">
            <v>0.104</v>
          </cell>
          <cell r="BZ58" t="str">
            <v xml:space="preserve">- Barra de 5'   </v>
          </cell>
          <cell r="CA58">
            <v>18</v>
          </cell>
          <cell r="CB58">
            <v>0.4</v>
          </cell>
          <cell r="CC58">
            <v>0.13500000000000001</v>
          </cell>
          <cell r="CD58">
            <v>0</v>
          </cell>
          <cell r="CH58">
            <v>0</v>
          </cell>
          <cell r="CL58">
            <v>0</v>
          </cell>
          <cell r="CQ58" t="str">
            <v>Corte y Relleno con Rotura Selectiva (Circado)</v>
          </cell>
          <cell r="CS58" t="str">
            <v>- Broca 38 mm.</v>
          </cell>
          <cell r="CT58">
            <v>18</v>
          </cell>
          <cell r="CU58">
            <v>0.6</v>
          </cell>
          <cell r="CV58">
            <v>0.16228857142857142</v>
          </cell>
          <cell r="CW58" t="str">
            <v>- Broca 36 mm.</v>
          </cell>
          <cell r="CX58">
            <v>18</v>
          </cell>
          <cell r="CY58">
            <v>0.4</v>
          </cell>
          <cell r="CZ58">
            <v>0.15366285714285713</v>
          </cell>
          <cell r="DA58">
            <v>0</v>
          </cell>
          <cell r="DE58">
            <v>0</v>
          </cell>
          <cell r="DI58">
            <v>0</v>
          </cell>
          <cell r="DM58">
            <v>0</v>
          </cell>
          <cell r="DQ58" t="str">
            <v>- Broca Rimadora</v>
          </cell>
          <cell r="DR58">
            <v>1.5523208571428573</v>
          </cell>
          <cell r="DT58" t="str">
            <v>Corte y Relleno con Rotura Selectiva (Circado)</v>
          </cell>
          <cell r="DU58" t="str">
            <v xml:space="preserve">- Barra de 3'   </v>
          </cell>
        </row>
        <row r="59">
          <cell r="B59">
            <v>38</v>
          </cell>
          <cell r="C59" t="str">
            <v>Long Wall</v>
          </cell>
          <cell r="E59" t="str">
            <v>SI</v>
          </cell>
          <cell r="F59" t="str">
            <v xml:space="preserve"> Semidura</v>
          </cell>
          <cell r="G59">
            <v>15</v>
          </cell>
          <cell r="H59">
            <v>15</v>
          </cell>
          <cell r="I59">
            <v>4</v>
          </cell>
          <cell r="J59">
            <v>1.25</v>
          </cell>
          <cell r="K59">
            <v>3.6000000000000005</v>
          </cell>
          <cell r="L59">
            <v>1.5</v>
          </cell>
          <cell r="M59">
            <v>1.5</v>
          </cell>
          <cell r="N59">
            <v>0</v>
          </cell>
          <cell r="O59">
            <v>0</v>
          </cell>
          <cell r="P59">
            <v>3</v>
          </cell>
          <cell r="Q59" t="str">
            <v xml:space="preserve">  (E)  Tajos (sin winche) PV &gt; 0.70</v>
          </cell>
          <cell r="R59">
            <v>5</v>
          </cell>
          <cell r="S59">
            <v>4.55</v>
          </cell>
          <cell r="T59">
            <v>0.91</v>
          </cell>
          <cell r="U59">
            <v>0.9</v>
          </cell>
          <cell r="V59">
            <v>0.81900000000000006</v>
          </cell>
          <cell r="X59">
            <v>1.35</v>
          </cell>
          <cell r="Y59">
            <v>5.78</v>
          </cell>
          <cell r="Z59">
            <v>1.2</v>
          </cell>
          <cell r="AB59" t="str">
            <v>Long Wall</v>
          </cell>
          <cell r="AD59">
            <v>0.8</v>
          </cell>
          <cell r="AE59">
            <v>0.8</v>
          </cell>
          <cell r="AG59">
            <v>0.5</v>
          </cell>
          <cell r="AH59">
            <v>0.5</v>
          </cell>
          <cell r="AJ59">
            <v>0.2</v>
          </cell>
          <cell r="AK59">
            <v>0.2</v>
          </cell>
          <cell r="AS59">
            <v>0</v>
          </cell>
          <cell r="AU59">
            <v>3.0000000000000004</v>
          </cell>
          <cell r="AW59" t="str">
            <v>Long Wall</v>
          </cell>
          <cell r="BK59">
            <v>15</v>
          </cell>
          <cell r="BL59">
            <v>4</v>
          </cell>
          <cell r="BQ59">
            <v>15</v>
          </cell>
          <cell r="BR59">
            <v>60</v>
          </cell>
          <cell r="BT59" t="str">
            <v>Long Wall</v>
          </cell>
          <cell r="BV59" t="str">
            <v xml:space="preserve">- Barra de 3'   </v>
          </cell>
          <cell r="BW59">
            <v>15</v>
          </cell>
          <cell r="BX59">
            <v>0.6</v>
          </cell>
          <cell r="BY59">
            <v>0.104</v>
          </cell>
          <cell r="BZ59" t="str">
            <v xml:space="preserve">- Barra de 5'   </v>
          </cell>
          <cell r="CA59">
            <v>15</v>
          </cell>
          <cell r="CB59">
            <v>0.4</v>
          </cell>
          <cell r="CC59">
            <v>0.13500000000000001</v>
          </cell>
          <cell r="CD59">
            <v>0</v>
          </cell>
          <cell r="CH59">
            <v>0</v>
          </cell>
          <cell r="CL59">
            <v>0</v>
          </cell>
          <cell r="CQ59" t="str">
            <v>Long Wall</v>
          </cell>
          <cell r="CS59" t="str">
            <v>- Broca 38 mm.</v>
          </cell>
          <cell r="CT59">
            <v>15</v>
          </cell>
          <cell r="CU59">
            <v>0.6</v>
          </cell>
          <cell r="CV59">
            <v>0.16228857142857142</v>
          </cell>
          <cell r="CW59" t="str">
            <v>- Broca 36 mm.</v>
          </cell>
          <cell r="CX59">
            <v>15</v>
          </cell>
          <cell r="CY59">
            <v>0.4</v>
          </cell>
          <cell r="CZ59">
            <v>0.15366285714285713</v>
          </cell>
          <cell r="DA59">
            <v>0</v>
          </cell>
          <cell r="DE59">
            <v>0</v>
          </cell>
          <cell r="DI59">
            <v>0</v>
          </cell>
          <cell r="DM59">
            <v>0</v>
          </cell>
          <cell r="DQ59" t="str">
            <v>- Broca Rimadora</v>
          </cell>
          <cell r="DR59">
            <v>1.5523208571428573</v>
          </cell>
          <cell r="DT59" t="str">
            <v>Long Wall</v>
          </cell>
          <cell r="DU59" t="str">
            <v xml:space="preserve">- Barra de 3'   </v>
          </cell>
        </row>
        <row r="61">
          <cell r="C61" t="str">
            <v>(*) No se suman las Tareas del proveedor</v>
          </cell>
          <cell r="F61" t="str">
            <v>(**) FP Factor Potencia = kg. dinamita/m3 de roca</v>
          </cell>
          <cell r="K61" t="str">
            <v>(***) Fp Factor de Perforación = m perforados/m3 de roca</v>
          </cell>
          <cell r="Q61" t="str">
            <v>Peso cartucho: 81.17 gr.</v>
          </cell>
          <cell r="AB61" t="str">
            <v>(*) No se suman estasTareas, ya que se paga con precios unitarios de Sostenimiento</v>
          </cell>
          <cell r="AG61" t="str">
            <v>(**) No se suman estaTarea, ya que no participa directamente en el trabajo</v>
          </cell>
          <cell r="BT61" t="str">
            <v>(*) para sobreperforacion de 6" en arranque y ayuda de arranque</v>
          </cell>
          <cell r="CQ61" t="str">
            <v>(*) para sobreperforacion de 6" en arranque y ayuda de arranque</v>
          </cell>
        </row>
      </sheetData>
      <sheetData sheetId="1"/>
      <sheetData sheetId="2"/>
      <sheetData sheetId="3"/>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heetName val="Summary"/>
      <sheetName val="Copenhagen"/>
      <sheetName val="SaoPaulo"/>
      <sheetName val="Aus-Bechtel"/>
      <sheetName val="Aus-DH"/>
      <sheetName val="Aus-Agency"/>
      <sheetName val="Office6"/>
      <sheetName val="Office7"/>
      <sheetName val="Labor"/>
      <sheetName val="Misc"/>
      <sheetName val="Relocation"/>
      <sheetName val="Relocation_Allow"/>
      <sheetName val="MobDemob"/>
      <sheetName val="HHGoods"/>
      <sheetName val="BusTravel &amp; TempAssg"/>
      <sheetName val="Basis"/>
      <sheetName val="5.0 Análisis Sísmico Dinámic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3">
          <cell r="B23">
            <v>1.75</v>
          </cell>
        </row>
      </sheetData>
      <sheetData sheetId="11" refreshError="1"/>
      <sheetData sheetId="12" refreshError="1"/>
      <sheetData sheetId="13"/>
      <sheetData sheetId="14"/>
      <sheetData sheetId="15"/>
      <sheetData sheetId="16" refreshError="1"/>
      <sheetData sheetId="1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heetName val="Summary"/>
      <sheetName val="Denver"/>
      <sheetName val="SanFran"/>
      <sheetName val="London"/>
      <sheetName val="SaoPaulo"/>
      <sheetName val="Office5"/>
      <sheetName val="Office6"/>
      <sheetName val="Office7"/>
      <sheetName val="Labor"/>
      <sheetName val="Misc"/>
      <sheetName val="TempAssig"/>
      <sheetName val="Trav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8">
          <cell r="B28">
            <v>1.7935000000000001</v>
          </cell>
        </row>
      </sheetData>
      <sheetData sheetId="11" refreshError="1"/>
      <sheetData sheetId="12"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heetName val="Summary"/>
      <sheetName val="Denver"/>
      <sheetName val="SF"/>
      <sheetName val="Lima E"/>
      <sheetName val="Houston"/>
      <sheetName val="Lima"/>
      <sheetName val="Stgo-Expat"/>
      <sheetName val="Stgo-Nationals"/>
      <sheetName val="Labor"/>
      <sheetName val="Parameters"/>
      <sheetName val="Work Week"/>
      <sheetName val="Misc"/>
      <sheetName val="BusinessTravel"/>
      <sheetName val="TempAssignments"/>
      <sheetName val="Relocation"/>
      <sheetName val="Lima_E"/>
      <sheetName val="Work_Week"/>
      <sheetName val="Tabla"/>
      <sheetName val="civ_roma"/>
      <sheetName val="Lima_E1"/>
      <sheetName val="Work_Week1"/>
      <sheetName val="Basis"/>
      <sheetName val="Lima_E2"/>
      <sheetName val="Work_Week2"/>
      <sheetName val="P9"/>
      <sheetName val="resoc"/>
      <sheetName val="Comparativa"/>
      <sheetName val="Avances Físicos PDT"/>
      <sheetName val="Fab. 15"/>
      <sheetName val="463GP0011A-520-01-001"/>
      <sheetName val="RESUMEN"/>
      <sheetName val="Final(1)summary"/>
      <sheetName val="Nivel1"/>
      <sheetName val="Nivel3"/>
      <sheetName val="Target Price"/>
      <sheetName val="Target_Price"/>
      <sheetName val="general"/>
      <sheetName val="__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30">
          <cell r="B30">
            <v>3.512</v>
          </cell>
        </row>
      </sheetData>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sheetData sheetId="24"/>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sheetData sheetId="37" refreshError="1"/>
      <sheetData sheetId="3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DO TOTAL"/>
      <sheetName val="RESUMEN"/>
      <sheetName val="AMORT. A.D "/>
      <sheetName val="AMORT. A.M"/>
      <sheetName val="AMORT. A. M"/>
      <sheetName val="Reaj."/>
      <sheetName val="F-POL. "/>
      <sheetName val="CRONOGRAMA"/>
      <sheetName val="Res. Mat. "/>
      <sheetName val="AM.MAT. Nº01"/>
      <sheetName val="VALORIZADO"/>
      <sheetName val="PLANILLA FP1_CAPT"/>
      <sheetName val="PLANILLA FP2_LCOND"/>
      <sheetName val="PLANILLA FP3_RESERV"/>
      <sheetName val="PLANILLA FP4_RED AGUA"/>
      <sheetName val="PLANILLA FP5_RED ALC"/>
      <sheetName val="PLANILLA FP6_PT"/>
      <sheetName val="PLANILLA FP7_SD"/>
      <sheetName val="Curva S"/>
      <sheetName val="DIAGRAMA BARRAS EC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P9"/>
      <sheetName val="P10"/>
      <sheetName val="P11"/>
      <sheetName val="P12"/>
      <sheetName val="Hoja1"/>
      <sheetName val="c3-fintel"/>
      <sheetName val="Predimensionamiento"/>
    </sheetNames>
    <sheetDataSet>
      <sheetData sheetId="0"/>
      <sheetData sheetId="1"/>
      <sheetData sheetId="2"/>
      <sheetData sheetId="3"/>
      <sheetData sheetId="4"/>
      <sheetData sheetId="5"/>
      <sheetData sheetId="6"/>
      <sheetData sheetId="7"/>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INDICE"/>
      <sheetName val="Base Transformador"/>
      <sheetName val="Muro Cortafuego-15001"/>
      <sheetName val="Pedestales-Sala"/>
      <sheetName val="Pedestales-Plataforma"/>
      <sheetName val="Plancha"/>
      <sheetName val="Pernos"/>
      <sheetName val="Muro Cortafuego-15002"/>
      <sheetName val="Anexo 1"/>
      <sheetName val="Anexo Sala"/>
      <sheetName val="Anexo Plataf"/>
      <sheetName val="c3"/>
      <sheetName val="Z-1"/>
      <sheetName val="Z-2"/>
      <sheetName val="Z-3"/>
      <sheetName val="Z-4"/>
      <sheetName val="Z-7"/>
      <sheetName val="Z-8"/>
      <sheetName val="Cargas"/>
      <sheetName val="Anexo BT"/>
      <sheetName val="Anexo MC"/>
      <sheetName val="Anexo Z-1"/>
      <sheetName val="Anexo Z-2"/>
      <sheetName val="Anexo Z-3"/>
      <sheetName val="Anexo Z-4"/>
      <sheetName val="Anexo Z-7"/>
      <sheetName val="Anexo Z-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orización Cliente"/>
      <sheetName val="Valorización"/>
    </sheetNames>
    <sheetDataSet>
      <sheetData sheetId="0" refreshError="1"/>
      <sheetData sheetId="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1(2)"/>
      <sheetName val="Sheet1"/>
      <sheetName val="Sheet1 (2)"/>
      <sheetName val="Sheet1 (3)"/>
      <sheetName val="Sheet2"/>
      <sheetName val="Sheet3"/>
      <sheetName val="Sheet4"/>
      <sheetName val="Sheet5"/>
      <sheetName val="Sheet6"/>
      <sheetName val="Sheet7"/>
      <sheetName val="Sheet8"/>
      <sheetName val="Sheet9"/>
      <sheetName val="Sheet10"/>
      <sheetName val="MOBIL"/>
      <sheetName val="PRE-97"/>
      <sheetName val="Sheet11_2_"/>
      <sheetName val="96.12"/>
      <sheetName val="Misc"/>
      <sheetName val="presupuesto"/>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ab. 15"/>
      <sheetName val="Planilla.LPC"/>
      <sheetName val="Datos"/>
      <sheetName val="TABLAS"/>
      <sheetName val="GENERAL"/>
      <sheetName val="BIP-HOR"/>
      <sheetName val="RESUMEN"/>
      <sheetName val="Denver"/>
      <sheetName val="expats"/>
      <sheetName val="locals"/>
      <sheetName val="office4"/>
      <sheetName val="c-expats"/>
      <sheetName val="c-nationals"/>
      <sheetName val="Office7"/>
      <sheetName val="Summary"/>
      <sheetName val="Comparativa"/>
      <sheetName val="Base Transformador"/>
      <sheetName val="Sheet1_(2)"/>
      <sheetName val="Sheet1_(3)"/>
      <sheetName val="96_12"/>
      <sheetName val="Datos_generales"/>
      <sheetName val="Sheet1_(2)1"/>
      <sheetName val="Sheet1_(3)1"/>
      <sheetName val="96_121"/>
      <sheetName val="Planilla_LPC"/>
      <sheetName val="Fab__15"/>
      <sheetName val="Metrados"/>
      <sheetName val="P9"/>
      <sheetName val="Sheet1_(2)2"/>
      <sheetName val="Sheet1_(3)2"/>
      <sheetName val="96_122"/>
      <sheetName val="Fab__151"/>
      <sheetName val="Planilla_LPC1"/>
      <sheetName val="Base_Transformador"/>
      <sheetName val="Valorizacion"/>
      <sheetName val="A-50"/>
      <sheetName val="FUs"/>
      <sheetName val="350-FIT-9170"/>
      <sheetName val="Control"/>
      <sheetName val="Factors"/>
      <sheetName val="RB PROGRESO, NXPA 42, HERMO"/>
      <sheetName val="ENT-REC  N.M.B.30, RB PROGRESO"/>
      <sheetName val="HVAC"/>
      <sheetName val="10241EQLIST"/>
      <sheetName val="10241PIP1ON-SI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refreshError="1"/>
      <sheetData sheetId="55" refreshError="1"/>
      <sheetData sheetId="56" refreshError="1"/>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1(2)"/>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4-12"/>
      <sheetName val="Fig 4-13"/>
      <sheetName val="Fig 4-14"/>
      <sheetName val="Fig 4-15"/>
      <sheetName val="Fig 4-16"/>
      <sheetName val="Fig 4-17"/>
      <sheetName val="Fig 4-18"/>
      <sheetName val="Fig 4-19"/>
      <sheetName val="Fig 4-20"/>
      <sheetName val="Fig 5-17"/>
      <sheetName val="Fig 5-18"/>
      <sheetName val="Fig 6-19"/>
      <sheetName val="Fig 6-20"/>
      <sheetName val="Fig 6-21"/>
      <sheetName val="Fig 6-22"/>
      <sheetName val="Fig 7-3"/>
      <sheetName val="Fig 7-4"/>
      <sheetName val="Fig 7-5"/>
      <sheetName val="Fig 7-6"/>
      <sheetName val="Fig 7-7"/>
      <sheetName val="Plant EQ"/>
      <sheetName val="Project Info"/>
      <sheetName val="Link In"/>
      <sheetName val="Attach 4-18"/>
      <sheetName val="Personnel"/>
      <sheetName val="B.1.1.1"/>
      <sheetName val="Register"/>
      <sheetName val="MAESTRO RCC Y RCO"/>
      <sheetName val="   DATA   "/>
      <sheetName val="FASEO"/>
      <sheetName val="LIST_EQ"/>
      <sheetName val="FASES "/>
      <sheetName val="MATRIZ"/>
      <sheetName val="VINCULO"/>
      <sheetName val="GRAPH_DATA"/>
      <sheetName val="Load 2"/>
      <sheetName val="Material Forecast"/>
      <sheetName val="Fig_4-12"/>
      <sheetName val="LIMA-CANTA"/>
    </sheetNames>
    <sheetDataSet>
      <sheetData sheetId="0" refreshError="1"/>
      <sheetData sheetId="1" refreshError="1"/>
      <sheetData sheetId="2" refreshError="1">
        <row r="42">
          <cell r="C42" t="str">
            <v>Manual Labor</v>
          </cell>
          <cell r="E42">
            <v>35247</v>
          </cell>
          <cell r="F42">
            <v>35278</v>
          </cell>
          <cell r="G42">
            <v>35309</v>
          </cell>
          <cell r="H42">
            <v>35340</v>
          </cell>
          <cell r="I42">
            <v>35371</v>
          </cell>
          <cell r="J42">
            <v>35402</v>
          </cell>
          <cell r="K42">
            <v>35433</v>
          </cell>
          <cell r="L42">
            <v>35464</v>
          </cell>
          <cell r="M42">
            <v>35495</v>
          </cell>
          <cell r="N42">
            <v>35526</v>
          </cell>
          <cell r="O42">
            <v>35557</v>
          </cell>
          <cell r="P42">
            <v>35588</v>
          </cell>
          <cell r="Q42">
            <v>35619</v>
          </cell>
          <cell r="R42">
            <v>35650</v>
          </cell>
          <cell r="S42">
            <v>35681</v>
          </cell>
          <cell r="T42">
            <v>35712</v>
          </cell>
          <cell r="U42">
            <v>35743</v>
          </cell>
          <cell r="V42">
            <v>35774</v>
          </cell>
          <cell r="W42">
            <v>35805</v>
          </cell>
          <cell r="X42">
            <v>35854</v>
          </cell>
        </row>
        <row r="43">
          <cell r="E43">
            <v>0</v>
          </cell>
          <cell r="F43">
            <v>4</v>
          </cell>
          <cell r="G43">
            <v>23</v>
          </cell>
          <cell r="H43">
            <v>24</v>
          </cell>
          <cell r="I43">
            <v>26</v>
          </cell>
          <cell r="J43">
            <v>30</v>
          </cell>
          <cell r="K43">
            <v>30</v>
          </cell>
          <cell r="L43">
            <v>32</v>
          </cell>
          <cell r="M43">
            <v>33</v>
          </cell>
          <cell r="N43">
            <v>36</v>
          </cell>
          <cell r="O43">
            <v>36</v>
          </cell>
          <cell r="P43">
            <v>31</v>
          </cell>
          <cell r="Q43">
            <v>30</v>
          </cell>
          <cell r="R43">
            <v>28</v>
          </cell>
          <cell r="S43">
            <v>26</v>
          </cell>
          <cell r="T43">
            <v>25</v>
          </cell>
          <cell r="U43">
            <v>18</v>
          </cell>
          <cell r="V43">
            <v>14</v>
          </cell>
          <cell r="W43">
            <v>12</v>
          </cell>
          <cell r="X43">
            <v>0</v>
          </cell>
        </row>
        <row r="44">
          <cell r="Q44">
            <v>27</v>
          </cell>
          <cell r="R44">
            <v>25</v>
          </cell>
          <cell r="S44">
            <v>25</v>
          </cell>
          <cell r="T44">
            <v>23</v>
          </cell>
          <cell r="U44">
            <v>17</v>
          </cell>
          <cell r="V44">
            <v>15</v>
          </cell>
          <cell r="W44">
            <v>15</v>
          </cell>
          <cell r="X44">
            <v>0</v>
          </cell>
        </row>
        <row r="45">
          <cell r="E45">
            <v>0</v>
          </cell>
          <cell r="F45">
            <v>3</v>
          </cell>
          <cell r="G45">
            <v>7</v>
          </cell>
          <cell r="H45">
            <v>15</v>
          </cell>
          <cell r="I45">
            <v>19</v>
          </cell>
          <cell r="J45">
            <v>22</v>
          </cell>
          <cell r="K45">
            <v>25</v>
          </cell>
          <cell r="L45">
            <v>29</v>
          </cell>
          <cell r="M45">
            <v>32</v>
          </cell>
          <cell r="N45">
            <v>28</v>
          </cell>
          <cell r="O45">
            <v>34</v>
          </cell>
          <cell r="P45">
            <v>17.7</v>
          </cell>
        </row>
        <row r="48">
          <cell r="F48">
            <v>53</v>
          </cell>
          <cell r="G48">
            <v>65</v>
          </cell>
          <cell r="H48">
            <v>60</v>
          </cell>
          <cell r="I48">
            <v>52.1</v>
          </cell>
          <cell r="J48">
            <v>47</v>
          </cell>
          <cell r="K48">
            <v>35</v>
          </cell>
          <cell r="L48">
            <v>33</v>
          </cell>
          <cell r="M48">
            <v>27</v>
          </cell>
          <cell r="N48">
            <v>23</v>
          </cell>
          <cell r="O48">
            <v>21</v>
          </cell>
          <cell r="P48">
            <v>19</v>
          </cell>
          <cell r="Q48">
            <v>18</v>
          </cell>
          <cell r="R48">
            <v>17.5</v>
          </cell>
          <cell r="S48">
            <v>17.5</v>
          </cell>
          <cell r="T48">
            <v>17.5</v>
          </cell>
          <cell r="U48">
            <v>18</v>
          </cell>
          <cell r="V48">
            <v>18.2</v>
          </cell>
          <cell r="W48">
            <v>18.5</v>
          </cell>
        </row>
        <row r="49">
          <cell r="P49">
            <v>17.7</v>
          </cell>
          <cell r="Q49">
            <v>16.8</v>
          </cell>
          <cell r="R49">
            <v>16.3</v>
          </cell>
          <cell r="S49">
            <v>15.7</v>
          </cell>
          <cell r="T49">
            <v>15.3</v>
          </cell>
          <cell r="U49">
            <v>15.3</v>
          </cell>
          <cell r="V49">
            <v>16</v>
          </cell>
          <cell r="W49">
            <v>16.3</v>
          </cell>
        </row>
        <row r="50">
          <cell r="F50">
            <v>41.5</v>
          </cell>
          <cell r="G50">
            <v>47.5</v>
          </cell>
          <cell r="H50">
            <v>31.8</v>
          </cell>
          <cell r="I50">
            <v>28.2</v>
          </cell>
          <cell r="J50">
            <v>25.8</v>
          </cell>
          <cell r="K50">
            <v>24.2</v>
          </cell>
          <cell r="L50">
            <v>23.7</v>
          </cell>
          <cell r="M50">
            <v>21.8</v>
          </cell>
          <cell r="N50">
            <v>19.600000000000001</v>
          </cell>
          <cell r="O50">
            <v>18.600000000000001</v>
          </cell>
          <cell r="P50">
            <v>17.7</v>
          </cell>
        </row>
        <row r="55">
          <cell r="E55">
            <v>35247</v>
          </cell>
          <cell r="F55">
            <v>35278</v>
          </cell>
          <cell r="G55">
            <v>35309</v>
          </cell>
          <cell r="H55">
            <v>35340</v>
          </cell>
          <cell r="I55">
            <v>35371</v>
          </cell>
          <cell r="J55">
            <v>35402</v>
          </cell>
          <cell r="K55">
            <v>35433</v>
          </cell>
          <cell r="L55">
            <v>35464</v>
          </cell>
          <cell r="M55">
            <v>35495</v>
          </cell>
          <cell r="N55">
            <v>35526</v>
          </cell>
          <cell r="O55">
            <v>35557</v>
          </cell>
          <cell r="P55">
            <v>35588</v>
          </cell>
          <cell r="Q55">
            <v>35619</v>
          </cell>
          <cell r="R55">
            <v>35650</v>
          </cell>
          <cell r="S55">
            <v>35681</v>
          </cell>
          <cell r="T55">
            <v>35712</v>
          </cell>
          <cell r="U55">
            <v>35743</v>
          </cell>
          <cell r="V55">
            <v>35774</v>
          </cell>
          <cell r="W55">
            <v>35805</v>
          </cell>
          <cell r="X55">
            <v>35854</v>
          </cell>
        </row>
        <row r="70">
          <cell r="E70" t="str">
            <v>Jan 91</v>
          </cell>
          <cell r="F70" t="str">
            <v>Feb 91</v>
          </cell>
          <cell r="G70" t="str">
            <v>Mar 91</v>
          </cell>
          <cell r="H70" t="str">
            <v>Apr 91</v>
          </cell>
          <cell r="I70" t="str">
            <v>May 91</v>
          </cell>
          <cell r="J70" t="str">
            <v>Jun 91</v>
          </cell>
          <cell r="K70" t="str">
            <v>Jul 91</v>
          </cell>
          <cell r="L70" t="str">
            <v>Aug 91</v>
          </cell>
          <cell r="M70" t="str">
            <v>Sep 91</v>
          </cell>
          <cell r="N70" t="str">
            <v>Oct 91</v>
          </cell>
          <cell r="O70" t="str">
            <v>Nov 91</v>
          </cell>
          <cell r="P70" t="str">
            <v>Dec 91</v>
          </cell>
          <cell r="Q70" t="str">
            <v>Jan 92</v>
          </cell>
          <cell r="R70" t="str">
            <v>Feb 92</v>
          </cell>
          <cell r="S70" t="str">
            <v>Mar 92</v>
          </cell>
          <cell r="T70" t="str">
            <v>Apr 92</v>
          </cell>
          <cell r="U70" t="str">
            <v>May 92</v>
          </cell>
          <cell r="V70" t="str">
            <v>Jun 92</v>
          </cell>
          <cell r="W70" t="str">
            <v>Jul 92</v>
          </cell>
          <cell r="X70" t="str">
            <v>Aug 92</v>
          </cell>
        </row>
        <row r="78">
          <cell r="E78">
            <v>0.8</v>
          </cell>
          <cell r="F78">
            <v>3</v>
          </cell>
          <cell r="G78">
            <v>6.2</v>
          </cell>
          <cell r="H78">
            <v>10.4</v>
          </cell>
          <cell r="I78">
            <v>15.2</v>
          </cell>
          <cell r="J78">
            <v>21</v>
          </cell>
          <cell r="K78">
            <v>27.5</v>
          </cell>
          <cell r="L78">
            <v>34.5</v>
          </cell>
          <cell r="M78">
            <v>41.8</v>
          </cell>
          <cell r="N78">
            <v>49.3</v>
          </cell>
          <cell r="O78">
            <v>56.9</v>
          </cell>
          <cell r="P78">
            <v>64.7</v>
          </cell>
          <cell r="Q78">
            <v>72.3</v>
          </cell>
          <cell r="R78">
            <v>79</v>
          </cell>
          <cell r="S78">
            <v>85</v>
          </cell>
          <cell r="T78">
            <v>90</v>
          </cell>
          <cell r="U78">
            <v>94.2</v>
          </cell>
          <cell r="V78">
            <v>97.3</v>
          </cell>
          <cell r="W78">
            <v>99</v>
          </cell>
          <cell r="X78">
            <v>100</v>
          </cell>
        </row>
        <row r="79">
          <cell r="K79">
            <v>20.399999999999999</v>
          </cell>
          <cell r="L79">
            <v>26.4</v>
          </cell>
          <cell r="M79">
            <v>33.9</v>
          </cell>
          <cell r="N79">
            <v>41.4</v>
          </cell>
          <cell r="O79">
            <v>49.4</v>
          </cell>
          <cell r="P79">
            <v>57.9</v>
          </cell>
          <cell r="Q79">
            <v>66.400000000000006</v>
          </cell>
          <cell r="R79">
            <v>74.400000000000006</v>
          </cell>
          <cell r="S79">
            <v>81.8</v>
          </cell>
          <cell r="T79">
            <v>88</v>
          </cell>
          <cell r="U79">
            <v>93</v>
          </cell>
          <cell r="V79">
            <v>97</v>
          </cell>
          <cell r="W79">
            <v>99</v>
          </cell>
          <cell r="X79">
            <v>100</v>
          </cell>
        </row>
        <row r="80">
          <cell r="E80">
            <v>0.5</v>
          </cell>
          <cell r="F80">
            <v>2</v>
          </cell>
          <cell r="G80">
            <v>4.7</v>
          </cell>
          <cell r="H80">
            <v>8.1999999999999993</v>
          </cell>
          <cell r="I80">
            <v>12.2</v>
          </cell>
          <cell r="J80">
            <v>17</v>
          </cell>
          <cell r="K80">
            <v>22.2</v>
          </cell>
        </row>
      </sheetData>
      <sheetData sheetId="3" refreshError="1"/>
      <sheetData sheetId="4" refreshError="1"/>
      <sheetData sheetId="5" refreshError="1"/>
      <sheetData sheetId="6" refreshError="1"/>
      <sheetData sheetId="7" refreshError="1"/>
      <sheetData sheetId="8" refreshError="1"/>
      <sheetData sheetId="9" refreshError="1">
        <row r="30">
          <cell r="E30" t="str">
            <v>P</v>
          </cell>
          <cell r="F30">
            <v>0</v>
          </cell>
          <cell r="G30">
            <v>0</v>
          </cell>
          <cell r="H30">
            <v>0</v>
          </cell>
          <cell r="I30">
            <v>0</v>
          </cell>
          <cell r="J30">
            <v>0</v>
          </cell>
          <cell r="K30">
            <v>0</v>
          </cell>
          <cell r="L30">
            <v>0</v>
          </cell>
          <cell r="M30">
            <v>0</v>
          </cell>
          <cell r="N30">
            <v>0</v>
          </cell>
          <cell r="P30">
            <v>0</v>
          </cell>
          <cell r="Q30">
            <v>0</v>
          </cell>
          <cell r="R30">
            <v>0</v>
          </cell>
          <cell r="S30">
            <v>0</v>
          </cell>
          <cell r="T30">
            <v>0</v>
          </cell>
          <cell r="U30">
            <v>0</v>
          </cell>
          <cell r="V30">
            <v>0</v>
          </cell>
          <cell r="W30">
            <v>0</v>
          </cell>
          <cell r="X30">
            <v>0</v>
          </cell>
          <cell r="Y30">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EAS"/>
      <sheetName val="PRESUPUESTO"/>
      <sheetName val="Hoja1"/>
      <sheetName val="Hoja2"/>
      <sheetName val="Hoja3"/>
      <sheetName val="Hoja4"/>
      <sheetName val="TOTAL"/>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Base Ret. y Pt."/>
      <sheetName val="1.2.1 RENDIMIENTO"/>
      <sheetName val="INGRESO"/>
      <sheetName val="CAP_120mm2"/>
      <sheetName val="CAP-120mm2"/>
      <sheetName val="Datos"/>
      <sheetName val="PLAN_CONFORME"/>
      <sheetName val="1_2_1_RENDIMIENTO"/>
      <sheetName val="Base_Ret__y_Pt_"/>
      <sheetName val="Base_Ret__y_Pt_1"/>
      <sheetName val="1_2_1_RENDIMIENTO1"/>
      <sheetName val="#¡REF"/>
      <sheetName val="ARRS"/>
    </sheetNames>
    <sheetDataSet>
      <sheetData sheetId="0" refreshError="1">
        <row r="3">
          <cell r="B3" t="str">
            <v>OBRA</v>
          </cell>
          <cell r="C3" t="str">
            <v>SECCION</v>
          </cell>
          <cell r="D3" t="str">
            <v>LOCALIDAD</v>
          </cell>
          <cell r="E3" t="str">
            <v>DISTRITO</v>
          </cell>
          <cell r="F3" t="str">
            <v>PROVINCIA</v>
          </cell>
          <cell r="G3" t="str">
            <v>DEPARTAMENTO</v>
          </cell>
          <cell r="H3" t="str">
            <v>5-D-BRUTO</v>
          </cell>
          <cell r="I3" t="str">
            <v>POS_01</v>
          </cell>
          <cell r="J3" t="str">
            <v>N_POSTES</v>
          </cell>
          <cell r="K3" t="str">
            <v>POS_02</v>
          </cell>
          <cell r="L3" t="str">
            <v>6-D-BRUTO</v>
          </cell>
          <cell r="M3" t="str">
            <v>OP_EX</v>
          </cell>
          <cell r="N3" t="str">
            <v>PPS_RP</v>
          </cell>
          <cell r="O3" t="str">
            <v>PPS_LP</v>
          </cell>
          <cell r="P3" t="str">
            <v>CARTEL</v>
          </cell>
          <cell r="Q3" t="str">
            <v>CAMPA</v>
          </cell>
          <cell r="R3" t="str">
            <v>AAAC-25</v>
          </cell>
          <cell r="S3" t="str">
            <v>REP_RP</v>
          </cell>
          <cell r="T3" t="str">
            <v>CON_10</v>
          </cell>
          <cell r="U3" t="str">
            <v>CON_11</v>
          </cell>
          <cell r="V3" t="str">
            <v>R_3F</v>
          </cell>
          <cell r="W3" t="str">
            <v>C_3F</v>
          </cell>
          <cell r="X3" t="str">
            <v>R_2F</v>
          </cell>
          <cell r="Y3" t="str">
            <v>C_2F</v>
          </cell>
          <cell r="Z3" t="str">
            <v>R_MRT</v>
          </cell>
          <cell r="AA3" t="str">
            <v>C_MRT</v>
          </cell>
          <cell r="AB3" t="str">
            <v>PS1-3</v>
          </cell>
          <cell r="AC3" t="str">
            <v>PSH-3</v>
          </cell>
          <cell r="AD3" t="str">
            <v>PA1-3</v>
          </cell>
          <cell r="AE3" t="str">
            <v>P3A1-3</v>
          </cell>
          <cell r="AF3" t="str">
            <v>PA1H-3</v>
          </cell>
          <cell r="AG3" t="str">
            <v>P3A2-3</v>
          </cell>
          <cell r="AH3" t="str">
            <v>PA2-3</v>
          </cell>
          <cell r="AI3" t="str">
            <v>PA2H-3</v>
          </cell>
          <cell r="AJ3" t="str">
            <v>PA3-3</v>
          </cell>
          <cell r="AK3" t="str">
            <v>PR3-3</v>
          </cell>
          <cell r="AL3" t="str">
            <v>PRH-3</v>
          </cell>
          <cell r="AM3" t="str">
            <v>PTH-3</v>
          </cell>
          <cell r="AN3" t="str">
            <v>3PR3-0</v>
          </cell>
          <cell r="AO3" t="str">
            <v>PSEC-3P</v>
          </cell>
          <cell r="AP3" t="str">
            <v>PS1-0</v>
          </cell>
          <cell r="AQ3" t="str">
            <v>PA1-0</v>
          </cell>
          <cell r="AR3" t="str">
            <v>PA2-0</v>
          </cell>
          <cell r="AS3" t="str">
            <v>PA3-0</v>
          </cell>
          <cell r="AT3" t="str">
            <v>PR3-0</v>
          </cell>
          <cell r="AU3" t="str">
            <v>PTV-0</v>
          </cell>
          <cell r="AV3" t="str">
            <v>PTV-0-SP</v>
          </cell>
          <cell r="AW3" t="str">
            <v>PSEC-0P</v>
          </cell>
          <cell r="AX3" t="str">
            <v>PS1-2</v>
          </cell>
          <cell r="AY3" t="str">
            <v>PA1-2</v>
          </cell>
          <cell r="AZ3" t="str">
            <v>PA2-2</v>
          </cell>
          <cell r="BA3" t="str">
            <v>PA3-2</v>
          </cell>
          <cell r="BB3" t="str">
            <v>PR3-2</v>
          </cell>
          <cell r="BC3" t="str">
            <v>PTH-2</v>
          </cell>
          <cell r="BD3" t="str">
            <v>PSEC-2P</v>
          </cell>
          <cell r="BE3" t="str">
            <v>PTV-2</v>
          </cell>
          <cell r="BF3" t="str">
            <v>2PR3-0</v>
          </cell>
          <cell r="BG3" t="str">
            <v>PAT-1</v>
          </cell>
          <cell r="BH3" t="str">
            <v>PAT-2</v>
          </cell>
          <cell r="BI3" t="str">
            <v>R1-A</v>
          </cell>
          <cell r="BJ3" t="str">
            <v>RV-A</v>
          </cell>
          <cell r="BK3" t="str">
            <v>T-75</v>
          </cell>
          <cell r="BL3" t="str">
            <v>T-50</v>
          </cell>
          <cell r="BM3" t="str">
            <v>T-40</v>
          </cell>
          <cell r="BN3" t="str">
            <v>T-25</v>
          </cell>
          <cell r="BO3" t="str">
            <v>T-15</v>
          </cell>
          <cell r="BP3" t="str">
            <v>T-10</v>
          </cell>
          <cell r="BQ3" t="str">
            <v>SMM-1P</v>
          </cell>
          <cell r="BR3" t="str">
            <v>STB</v>
          </cell>
        </row>
        <row r="4">
          <cell r="A4">
            <v>1</v>
          </cell>
          <cell r="B4" t="str">
            <v>P.S.E. ASOCIADO  A  LA  C.H.  TABACONAS</v>
          </cell>
          <cell r="C4" t="str">
            <v>RED  DE  DISTRIBUCION  PRIMARIA     13.2kV  MRT</v>
          </cell>
          <cell r="D4" t="str">
            <v>TABACONAS</v>
          </cell>
          <cell r="E4" t="str">
            <v>TABACONAS</v>
          </cell>
          <cell r="F4" t="str">
            <v>SAN  IGNACIO</v>
          </cell>
          <cell r="G4" t="str">
            <v>CAJAMARCA</v>
          </cell>
          <cell r="H4">
            <v>1</v>
          </cell>
          <cell r="I4">
            <v>1</v>
          </cell>
          <cell r="J4">
            <v>5</v>
          </cell>
          <cell r="K4">
            <v>4</v>
          </cell>
          <cell r="L4">
            <v>5</v>
          </cell>
          <cell r="M4">
            <v>0.5</v>
          </cell>
          <cell r="N4">
            <v>0.16666666666666666</v>
          </cell>
          <cell r="R4">
            <v>0.35</v>
          </cell>
          <cell r="S4">
            <v>0.34</v>
          </cell>
          <cell r="T4">
            <v>1</v>
          </cell>
          <cell r="U4">
            <v>1</v>
          </cell>
          <cell r="W4">
            <v>0</v>
          </cell>
          <cell r="Y4">
            <v>0</v>
          </cell>
          <cell r="Z4">
            <v>0.33700000000000002</v>
          </cell>
          <cell r="AA4">
            <v>0.35</v>
          </cell>
          <cell r="AP4">
            <v>2</v>
          </cell>
          <cell r="AS4">
            <v>1</v>
          </cell>
          <cell r="AU4">
            <v>2</v>
          </cell>
          <cell r="BG4">
            <v>1</v>
          </cell>
          <cell r="BH4">
            <v>3</v>
          </cell>
          <cell r="BI4">
            <v>3</v>
          </cell>
          <cell r="BN4">
            <v>1</v>
          </cell>
          <cell r="BQ4">
            <v>1</v>
          </cell>
        </row>
        <row r="5">
          <cell r="A5">
            <v>2</v>
          </cell>
          <cell r="B5" t="str">
            <v>P.S.E. ASOCIADO  A  LA  C.H.  TABACONAS</v>
          </cell>
          <cell r="C5" t="str">
            <v>RED  DE  DISTRIBUCION  PRIMARIA     13.2kV  MRT</v>
          </cell>
          <cell r="D5" t="str">
            <v>GRANADILLAS BAJO</v>
          </cell>
          <cell r="E5" t="str">
            <v>TABACONAS</v>
          </cell>
          <cell r="F5" t="str">
            <v>SAN  IGNACIO</v>
          </cell>
          <cell r="G5" t="str">
            <v>CAJAMARCA</v>
          </cell>
          <cell r="H5">
            <v>1</v>
          </cell>
          <cell r="I5">
            <v>1</v>
          </cell>
          <cell r="J5">
            <v>4</v>
          </cell>
          <cell r="K5">
            <v>3</v>
          </cell>
          <cell r="L5">
            <v>4</v>
          </cell>
          <cell r="M5">
            <v>0.1</v>
          </cell>
          <cell r="N5">
            <v>0.16666666666666666</v>
          </cell>
          <cell r="R5">
            <v>0.16</v>
          </cell>
          <cell r="S5">
            <v>0.16</v>
          </cell>
          <cell r="T5">
            <v>1</v>
          </cell>
          <cell r="U5">
            <v>1</v>
          </cell>
          <cell r="W5">
            <v>0</v>
          </cell>
          <cell r="Y5">
            <v>0</v>
          </cell>
          <cell r="Z5">
            <v>0.156</v>
          </cell>
          <cell r="AA5">
            <v>0.16</v>
          </cell>
          <cell r="AP5">
            <v>1</v>
          </cell>
          <cell r="AQ5">
            <v>1</v>
          </cell>
          <cell r="AU5">
            <v>2</v>
          </cell>
          <cell r="BG5">
            <v>1</v>
          </cell>
          <cell r="BH5">
            <v>2</v>
          </cell>
          <cell r="BI5">
            <v>2</v>
          </cell>
          <cell r="BO5">
            <v>1</v>
          </cell>
          <cell r="BQ5">
            <v>1</v>
          </cell>
        </row>
        <row r="6">
          <cell r="A6">
            <v>3</v>
          </cell>
          <cell r="B6" t="str">
            <v>P.S.E. ASOCIADO  A  LA  C.H.  TABACONAS</v>
          </cell>
          <cell r="C6" t="str">
            <v>RED  DE  DISTRIBUCION  PRIMARIA     13.2kV  MRT</v>
          </cell>
          <cell r="D6" t="str">
            <v>MANCHARA</v>
          </cell>
          <cell r="E6" t="str">
            <v>TABACONAS</v>
          </cell>
          <cell r="F6" t="str">
            <v>SAN  IGNACIO</v>
          </cell>
          <cell r="G6" t="str">
            <v>CAJAMARCA</v>
          </cell>
          <cell r="H6">
            <v>1</v>
          </cell>
          <cell r="I6">
            <v>1</v>
          </cell>
          <cell r="J6">
            <v>2</v>
          </cell>
          <cell r="K6">
            <v>1</v>
          </cell>
          <cell r="L6">
            <v>2</v>
          </cell>
          <cell r="M6">
            <v>0.1</v>
          </cell>
          <cell r="N6">
            <v>0.16666666666666666</v>
          </cell>
          <cell r="R6">
            <v>7.0000000000000007E-2</v>
          </cell>
          <cell r="S6">
            <v>7.0000000000000007E-2</v>
          </cell>
          <cell r="T6">
            <v>1</v>
          </cell>
          <cell r="U6">
            <v>1</v>
          </cell>
          <cell r="W6">
            <v>0</v>
          </cell>
          <cell r="Y6">
            <v>0</v>
          </cell>
          <cell r="Z6">
            <v>7.0000000000000007E-2</v>
          </cell>
          <cell r="AA6">
            <v>7.0000000000000007E-2</v>
          </cell>
          <cell r="AU6">
            <v>2</v>
          </cell>
          <cell r="BG6">
            <v>1</v>
          </cell>
          <cell r="BI6">
            <v>2</v>
          </cell>
          <cell r="BP6">
            <v>1</v>
          </cell>
          <cell r="BQ6">
            <v>1</v>
          </cell>
        </row>
        <row r="7">
          <cell r="A7">
            <v>4</v>
          </cell>
          <cell r="B7" t="str">
            <v>P.S.E. ASOCIADO  A  LA  C.H.  TABACONAS</v>
          </cell>
          <cell r="C7" t="str">
            <v>RED  DE  DISTRIBUCION  PRIMARIA     13.2kV  MRT</v>
          </cell>
          <cell r="D7" t="str">
            <v>YUSHCAPAMPA</v>
          </cell>
          <cell r="E7" t="str">
            <v>TABACONAS</v>
          </cell>
          <cell r="F7" t="str">
            <v>SAN  IGNACIO</v>
          </cell>
          <cell r="G7" t="str">
            <v>CAJAMARCA</v>
          </cell>
          <cell r="H7">
            <v>1</v>
          </cell>
          <cell r="I7">
            <v>1</v>
          </cell>
          <cell r="J7">
            <v>2</v>
          </cell>
          <cell r="K7">
            <v>1</v>
          </cell>
          <cell r="L7">
            <v>3</v>
          </cell>
          <cell r="M7">
            <v>0.1</v>
          </cell>
          <cell r="N7">
            <v>0.16666666666666666</v>
          </cell>
          <cell r="R7">
            <v>0.15</v>
          </cell>
          <cell r="S7">
            <v>0.14000000000000001</v>
          </cell>
          <cell r="T7">
            <v>1</v>
          </cell>
          <cell r="U7">
            <v>1</v>
          </cell>
          <cell r="W7">
            <v>0</v>
          </cell>
          <cell r="Y7">
            <v>0</v>
          </cell>
          <cell r="Z7">
            <v>0.14099999999999999</v>
          </cell>
          <cell r="AA7">
            <v>0.15</v>
          </cell>
          <cell r="AT7">
            <v>1</v>
          </cell>
          <cell r="AU7">
            <v>2</v>
          </cell>
          <cell r="BG7">
            <v>1</v>
          </cell>
          <cell r="BH7">
            <v>1</v>
          </cell>
          <cell r="BI7">
            <v>2</v>
          </cell>
          <cell r="BP7">
            <v>1</v>
          </cell>
          <cell r="BQ7">
            <v>1</v>
          </cell>
        </row>
        <row r="8">
          <cell r="A8">
            <v>5</v>
          </cell>
          <cell r="B8" t="str">
            <v>P.S.E. ASOCIADO  A  LA  C.H.  TABACONAS</v>
          </cell>
          <cell r="C8" t="str">
            <v>RED  DE  DISTRIBUCION  PRIMARIA     13.2kV  MRT</v>
          </cell>
          <cell r="D8" t="str">
            <v>RODEO PAMPA</v>
          </cell>
          <cell r="E8" t="str">
            <v>TABACONAS</v>
          </cell>
          <cell r="F8" t="str">
            <v>SAN  IGNACIO</v>
          </cell>
          <cell r="G8" t="str">
            <v>CAJAMARCA</v>
          </cell>
          <cell r="H8">
            <v>1</v>
          </cell>
          <cell r="I8">
            <v>1</v>
          </cell>
          <cell r="J8">
            <v>3</v>
          </cell>
          <cell r="K8">
            <v>2</v>
          </cell>
          <cell r="L8">
            <v>4</v>
          </cell>
          <cell r="M8">
            <v>0.1</v>
          </cell>
          <cell r="N8">
            <v>0.16666666666666666</v>
          </cell>
          <cell r="R8">
            <v>0.25</v>
          </cell>
          <cell r="S8">
            <v>0.24</v>
          </cell>
          <cell r="T8">
            <v>1</v>
          </cell>
          <cell r="U8">
            <v>1</v>
          </cell>
          <cell r="W8">
            <v>0</v>
          </cell>
          <cell r="Y8">
            <v>0</v>
          </cell>
          <cell r="Z8">
            <v>0.23899999999999999</v>
          </cell>
          <cell r="AA8">
            <v>0.25</v>
          </cell>
          <cell r="AP8">
            <v>1</v>
          </cell>
          <cell r="AT8">
            <v>1</v>
          </cell>
          <cell r="AU8">
            <v>2</v>
          </cell>
          <cell r="BG8">
            <v>1</v>
          </cell>
          <cell r="BH8">
            <v>2</v>
          </cell>
          <cell r="BI8">
            <v>2</v>
          </cell>
          <cell r="BP8">
            <v>1</v>
          </cell>
          <cell r="BQ8">
            <v>1</v>
          </cell>
        </row>
        <row r="9">
          <cell r="A9">
            <v>6</v>
          </cell>
          <cell r="B9" t="str">
            <v>P.S.E. ASOCIADO  A  LA  C.H.  TABACONAS</v>
          </cell>
          <cell r="C9" t="str">
            <v>RED  DE  DISTRIBUCION  PRIMARIA     13.2kV  MRT</v>
          </cell>
          <cell r="D9" t="str">
            <v>PAMPA LIMON</v>
          </cell>
          <cell r="E9" t="str">
            <v>TABACONAS</v>
          </cell>
          <cell r="F9" t="str">
            <v>SAN  IGNACIO</v>
          </cell>
          <cell r="G9" t="str">
            <v>CAJAMARCA</v>
          </cell>
          <cell r="H9">
            <v>1</v>
          </cell>
          <cell r="I9">
            <v>1</v>
          </cell>
          <cell r="J9">
            <v>1</v>
          </cell>
          <cell r="K9">
            <v>0</v>
          </cell>
          <cell r="L9">
            <v>2</v>
          </cell>
          <cell r="M9">
            <v>0.1</v>
          </cell>
          <cell r="N9">
            <v>0.16666666666666666</v>
          </cell>
          <cell r="R9">
            <v>0.04</v>
          </cell>
          <cell r="S9">
            <v>0.04</v>
          </cell>
          <cell r="T9">
            <v>1</v>
          </cell>
          <cell r="U9">
            <v>1</v>
          </cell>
          <cell r="W9">
            <v>0</v>
          </cell>
          <cell r="Y9">
            <v>0</v>
          </cell>
          <cell r="Z9">
            <v>4.1000000000000002E-2</v>
          </cell>
          <cell r="AA9">
            <v>0.04</v>
          </cell>
          <cell r="AU9">
            <v>2</v>
          </cell>
          <cell r="BG9">
            <v>1</v>
          </cell>
          <cell r="BO9">
            <v>1</v>
          </cell>
          <cell r="BQ9">
            <v>1</v>
          </cell>
        </row>
        <row r="10">
          <cell r="A10">
            <v>7</v>
          </cell>
          <cell r="B10" t="str">
            <v>P.S.E. ASOCIADO  A  LA  C.H.  TABACONAS</v>
          </cell>
          <cell r="C10" t="str">
            <v>RED  DE  DISTRIBUCION  PRIMARIA     13.2kV  MRT</v>
          </cell>
          <cell r="D10" t="str">
            <v>RESUMEN   GENERAL</v>
          </cell>
          <cell r="E10" t="str">
            <v>TABACONAS</v>
          </cell>
          <cell r="F10" t="str">
            <v>SAN  IGNACIO</v>
          </cell>
          <cell r="G10" t="str">
            <v>CAJAMARCA</v>
          </cell>
          <cell r="H10">
            <v>6</v>
          </cell>
          <cell r="I10">
            <v>6</v>
          </cell>
          <cell r="J10">
            <v>17</v>
          </cell>
          <cell r="K10">
            <v>11</v>
          </cell>
          <cell r="L10">
            <v>20</v>
          </cell>
          <cell r="M10">
            <v>0.99999999999999989</v>
          </cell>
          <cell r="N10">
            <v>0.99999999999999989</v>
          </cell>
          <cell r="P10">
            <v>0</v>
          </cell>
          <cell r="Q10">
            <v>0</v>
          </cell>
          <cell r="R10">
            <v>1.02</v>
          </cell>
          <cell r="S10">
            <v>0.9900000000000001</v>
          </cell>
          <cell r="T10">
            <v>6</v>
          </cell>
          <cell r="U10">
            <v>6</v>
          </cell>
          <cell r="V10">
            <v>0</v>
          </cell>
          <cell r="W10">
            <v>0</v>
          </cell>
          <cell r="X10">
            <v>0</v>
          </cell>
          <cell r="Y10">
            <v>0</v>
          </cell>
          <cell r="Z10">
            <v>0.98399999999999999</v>
          </cell>
          <cell r="AA10">
            <v>1.02</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4</v>
          </cell>
          <cell r="AQ10">
            <v>1</v>
          </cell>
          <cell r="AR10">
            <v>0</v>
          </cell>
          <cell r="AS10">
            <v>1</v>
          </cell>
          <cell r="AT10">
            <v>2</v>
          </cell>
          <cell r="AU10">
            <v>12</v>
          </cell>
          <cell r="AV10">
            <v>0</v>
          </cell>
          <cell r="AW10">
            <v>0</v>
          </cell>
          <cell r="AX10">
            <v>0</v>
          </cell>
          <cell r="AY10">
            <v>0</v>
          </cell>
          <cell r="AZ10">
            <v>0</v>
          </cell>
          <cell r="BA10">
            <v>0</v>
          </cell>
          <cell r="BB10">
            <v>0</v>
          </cell>
          <cell r="BC10">
            <v>0</v>
          </cell>
          <cell r="BD10">
            <v>0</v>
          </cell>
          <cell r="BE10">
            <v>0</v>
          </cell>
          <cell r="BF10">
            <v>0</v>
          </cell>
          <cell r="BG10">
            <v>6</v>
          </cell>
          <cell r="BH10">
            <v>8</v>
          </cell>
          <cell r="BI10">
            <v>11</v>
          </cell>
          <cell r="BJ10">
            <v>0</v>
          </cell>
          <cell r="BK10">
            <v>0</v>
          </cell>
          <cell r="BL10">
            <v>0</v>
          </cell>
          <cell r="BM10">
            <v>0</v>
          </cell>
          <cell r="BN10">
            <v>1</v>
          </cell>
          <cell r="BO10">
            <v>2</v>
          </cell>
          <cell r="BP10">
            <v>3</v>
          </cell>
          <cell r="BQ10">
            <v>6</v>
          </cell>
          <cell r="BR10">
            <v>0</v>
          </cell>
        </row>
        <row r="11">
          <cell r="A11">
            <v>8</v>
          </cell>
          <cell r="B11" t="str">
            <v>P.S.E. ASOCIADO  A  LA  C.H.  SALLIQUE</v>
          </cell>
          <cell r="C11" t="str">
            <v>L.P. TRONCAL C.H. SALLIQUE-SALLIQUE 22.9kV TRIFASICO</v>
          </cell>
          <cell r="D11" t="str">
            <v>SALLIQUE</v>
          </cell>
          <cell r="E11" t="str">
            <v>SALLIQUE</v>
          </cell>
          <cell r="F11" t="str">
            <v>JAEN</v>
          </cell>
          <cell r="G11" t="str">
            <v>CAJAMARCA</v>
          </cell>
          <cell r="J11">
            <v>2</v>
          </cell>
          <cell r="K11">
            <v>2</v>
          </cell>
          <cell r="L11">
            <v>2</v>
          </cell>
          <cell r="V11">
            <v>0.11434</v>
          </cell>
          <cell r="W11">
            <v>0.36</v>
          </cell>
          <cell r="AB11">
            <v>1</v>
          </cell>
          <cell r="AO11">
            <v>1</v>
          </cell>
          <cell r="BG11">
            <v>2</v>
          </cell>
          <cell r="BH11">
            <v>0</v>
          </cell>
          <cell r="BI11">
            <v>1</v>
          </cell>
          <cell r="BQ11">
            <v>0</v>
          </cell>
          <cell r="BR11">
            <v>0</v>
          </cell>
        </row>
        <row r="12">
          <cell r="A12">
            <v>9</v>
          </cell>
          <cell r="B12" t="str">
            <v>P.S.E. ASOCIADO  A  LA  C.H.  SALLIQUE</v>
          </cell>
          <cell r="C12" t="str">
            <v>L.P. DERIVACION  PIQUIJACA 13.2kV MRT</v>
          </cell>
          <cell r="D12" t="str">
            <v>PIQUIJACA</v>
          </cell>
          <cell r="E12" t="str">
            <v>SALLIQUE</v>
          </cell>
          <cell r="F12" t="str">
            <v>JAEN</v>
          </cell>
          <cell r="G12" t="str">
            <v>CAJAMARCA</v>
          </cell>
          <cell r="J12">
            <v>36</v>
          </cell>
          <cell r="K12">
            <v>36</v>
          </cell>
          <cell r="L12">
            <v>36</v>
          </cell>
          <cell r="W12">
            <v>0</v>
          </cell>
          <cell r="Z12">
            <v>9.3792899999999992</v>
          </cell>
          <cell r="AP12">
            <v>13</v>
          </cell>
          <cell r="AQ12">
            <v>1</v>
          </cell>
          <cell r="AT12">
            <v>20</v>
          </cell>
          <cell r="AU12">
            <v>1</v>
          </cell>
          <cell r="AW12">
            <v>1</v>
          </cell>
          <cell r="BG12">
            <v>4</v>
          </cell>
          <cell r="BH12">
            <v>32</v>
          </cell>
          <cell r="BI12">
            <v>44</v>
          </cell>
          <cell r="BQ12">
            <v>0</v>
          </cell>
          <cell r="BR12">
            <v>0</v>
          </cell>
        </row>
        <row r="13">
          <cell r="A13">
            <v>10</v>
          </cell>
          <cell r="B13" t="str">
            <v>P.S.E. ASOCIADO  A  LA  C.H.  SALLIQUE</v>
          </cell>
          <cell r="C13" t="str">
            <v>L.P. RAMAL CATALA  13.2kV MRT</v>
          </cell>
          <cell r="D13" t="str">
            <v>CATALA</v>
          </cell>
          <cell r="E13" t="str">
            <v>SALLIQUE</v>
          </cell>
          <cell r="F13" t="str">
            <v>JAEN</v>
          </cell>
          <cell r="G13" t="str">
            <v>CAJAMARCA</v>
          </cell>
          <cell r="I13">
            <v>1</v>
          </cell>
          <cell r="J13">
            <v>4</v>
          </cell>
          <cell r="K13">
            <v>3</v>
          </cell>
          <cell r="L13">
            <v>5</v>
          </cell>
          <cell r="W13">
            <v>0</v>
          </cell>
          <cell r="Z13">
            <v>0.75175000000000003</v>
          </cell>
          <cell r="AT13">
            <v>3</v>
          </cell>
          <cell r="AU13">
            <v>2</v>
          </cell>
          <cell r="BG13">
            <v>0</v>
          </cell>
          <cell r="BH13">
            <v>3</v>
          </cell>
          <cell r="BI13">
            <v>8</v>
          </cell>
          <cell r="BQ13">
            <v>0</v>
          </cell>
          <cell r="BR13">
            <v>0</v>
          </cell>
        </row>
        <row r="14">
          <cell r="A14">
            <v>11</v>
          </cell>
          <cell r="B14" t="str">
            <v>P.S.E. ASOCIADO  A  LA  C.H.  SALLIQUE</v>
          </cell>
          <cell r="C14" t="str">
            <v>L.P. DERIVACION  SHIMANA 13.2kV MRT</v>
          </cell>
          <cell r="D14" t="str">
            <v>SHIMANA</v>
          </cell>
          <cell r="E14" t="str">
            <v>SALLIQUE</v>
          </cell>
          <cell r="F14" t="str">
            <v>JAEN</v>
          </cell>
          <cell r="G14" t="str">
            <v>CAJAMARCA</v>
          </cell>
          <cell r="J14">
            <v>13</v>
          </cell>
          <cell r="K14">
            <v>13</v>
          </cell>
          <cell r="L14">
            <v>13</v>
          </cell>
          <cell r="W14">
            <v>0</v>
          </cell>
          <cell r="Z14">
            <v>2.4500000000000002</v>
          </cell>
          <cell r="AP14">
            <v>8</v>
          </cell>
          <cell r="AT14">
            <v>3</v>
          </cell>
          <cell r="AU14">
            <v>1</v>
          </cell>
          <cell r="AW14">
            <v>1</v>
          </cell>
          <cell r="BG14">
            <v>1</v>
          </cell>
          <cell r="BH14">
            <v>12</v>
          </cell>
          <cell r="BI14">
            <v>8</v>
          </cell>
          <cell r="BQ14">
            <v>0</v>
          </cell>
          <cell r="BR14">
            <v>0</v>
          </cell>
        </row>
        <row r="15">
          <cell r="A15">
            <v>12</v>
          </cell>
          <cell r="B15" t="str">
            <v>P.S.E. ASOCIADO  A  LA  C.H.  SALLIQUE</v>
          </cell>
          <cell r="C15" t="str">
            <v>L.P. DERIVACION  AYACATE 13.2kV MRT</v>
          </cell>
          <cell r="D15" t="str">
            <v>AYACATE</v>
          </cell>
          <cell r="E15" t="str">
            <v>SALLIQUE</v>
          </cell>
          <cell r="F15" t="str">
            <v>JAEN</v>
          </cell>
          <cell r="G15" t="str">
            <v>CAJAMARCA</v>
          </cell>
          <cell r="I15">
            <v>1</v>
          </cell>
          <cell r="J15">
            <v>15</v>
          </cell>
          <cell r="K15">
            <v>14</v>
          </cell>
          <cell r="L15">
            <v>15</v>
          </cell>
          <cell r="W15">
            <v>0</v>
          </cell>
          <cell r="Z15">
            <v>4.01</v>
          </cell>
          <cell r="AP15">
            <v>5</v>
          </cell>
          <cell r="AT15">
            <v>8</v>
          </cell>
          <cell r="AU15">
            <v>1</v>
          </cell>
          <cell r="AW15">
            <v>1</v>
          </cell>
          <cell r="BG15">
            <v>2</v>
          </cell>
          <cell r="BH15">
            <v>12</v>
          </cell>
          <cell r="BI15">
            <v>18</v>
          </cell>
          <cell r="BQ15">
            <v>0</v>
          </cell>
          <cell r="BR15">
            <v>0</v>
          </cell>
        </row>
        <row r="16">
          <cell r="A16">
            <v>13</v>
          </cell>
          <cell r="B16" t="str">
            <v>P.S.E. ASOCIADO  A  LA  C.H.  SALLIQUE</v>
          </cell>
          <cell r="C16" t="str">
            <v>L.P. RAMAL TABACAL  13.2kV MRT</v>
          </cell>
          <cell r="D16" t="str">
            <v>TABACAL</v>
          </cell>
          <cell r="E16" t="str">
            <v>SALLIQUE</v>
          </cell>
          <cell r="F16" t="str">
            <v>JAEN</v>
          </cell>
          <cell r="G16" t="str">
            <v>CAJAMARCA</v>
          </cell>
          <cell r="J16">
            <v>3</v>
          </cell>
          <cell r="K16">
            <v>3</v>
          </cell>
          <cell r="L16">
            <v>4</v>
          </cell>
          <cell r="W16">
            <v>0</v>
          </cell>
          <cell r="Z16">
            <v>0.54576999999999998</v>
          </cell>
          <cell r="AT16">
            <v>2</v>
          </cell>
          <cell r="AU16">
            <v>2</v>
          </cell>
          <cell r="BG16">
            <v>1</v>
          </cell>
          <cell r="BH16">
            <v>2</v>
          </cell>
          <cell r="BI16">
            <v>5</v>
          </cell>
          <cell r="BQ16">
            <v>0</v>
          </cell>
          <cell r="BR16">
            <v>0</v>
          </cell>
        </row>
        <row r="17">
          <cell r="A17">
            <v>14</v>
          </cell>
          <cell r="B17" t="str">
            <v>P.S.E. ASOCIADO  A  LA  C.H.  SALLIQUE</v>
          </cell>
          <cell r="C17" t="str">
            <v>LINEAS  PRIMARIAS   22.9/13.2kV - MRT  -   RESUMEN  GENERAL</v>
          </cell>
          <cell r="D17" t="str">
            <v>RESUMEN   GENERAL</v>
          </cell>
          <cell r="E17" t="str">
            <v>SALLIQUE</v>
          </cell>
          <cell r="F17" t="str">
            <v>JAEN</v>
          </cell>
          <cell r="G17" t="str">
            <v>CAJAMARCA</v>
          </cell>
          <cell r="H17">
            <v>0</v>
          </cell>
          <cell r="I17">
            <v>2</v>
          </cell>
          <cell r="J17">
            <v>73</v>
          </cell>
          <cell r="K17">
            <v>71</v>
          </cell>
          <cell r="L17">
            <v>75</v>
          </cell>
          <cell r="M17">
            <v>0</v>
          </cell>
          <cell r="N17">
            <v>0</v>
          </cell>
          <cell r="O17">
            <v>0</v>
          </cell>
          <cell r="P17">
            <v>0</v>
          </cell>
          <cell r="Q17">
            <v>0</v>
          </cell>
          <cell r="R17">
            <v>0</v>
          </cell>
          <cell r="S17">
            <v>0</v>
          </cell>
          <cell r="V17">
            <v>0.11434</v>
          </cell>
          <cell r="W17">
            <v>0.36</v>
          </cell>
          <cell r="X17">
            <v>0</v>
          </cell>
          <cell r="Y17">
            <v>0</v>
          </cell>
          <cell r="Z17">
            <v>17.136810000000001</v>
          </cell>
          <cell r="AA17">
            <v>0</v>
          </cell>
          <cell r="AB17">
            <v>1</v>
          </cell>
          <cell r="AC17">
            <v>0</v>
          </cell>
          <cell r="AD17">
            <v>0</v>
          </cell>
          <cell r="AE17">
            <v>0</v>
          </cell>
          <cell r="AF17">
            <v>0</v>
          </cell>
          <cell r="AG17">
            <v>0</v>
          </cell>
          <cell r="AH17">
            <v>0</v>
          </cell>
          <cell r="AI17">
            <v>0</v>
          </cell>
          <cell r="AJ17">
            <v>0</v>
          </cell>
          <cell r="AK17">
            <v>0</v>
          </cell>
          <cell r="AL17">
            <v>0</v>
          </cell>
          <cell r="AM17">
            <v>0</v>
          </cell>
          <cell r="AN17">
            <v>0</v>
          </cell>
          <cell r="AO17">
            <v>1</v>
          </cell>
          <cell r="AP17">
            <v>26</v>
          </cell>
          <cell r="AQ17">
            <v>1</v>
          </cell>
          <cell r="AR17">
            <v>0</v>
          </cell>
          <cell r="AS17">
            <v>0</v>
          </cell>
          <cell r="AT17">
            <v>36</v>
          </cell>
          <cell r="AU17">
            <v>7</v>
          </cell>
          <cell r="AV17">
            <v>0</v>
          </cell>
          <cell r="AW17">
            <v>3</v>
          </cell>
          <cell r="AX17">
            <v>0</v>
          </cell>
          <cell r="AY17">
            <v>0</v>
          </cell>
          <cell r="AZ17">
            <v>0</v>
          </cell>
          <cell r="BA17">
            <v>0</v>
          </cell>
          <cell r="BB17">
            <v>0</v>
          </cell>
          <cell r="BC17">
            <v>0</v>
          </cell>
          <cell r="BD17">
            <v>0</v>
          </cell>
          <cell r="BE17">
            <v>0</v>
          </cell>
          <cell r="BF17">
            <v>0</v>
          </cell>
          <cell r="BG17">
            <v>10</v>
          </cell>
          <cell r="BH17">
            <v>61</v>
          </cell>
          <cell r="BI17">
            <v>84</v>
          </cell>
          <cell r="BJ17">
            <v>0</v>
          </cell>
          <cell r="BK17">
            <v>0</v>
          </cell>
          <cell r="BL17">
            <v>0</v>
          </cell>
          <cell r="BM17">
            <v>0</v>
          </cell>
          <cell r="BN17">
            <v>0</v>
          </cell>
          <cell r="BO17">
            <v>0</v>
          </cell>
          <cell r="BP17">
            <v>0</v>
          </cell>
          <cell r="BQ17">
            <v>0</v>
          </cell>
          <cell r="BR17">
            <v>0</v>
          </cell>
        </row>
        <row r="18">
          <cell r="A18">
            <v>15</v>
          </cell>
          <cell r="B18" t="str">
            <v>P.S.E. ASOCIADO  A  LA  C.H.  HUALLAPE</v>
          </cell>
          <cell r="C18" t="str">
            <v>L.P. TRONCAL HUALLAPE 22.9kV TRIFASICO</v>
          </cell>
          <cell r="D18" t="str">
            <v>HUALLAPE</v>
          </cell>
          <cell r="E18" t="str">
            <v>SANTA ROSA</v>
          </cell>
          <cell r="F18" t="str">
            <v>JAEN</v>
          </cell>
          <cell r="G18" t="str">
            <v>CAJAMARCA</v>
          </cell>
          <cell r="J18">
            <v>38</v>
          </cell>
          <cell r="K18">
            <v>38</v>
          </cell>
          <cell r="L18">
            <v>38</v>
          </cell>
          <cell r="V18">
            <v>6.4194699999999996</v>
          </cell>
          <cell r="W18">
            <v>20.22</v>
          </cell>
          <cell r="AB18">
            <v>31</v>
          </cell>
          <cell r="AD18">
            <v>1</v>
          </cell>
          <cell r="AH18">
            <v>2</v>
          </cell>
          <cell r="AJ18">
            <v>1</v>
          </cell>
          <cell r="AK18">
            <v>1</v>
          </cell>
          <cell r="AM18">
            <v>1</v>
          </cell>
          <cell r="AO18">
            <v>1</v>
          </cell>
          <cell r="BG18">
            <v>3</v>
          </cell>
          <cell r="BH18">
            <v>35</v>
          </cell>
          <cell r="BI18">
            <v>10</v>
          </cell>
          <cell r="BQ18">
            <v>0</v>
          </cell>
          <cell r="BR18">
            <v>0</v>
          </cell>
        </row>
      </sheetData>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
      <sheetName val="MATERIALES"/>
      <sheetName val="MANO DE OBRA"/>
      <sheetName val="SUPERVISION"/>
      <sheetName val="EQUIPOS"/>
      <sheetName val="VEHICULOS"/>
      <sheetName val="SUBCONTRATO"/>
      <sheetName val="GASTOS GENERALES"/>
      <sheetName val="RESUMEN_Proyecc"/>
      <sheetName val="Valorización"/>
    </sheetNames>
    <sheetDataSet>
      <sheetData sheetId="0" refreshError="1">
        <row r="9">
          <cell r="BM9">
            <v>3.536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mbio"/>
      <sheetName val="G.G."/>
      <sheetName val="Jornal obrero"/>
      <sheetName val="Insumos"/>
      <sheetName val="Insumos 2"/>
      <sheetName val="pp"/>
      <sheetName val="Standares"/>
      <sheetName val="Cost-perf."/>
      <sheetName val="Rehabl"/>
      <sheetName val=" 2.1 x 1.8 (sin pala)"/>
      <sheetName val=" 2.1 x 1.8 (con pala)"/>
      <sheetName val="Ch 4 x 3"/>
      <sheetName val="Ch  5 x 5"/>
      <sheetName val="Ch 5 x 7"/>
      <sheetName val="Sbnv  4 x 6"/>
      <sheetName val="Cdro comp"/>
      <sheetName val="Puntal Seguridad"/>
      <sheetName val="Puntal Alza"/>
      <sheetName val="Puntal  linea"/>
      <sheetName val="Sobrecdro completo"/>
      <sheetName val=" tolv gal"/>
      <sheetName val="TJCarre"/>
      <sheetName val="DesqTj"/>
      <sheetName val="Desq frente"/>
      <sheetName val="Desq m3"/>
      <sheetName val="Transp pulso"/>
      <sheetName val="Acarreo x Km V35"/>
      <sheetName val="Hoja2"/>
      <sheetName val="TM - km (Volquete)"/>
      <sheetName val="Hoja1 (2)"/>
      <sheetName val="Produccion"/>
      <sheetName val="reservas"/>
      <sheetName val="Costo por tonelada"/>
      <sheetName val="Resumen"/>
      <sheetName val="INVERSION"/>
      <sheetName val="Hoja1"/>
      <sheetName val="Cronogra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0">
          <cell r="F20">
            <v>3.2824964387464385E-2</v>
          </cell>
        </row>
      </sheetData>
      <sheetData sheetId="35"/>
      <sheetData sheetId="36"/>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INDICE"/>
      <sheetName val="TRAFOS"/>
      <sheetName val="24"/>
      <sheetName val="Salary Schedules"/>
    </sheetNames>
    <sheetDataSet>
      <sheetData sheetId="0"/>
      <sheetData sheetId="1"/>
      <sheetData sheetId="2" refreshError="1">
        <row r="2">
          <cell r="A2" t="str">
            <v>ITEM</v>
          </cell>
          <cell r="B2" t="str">
            <v>TAG</v>
          </cell>
          <cell r="C2" t="str">
            <v>Refrigeración</v>
          </cell>
          <cell r="D2" t="str">
            <v>kVA</v>
          </cell>
          <cell r="E2" t="str">
            <v>Primario (kV)</v>
          </cell>
          <cell r="G2" t="str">
            <v>BIL (P)</v>
          </cell>
          <cell r="H2" t="str">
            <v>Secundario (kV)</v>
          </cell>
          <cell r="J2" t="str">
            <v>BIL (S)</v>
          </cell>
          <cell r="K2" t="str">
            <v>Conexión</v>
          </cell>
          <cell r="L2" t="str">
            <v>Tcc%</v>
          </cell>
          <cell r="M2" t="str">
            <v>Tcc%</v>
          </cell>
          <cell r="P2" t="str">
            <v>TIPO</v>
          </cell>
          <cell r="Q2" t="str">
            <v>Exterior - frecuencia industrial</v>
          </cell>
          <cell r="R2" t="str">
            <v>Exterior - Tipo Rayo</v>
          </cell>
          <cell r="S2" t="str">
            <v>Interior - frecuencia industrial</v>
          </cell>
          <cell r="T2" t="str">
            <v>Interior - Tipo Rayo</v>
          </cell>
          <cell r="U2" t="str">
            <v>Exterior - frecuencia industrial</v>
          </cell>
          <cell r="V2" t="str">
            <v>Exterior - Tipo Rayo</v>
          </cell>
          <cell r="W2" t="str">
            <v>Interior - frecuencia industrial</v>
          </cell>
          <cell r="X2" t="str">
            <v>Interior - Tipo Rayo</v>
          </cell>
          <cell r="Y2" t="str">
            <v>MOD</v>
          </cell>
          <cell r="Z2" t="str">
            <v>Cambiador de Tap sin carga</v>
          </cell>
          <cell r="AA2" t="str">
            <v>Valvula de alivio de presion</v>
          </cell>
          <cell r="AB2" t="str">
            <v>Indicador de Nivel de Aceite</v>
          </cell>
          <cell r="AC2" t="str">
            <v>Indicador de Temperatura de Liquido</v>
          </cell>
          <cell r="AD2" t="str">
            <v>Relé Buchholz</v>
          </cell>
          <cell r="AE2" t="str">
            <v>Rele de Presion Subita</v>
          </cell>
          <cell r="AF2" t="str">
            <v>Rele de Imagen Termica</v>
          </cell>
          <cell r="AG2" t="str">
            <v>Rele de Sobrepresion en Transformador</v>
          </cell>
          <cell r="AH2" t="str">
            <v>Indicador de Temperatura de Devanados</v>
          </cell>
          <cell r="AI2" t="str">
            <v>Valvula superior de recirculacion</v>
          </cell>
          <cell r="AJ2" t="str">
            <v>Valvula inferior de recirculacion</v>
          </cell>
          <cell r="AK2" t="str">
            <v>Resistencia P.T - Resistencia</v>
          </cell>
          <cell r="AL2" t="str">
            <v>Resistencia P.T - Intensidad Nominal</v>
          </cell>
          <cell r="AM2" t="str">
            <v>Resistencia P.T - Tiempo</v>
          </cell>
        </row>
        <row r="3">
          <cell r="A3">
            <v>1</v>
          </cell>
          <cell r="B3" t="str">
            <v>3100-TX-101</v>
          </cell>
          <cell r="C3" t="str">
            <v>ONAN</v>
          </cell>
          <cell r="D3" t="str">
            <v>2500</v>
          </cell>
          <cell r="E3">
            <v>22.9</v>
          </cell>
          <cell r="F3">
            <v>95</v>
          </cell>
          <cell r="G3">
            <v>250</v>
          </cell>
          <cell r="H3">
            <v>4.16</v>
          </cell>
          <cell r="I3">
            <v>38</v>
          </cell>
          <cell r="J3">
            <v>95</v>
          </cell>
          <cell r="K3" t="str">
            <v>Dyn11</v>
          </cell>
          <cell r="L3">
            <v>7.0000000000000007E-2</v>
          </cell>
          <cell r="M3" t="str">
            <v>Tcc=7%</v>
          </cell>
          <cell r="N3" t="str">
            <v>22.9/4.16 kV</v>
          </cell>
          <cell r="O3" t="str">
            <v>2500 kVA</v>
          </cell>
          <cell r="P3" t="str">
            <v>ACEITE</v>
          </cell>
          <cell r="Q3">
            <v>95</v>
          </cell>
          <cell r="R3">
            <v>250</v>
          </cell>
          <cell r="S3">
            <v>50</v>
          </cell>
          <cell r="T3">
            <v>125</v>
          </cell>
          <cell r="U3">
            <v>38</v>
          </cell>
          <cell r="V3">
            <v>95</v>
          </cell>
          <cell r="W3">
            <v>20</v>
          </cell>
          <cell r="X3">
            <v>60</v>
          </cell>
          <cell r="Y3" t="str">
            <v>C2</v>
          </cell>
          <cell r="Z3">
            <v>1</v>
          </cell>
          <cell r="AA3">
            <v>1</v>
          </cell>
          <cell r="AB3">
            <v>1</v>
          </cell>
          <cell r="AC3">
            <v>1</v>
          </cell>
          <cell r="AD3">
            <v>1</v>
          </cell>
          <cell r="AI3">
            <v>1</v>
          </cell>
          <cell r="AJ3">
            <v>1</v>
          </cell>
          <cell r="AK3">
            <v>12</v>
          </cell>
          <cell r="AL3">
            <v>200</v>
          </cell>
          <cell r="AM3">
            <v>10</v>
          </cell>
        </row>
        <row r="4">
          <cell r="A4">
            <v>2</v>
          </cell>
          <cell r="B4" t="str">
            <v>3100-TX-102</v>
          </cell>
          <cell r="C4" t="str">
            <v>ONAN</v>
          </cell>
          <cell r="D4" t="str">
            <v>1500</v>
          </cell>
          <cell r="E4">
            <v>22.9</v>
          </cell>
          <cell r="F4">
            <v>95</v>
          </cell>
          <cell r="G4">
            <v>250</v>
          </cell>
          <cell r="H4">
            <v>0.48</v>
          </cell>
          <cell r="I4">
            <v>3</v>
          </cell>
          <cell r="J4">
            <v>20</v>
          </cell>
          <cell r="K4" t="str">
            <v>Dyn11</v>
          </cell>
          <cell r="L4">
            <v>7.0000000000000007E-2</v>
          </cell>
          <cell r="M4" t="str">
            <v>Tcc=7%</v>
          </cell>
          <cell r="N4" t="str">
            <v>22.9/0.48 kV</v>
          </cell>
          <cell r="O4" t="str">
            <v>1500 kVA</v>
          </cell>
          <cell r="P4" t="str">
            <v>ACEITE</v>
          </cell>
          <cell r="Q4">
            <v>95</v>
          </cell>
          <cell r="R4">
            <v>250</v>
          </cell>
          <cell r="S4">
            <v>50</v>
          </cell>
          <cell r="T4">
            <v>125</v>
          </cell>
          <cell r="U4">
            <v>3</v>
          </cell>
          <cell r="V4">
            <v>20</v>
          </cell>
          <cell r="W4">
            <v>3</v>
          </cell>
          <cell r="X4">
            <v>20</v>
          </cell>
          <cell r="Y4" t="str">
            <v>C1</v>
          </cell>
          <cell r="Z4">
            <v>1</v>
          </cell>
          <cell r="AA4">
            <v>1</v>
          </cell>
          <cell r="AB4">
            <v>1</v>
          </cell>
          <cell r="AC4">
            <v>1</v>
          </cell>
          <cell r="AI4">
            <v>1</v>
          </cell>
          <cell r="AJ4">
            <v>1</v>
          </cell>
        </row>
        <row r="5">
          <cell r="A5">
            <v>3</v>
          </cell>
          <cell r="B5" t="str">
            <v>3210-TX-151</v>
          </cell>
          <cell r="C5" t="str">
            <v>ONAN</v>
          </cell>
          <cell r="D5" t="str">
            <v>1500</v>
          </cell>
          <cell r="E5">
            <v>22.9</v>
          </cell>
          <cell r="F5">
            <v>95</v>
          </cell>
          <cell r="G5">
            <v>250</v>
          </cell>
          <cell r="H5">
            <v>0.48</v>
          </cell>
          <cell r="I5">
            <v>3</v>
          </cell>
          <cell r="J5">
            <v>20</v>
          </cell>
          <cell r="K5" t="str">
            <v>Dyn11</v>
          </cell>
          <cell r="L5">
            <v>7.0000000000000007E-2</v>
          </cell>
          <cell r="M5" t="str">
            <v>Tcc=7%</v>
          </cell>
          <cell r="N5" t="str">
            <v>22.9/0.48 kV</v>
          </cell>
          <cell r="O5" t="str">
            <v>1500 kVA</v>
          </cell>
          <cell r="P5" t="str">
            <v>ACEITE</v>
          </cell>
          <cell r="Q5">
            <v>95</v>
          </cell>
          <cell r="R5">
            <v>250</v>
          </cell>
          <cell r="S5">
            <v>50</v>
          </cell>
          <cell r="T5">
            <v>125</v>
          </cell>
          <cell r="U5">
            <v>3</v>
          </cell>
          <cell r="V5">
            <v>20</v>
          </cell>
          <cell r="W5">
            <v>3</v>
          </cell>
          <cell r="X5">
            <v>20</v>
          </cell>
          <cell r="Y5" t="str">
            <v>C1</v>
          </cell>
          <cell r="Z5">
            <v>1</v>
          </cell>
          <cell r="AA5">
            <v>1</v>
          </cell>
          <cell r="AB5">
            <v>1</v>
          </cell>
          <cell r="AC5">
            <v>1</v>
          </cell>
          <cell r="AI5">
            <v>1</v>
          </cell>
          <cell r="AJ5">
            <v>1</v>
          </cell>
        </row>
        <row r="6">
          <cell r="A6">
            <v>4</v>
          </cell>
          <cell r="B6" t="str">
            <v>3220-TX-201</v>
          </cell>
          <cell r="C6" t="str">
            <v>ONAN</v>
          </cell>
          <cell r="D6" t="str">
            <v>45000</v>
          </cell>
          <cell r="E6">
            <v>22.9</v>
          </cell>
          <cell r="F6">
            <v>95</v>
          </cell>
          <cell r="G6">
            <v>250</v>
          </cell>
          <cell r="H6">
            <v>13.8</v>
          </cell>
          <cell r="I6">
            <v>70</v>
          </cell>
          <cell r="J6">
            <v>170</v>
          </cell>
          <cell r="K6" t="str">
            <v>Dyn11</v>
          </cell>
          <cell r="L6">
            <v>6.5000000000000002E-2</v>
          </cell>
          <cell r="M6" t="str">
            <v>Tcc=7%</v>
          </cell>
          <cell r="N6" t="str">
            <v>22.9/13.8 kV</v>
          </cell>
          <cell r="O6" t="str">
            <v>45000 kVA</v>
          </cell>
          <cell r="P6" t="str">
            <v>ACEITE</v>
          </cell>
          <cell r="Q6">
            <v>95</v>
          </cell>
          <cell r="R6">
            <v>250</v>
          </cell>
          <cell r="S6">
            <v>50</v>
          </cell>
          <cell r="T6">
            <v>125</v>
          </cell>
          <cell r="U6">
            <v>70</v>
          </cell>
          <cell r="V6">
            <v>170</v>
          </cell>
          <cell r="W6">
            <v>38</v>
          </cell>
          <cell r="X6">
            <v>95</v>
          </cell>
          <cell r="Y6" t="str">
            <v>C3</v>
          </cell>
          <cell r="Z6">
            <v>1</v>
          </cell>
          <cell r="AA6">
            <v>1</v>
          </cell>
          <cell r="AB6">
            <v>1</v>
          </cell>
          <cell r="AC6">
            <v>1</v>
          </cell>
          <cell r="AD6">
            <v>1</v>
          </cell>
          <cell r="AF6">
            <v>1</v>
          </cell>
          <cell r="AG6">
            <v>1</v>
          </cell>
          <cell r="AH6">
            <v>1</v>
          </cell>
          <cell r="AI6">
            <v>1</v>
          </cell>
          <cell r="AJ6">
            <v>1</v>
          </cell>
          <cell r="AK6">
            <v>40</v>
          </cell>
          <cell r="AL6">
            <v>200</v>
          </cell>
          <cell r="AM6">
            <v>10</v>
          </cell>
        </row>
        <row r="7">
          <cell r="A7">
            <v>5</v>
          </cell>
          <cell r="B7" t="str">
            <v>3220-TX-205</v>
          </cell>
          <cell r="C7" t="str">
            <v>ONAN</v>
          </cell>
          <cell r="D7" t="str">
            <v>4000</v>
          </cell>
          <cell r="E7">
            <v>22.9</v>
          </cell>
          <cell r="F7">
            <v>95</v>
          </cell>
          <cell r="G7">
            <v>250</v>
          </cell>
          <cell r="H7">
            <v>0.48</v>
          </cell>
          <cell r="I7">
            <v>3</v>
          </cell>
          <cell r="J7">
            <v>20</v>
          </cell>
          <cell r="K7" t="str">
            <v>Dyn11</v>
          </cell>
          <cell r="L7">
            <v>7.0000000000000007E-2</v>
          </cell>
          <cell r="M7" t="str">
            <v>Tcc=7%</v>
          </cell>
          <cell r="N7" t="str">
            <v>22.9/0.48 kV</v>
          </cell>
          <cell r="O7" t="str">
            <v>4000 kVA</v>
          </cell>
          <cell r="P7" t="str">
            <v>ACEITE</v>
          </cell>
          <cell r="Q7">
            <v>95</v>
          </cell>
          <cell r="R7">
            <v>250</v>
          </cell>
          <cell r="S7">
            <v>50</v>
          </cell>
          <cell r="T7">
            <v>125</v>
          </cell>
          <cell r="U7">
            <v>3</v>
          </cell>
          <cell r="V7">
            <v>20</v>
          </cell>
          <cell r="W7">
            <v>3</v>
          </cell>
          <cell r="X7">
            <v>20</v>
          </cell>
          <cell r="Y7" t="str">
            <v>C3</v>
          </cell>
          <cell r="Z7">
            <v>1</v>
          </cell>
          <cell r="AA7">
            <v>1</v>
          </cell>
          <cell r="AB7">
            <v>1</v>
          </cell>
          <cell r="AC7">
            <v>1</v>
          </cell>
          <cell r="AD7">
            <v>1</v>
          </cell>
          <cell r="AF7">
            <v>1</v>
          </cell>
          <cell r="AG7">
            <v>1</v>
          </cell>
          <cell r="AH7">
            <v>1</v>
          </cell>
          <cell r="AI7">
            <v>1</v>
          </cell>
          <cell r="AJ7">
            <v>1</v>
          </cell>
        </row>
        <row r="8">
          <cell r="A8">
            <v>6</v>
          </cell>
          <cell r="B8" t="str">
            <v>3220-TX-251</v>
          </cell>
          <cell r="C8" t="str">
            <v>ONAN</v>
          </cell>
          <cell r="D8" t="str">
            <v>45000</v>
          </cell>
          <cell r="E8">
            <v>22.9</v>
          </cell>
          <cell r="F8">
            <v>95</v>
          </cell>
          <cell r="G8">
            <v>250</v>
          </cell>
          <cell r="H8">
            <v>13.8</v>
          </cell>
          <cell r="I8">
            <v>70</v>
          </cell>
          <cell r="J8">
            <v>170</v>
          </cell>
          <cell r="K8" t="str">
            <v>Dyn11</v>
          </cell>
          <cell r="L8">
            <v>6.5000000000000002E-2</v>
          </cell>
          <cell r="M8" t="str">
            <v>Tcc=7%</v>
          </cell>
          <cell r="N8" t="str">
            <v>22.9/13.8 kV</v>
          </cell>
          <cell r="O8" t="str">
            <v>45000 kVA</v>
          </cell>
          <cell r="P8" t="str">
            <v>ACEITE</v>
          </cell>
          <cell r="Q8">
            <v>95</v>
          </cell>
          <cell r="R8">
            <v>250</v>
          </cell>
          <cell r="S8">
            <v>50</v>
          </cell>
          <cell r="T8">
            <v>125</v>
          </cell>
          <cell r="U8">
            <v>70</v>
          </cell>
          <cell r="V8">
            <v>170</v>
          </cell>
          <cell r="W8">
            <v>38</v>
          </cell>
          <cell r="X8">
            <v>95</v>
          </cell>
          <cell r="Y8" t="str">
            <v>C3</v>
          </cell>
          <cell r="Z8">
            <v>1</v>
          </cell>
          <cell r="AA8">
            <v>1</v>
          </cell>
          <cell r="AB8">
            <v>1</v>
          </cell>
          <cell r="AC8">
            <v>1</v>
          </cell>
          <cell r="AD8">
            <v>1</v>
          </cell>
          <cell r="AF8">
            <v>1</v>
          </cell>
          <cell r="AG8">
            <v>1</v>
          </cell>
          <cell r="AH8">
            <v>1</v>
          </cell>
          <cell r="AI8">
            <v>1</v>
          </cell>
          <cell r="AJ8">
            <v>1</v>
          </cell>
          <cell r="AK8">
            <v>40</v>
          </cell>
          <cell r="AL8">
            <v>200</v>
          </cell>
          <cell r="AM8">
            <v>10</v>
          </cell>
        </row>
        <row r="9">
          <cell r="A9">
            <v>7</v>
          </cell>
          <cell r="B9" t="str">
            <v>3220-TX-255</v>
          </cell>
          <cell r="C9" t="str">
            <v>ONAN</v>
          </cell>
          <cell r="D9" t="str">
            <v>4000</v>
          </cell>
          <cell r="E9">
            <v>22.9</v>
          </cell>
          <cell r="F9">
            <v>95</v>
          </cell>
          <cell r="G9">
            <v>250</v>
          </cell>
          <cell r="H9">
            <v>0.48</v>
          </cell>
          <cell r="I9">
            <v>3</v>
          </cell>
          <cell r="J9">
            <v>20</v>
          </cell>
          <cell r="K9" t="str">
            <v>Dyn11</v>
          </cell>
          <cell r="L9">
            <v>7.0000000000000007E-2</v>
          </cell>
          <cell r="M9" t="str">
            <v>Tcc=7%</v>
          </cell>
          <cell r="N9" t="str">
            <v>22.9/0.48 kV</v>
          </cell>
          <cell r="O9" t="str">
            <v>4000 kVA</v>
          </cell>
          <cell r="P9" t="str">
            <v>ACEITE</v>
          </cell>
          <cell r="Q9">
            <v>95</v>
          </cell>
          <cell r="R9">
            <v>250</v>
          </cell>
          <cell r="S9">
            <v>50</v>
          </cell>
          <cell r="T9">
            <v>125</v>
          </cell>
          <cell r="U9">
            <v>3</v>
          </cell>
          <cell r="V9">
            <v>20</v>
          </cell>
          <cell r="W9">
            <v>3</v>
          </cell>
          <cell r="X9">
            <v>20</v>
          </cell>
          <cell r="Y9" t="str">
            <v>C3</v>
          </cell>
          <cell r="Z9">
            <v>1</v>
          </cell>
          <cell r="AA9">
            <v>1</v>
          </cell>
          <cell r="AB9">
            <v>1</v>
          </cell>
          <cell r="AC9">
            <v>1</v>
          </cell>
          <cell r="AD9">
            <v>1</v>
          </cell>
          <cell r="AF9">
            <v>1</v>
          </cell>
          <cell r="AG9">
            <v>1</v>
          </cell>
          <cell r="AH9">
            <v>1</v>
          </cell>
          <cell r="AI9">
            <v>1</v>
          </cell>
          <cell r="AJ9">
            <v>1</v>
          </cell>
        </row>
        <row r="10">
          <cell r="A10">
            <v>8</v>
          </cell>
          <cell r="B10" t="str">
            <v>3221-TX-203</v>
          </cell>
          <cell r="C10" t="str">
            <v>ONAN</v>
          </cell>
          <cell r="D10" t="str">
            <v>1500</v>
          </cell>
          <cell r="E10">
            <v>13.8</v>
          </cell>
          <cell r="F10">
            <v>70</v>
          </cell>
          <cell r="G10">
            <v>170</v>
          </cell>
          <cell r="H10">
            <v>0.55000000000000004</v>
          </cell>
          <cell r="I10">
            <v>3</v>
          </cell>
          <cell r="J10">
            <v>20</v>
          </cell>
          <cell r="K10" t="str">
            <v>Dyn11</v>
          </cell>
          <cell r="L10">
            <v>7.0000000000000007E-2</v>
          </cell>
          <cell r="M10" t="str">
            <v>Tcc=7%</v>
          </cell>
          <cell r="N10" t="str">
            <v>13.8/0.55 kV</v>
          </cell>
          <cell r="O10" t="str">
            <v>1500 kVA</v>
          </cell>
          <cell r="P10" t="str">
            <v>ACEITE</v>
          </cell>
          <cell r="Q10">
            <v>70</v>
          </cell>
          <cell r="R10">
            <v>170</v>
          </cell>
          <cell r="S10">
            <v>38</v>
          </cell>
          <cell r="T10">
            <v>95</v>
          </cell>
          <cell r="U10">
            <v>3</v>
          </cell>
          <cell r="V10">
            <v>20</v>
          </cell>
          <cell r="W10">
            <v>3</v>
          </cell>
          <cell r="X10">
            <v>20</v>
          </cell>
          <cell r="Y10" t="str">
            <v>C1</v>
          </cell>
          <cell r="Z10">
            <v>1</v>
          </cell>
          <cell r="AA10">
            <v>1</v>
          </cell>
          <cell r="AB10">
            <v>1</v>
          </cell>
          <cell r="AC10">
            <v>1</v>
          </cell>
          <cell r="AI10">
            <v>1</v>
          </cell>
          <cell r="AJ10">
            <v>1</v>
          </cell>
        </row>
        <row r="11">
          <cell r="A11">
            <v>9</v>
          </cell>
          <cell r="B11" t="str">
            <v>3221-TX-204</v>
          </cell>
          <cell r="C11" t="str">
            <v>ONAN</v>
          </cell>
          <cell r="D11" t="str">
            <v>1500</v>
          </cell>
          <cell r="E11">
            <v>13.8</v>
          </cell>
          <cell r="F11">
            <v>70</v>
          </cell>
          <cell r="G11">
            <v>170</v>
          </cell>
          <cell r="H11">
            <v>0.55000000000000004</v>
          </cell>
          <cell r="I11">
            <v>3</v>
          </cell>
          <cell r="J11">
            <v>20</v>
          </cell>
          <cell r="K11" t="str">
            <v>Dyn11</v>
          </cell>
          <cell r="L11">
            <v>7.0000000000000007E-2</v>
          </cell>
          <cell r="M11" t="str">
            <v>Tcc=7%</v>
          </cell>
          <cell r="N11" t="str">
            <v>13.8/0.55 kV</v>
          </cell>
          <cell r="O11" t="str">
            <v>1500 kVA</v>
          </cell>
          <cell r="P11" t="str">
            <v>ACEITE</v>
          </cell>
          <cell r="Q11">
            <v>70</v>
          </cell>
          <cell r="R11">
            <v>170</v>
          </cell>
          <cell r="S11">
            <v>38</v>
          </cell>
          <cell r="T11">
            <v>95</v>
          </cell>
          <cell r="U11">
            <v>3</v>
          </cell>
          <cell r="V11">
            <v>20</v>
          </cell>
          <cell r="W11">
            <v>3</v>
          </cell>
          <cell r="X11">
            <v>20</v>
          </cell>
          <cell r="Y11" t="str">
            <v>C1</v>
          </cell>
          <cell r="Z11">
            <v>1</v>
          </cell>
          <cell r="AA11">
            <v>1</v>
          </cell>
          <cell r="AB11">
            <v>1</v>
          </cell>
          <cell r="AC11">
            <v>1</v>
          </cell>
          <cell r="AI11">
            <v>1</v>
          </cell>
          <cell r="AJ11">
            <v>1</v>
          </cell>
        </row>
        <row r="12">
          <cell r="A12">
            <v>10</v>
          </cell>
          <cell r="B12" t="str">
            <v>3223-TX-254</v>
          </cell>
          <cell r="C12" t="str">
            <v>ONAN</v>
          </cell>
          <cell r="D12" t="str">
            <v>1500</v>
          </cell>
          <cell r="E12">
            <v>13.8</v>
          </cell>
          <cell r="F12">
            <v>70</v>
          </cell>
          <cell r="G12">
            <v>170</v>
          </cell>
          <cell r="H12">
            <v>0.55000000000000004</v>
          </cell>
          <cell r="I12">
            <v>3</v>
          </cell>
          <cell r="J12">
            <v>20</v>
          </cell>
          <cell r="K12" t="str">
            <v>Dyn11</v>
          </cell>
          <cell r="L12">
            <v>7.0000000000000007E-2</v>
          </cell>
          <cell r="M12" t="str">
            <v>Tcc=7%</v>
          </cell>
          <cell r="N12" t="str">
            <v>13.8/0.55 kV</v>
          </cell>
          <cell r="O12" t="str">
            <v>1500 kVA</v>
          </cell>
          <cell r="P12" t="str">
            <v>ACEITE</v>
          </cell>
          <cell r="Q12">
            <v>70</v>
          </cell>
          <cell r="R12">
            <v>170</v>
          </cell>
          <cell r="S12">
            <v>38</v>
          </cell>
          <cell r="T12">
            <v>95</v>
          </cell>
          <cell r="U12">
            <v>3</v>
          </cell>
          <cell r="V12">
            <v>20</v>
          </cell>
          <cell r="W12">
            <v>3</v>
          </cell>
          <cell r="X12">
            <v>20</v>
          </cell>
          <cell r="Y12" t="str">
            <v>C1</v>
          </cell>
          <cell r="Z12">
            <v>1</v>
          </cell>
          <cell r="AA12">
            <v>1</v>
          </cell>
          <cell r="AB12">
            <v>1</v>
          </cell>
          <cell r="AC12">
            <v>1</v>
          </cell>
          <cell r="AI12">
            <v>1</v>
          </cell>
          <cell r="AJ12">
            <v>1</v>
          </cell>
        </row>
        <row r="13">
          <cell r="A13">
            <v>11</v>
          </cell>
          <cell r="B13" t="str">
            <v>3223-TX-253</v>
          </cell>
          <cell r="C13" t="str">
            <v>ONAN</v>
          </cell>
          <cell r="D13" t="str">
            <v>1500</v>
          </cell>
          <cell r="E13">
            <v>13.8</v>
          </cell>
          <cell r="F13">
            <v>70</v>
          </cell>
          <cell r="G13">
            <v>170</v>
          </cell>
          <cell r="H13">
            <v>0.55000000000000004</v>
          </cell>
          <cell r="I13">
            <v>3</v>
          </cell>
          <cell r="J13">
            <v>20</v>
          </cell>
          <cell r="K13" t="str">
            <v>Dyn11</v>
          </cell>
          <cell r="L13">
            <v>7.0000000000000007E-2</v>
          </cell>
          <cell r="M13" t="str">
            <v>Tcc=7%</v>
          </cell>
          <cell r="N13" t="str">
            <v>13.8/0.55 kV</v>
          </cell>
          <cell r="O13" t="str">
            <v>1500 kVA</v>
          </cell>
          <cell r="P13" t="str">
            <v>ACEITE</v>
          </cell>
          <cell r="Q13">
            <v>70</v>
          </cell>
          <cell r="R13">
            <v>170</v>
          </cell>
          <cell r="S13">
            <v>38</v>
          </cell>
          <cell r="T13">
            <v>95</v>
          </cell>
          <cell r="U13">
            <v>3</v>
          </cell>
          <cell r="V13">
            <v>20</v>
          </cell>
          <cell r="W13">
            <v>3</v>
          </cell>
          <cell r="X13">
            <v>20</v>
          </cell>
          <cell r="Y13" t="str">
            <v>C1</v>
          </cell>
          <cell r="Z13">
            <v>1</v>
          </cell>
          <cell r="AA13">
            <v>1</v>
          </cell>
          <cell r="AB13">
            <v>1</v>
          </cell>
          <cell r="AC13">
            <v>1</v>
          </cell>
          <cell r="AI13">
            <v>1</v>
          </cell>
          <cell r="AJ13">
            <v>1</v>
          </cell>
        </row>
        <row r="14">
          <cell r="A14">
            <v>12</v>
          </cell>
          <cell r="B14" t="str">
            <v>3250-TX-301</v>
          </cell>
          <cell r="C14" t="str">
            <v>ONAN</v>
          </cell>
          <cell r="D14" t="str">
            <v>5000</v>
          </cell>
          <cell r="E14">
            <v>22.9</v>
          </cell>
          <cell r="F14">
            <v>95</v>
          </cell>
          <cell r="G14">
            <v>250</v>
          </cell>
          <cell r="H14">
            <v>4.16</v>
          </cell>
          <cell r="I14">
            <v>38</v>
          </cell>
          <cell r="J14">
            <v>95</v>
          </cell>
          <cell r="K14" t="str">
            <v>Dyn11</v>
          </cell>
          <cell r="L14">
            <v>7.0000000000000007E-2</v>
          </cell>
          <cell r="M14" t="str">
            <v>Tcc=7%</v>
          </cell>
          <cell r="N14" t="str">
            <v>22.9/4.16 kV</v>
          </cell>
          <cell r="O14" t="str">
            <v>5000 kVA</v>
          </cell>
          <cell r="P14" t="str">
            <v>ACEITE</v>
          </cell>
          <cell r="Q14">
            <v>95</v>
          </cell>
          <cell r="R14">
            <v>250</v>
          </cell>
          <cell r="S14">
            <v>50</v>
          </cell>
          <cell r="T14">
            <v>125</v>
          </cell>
          <cell r="U14">
            <v>38</v>
          </cell>
          <cell r="V14">
            <v>95</v>
          </cell>
          <cell r="W14">
            <v>20</v>
          </cell>
          <cell r="X14">
            <v>60</v>
          </cell>
          <cell r="Y14" t="str">
            <v>C3</v>
          </cell>
          <cell r="Z14">
            <v>1</v>
          </cell>
          <cell r="AA14">
            <v>1</v>
          </cell>
          <cell r="AB14">
            <v>1</v>
          </cell>
          <cell r="AC14">
            <v>1</v>
          </cell>
          <cell r="AD14">
            <v>1</v>
          </cell>
          <cell r="AF14">
            <v>1</v>
          </cell>
          <cell r="AG14">
            <v>1</v>
          </cell>
          <cell r="AH14">
            <v>1</v>
          </cell>
          <cell r="AI14">
            <v>1</v>
          </cell>
          <cell r="AJ14">
            <v>1</v>
          </cell>
          <cell r="AK14">
            <v>12</v>
          </cell>
          <cell r="AL14">
            <v>200</v>
          </cell>
          <cell r="AM14">
            <v>10</v>
          </cell>
        </row>
        <row r="15">
          <cell r="A15">
            <v>13</v>
          </cell>
          <cell r="B15" t="str">
            <v>3250-TX-303</v>
          </cell>
          <cell r="C15" t="str">
            <v>ONAN</v>
          </cell>
          <cell r="D15" t="str">
            <v>3500</v>
          </cell>
          <cell r="E15">
            <v>22.9</v>
          </cell>
          <cell r="F15">
            <v>95</v>
          </cell>
          <cell r="G15">
            <v>250</v>
          </cell>
          <cell r="H15">
            <v>0.48</v>
          </cell>
          <cell r="I15">
            <v>3</v>
          </cell>
          <cell r="J15">
            <v>20</v>
          </cell>
          <cell r="K15" t="str">
            <v>Dyn11</v>
          </cell>
          <cell r="L15">
            <v>7.0000000000000007E-2</v>
          </cell>
          <cell r="M15" t="str">
            <v>Tcc=7%</v>
          </cell>
          <cell r="N15" t="str">
            <v>22.9/0.48 kV</v>
          </cell>
          <cell r="O15" t="str">
            <v>3500 kVA</v>
          </cell>
          <cell r="P15" t="str">
            <v>ACEITE</v>
          </cell>
          <cell r="Q15">
            <v>95</v>
          </cell>
          <cell r="R15">
            <v>250</v>
          </cell>
          <cell r="S15">
            <v>50</v>
          </cell>
          <cell r="T15">
            <v>125</v>
          </cell>
          <cell r="U15">
            <v>3</v>
          </cell>
          <cell r="V15">
            <v>20</v>
          </cell>
          <cell r="W15">
            <v>3</v>
          </cell>
          <cell r="X15">
            <v>20</v>
          </cell>
          <cell r="Y15" t="str">
            <v>C2</v>
          </cell>
          <cell r="Z15">
            <v>1</v>
          </cell>
          <cell r="AA15">
            <v>1</v>
          </cell>
          <cell r="AB15">
            <v>1</v>
          </cell>
          <cell r="AC15">
            <v>1</v>
          </cell>
          <cell r="AD15">
            <v>1</v>
          </cell>
          <cell r="AI15">
            <v>1</v>
          </cell>
          <cell r="AJ15">
            <v>1</v>
          </cell>
        </row>
        <row r="16">
          <cell r="A16">
            <v>14</v>
          </cell>
          <cell r="B16" t="str">
            <v>3250-TX-304</v>
          </cell>
          <cell r="C16" t="str">
            <v>ONAN</v>
          </cell>
          <cell r="D16" t="str">
            <v>3500</v>
          </cell>
          <cell r="E16">
            <v>22.9</v>
          </cell>
          <cell r="F16">
            <v>95</v>
          </cell>
          <cell r="G16">
            <v>250</v>
          </cell>
          <cell r="H16">
            <v>0.48</v>
          </cell>
          <cell r="I16">
            <v>3</v>
          </cell>
          <cell r="J16">
            <v>20</v>
          </cell>
          <cell r="K16" t="str">
            <v>Dyn11</v>
          </cell>
          <cell r="L16">
            <v>7.0000000000000007E-2</v>
          </cell>
          <cell r="M16" t="str">
            <v>Tcc=7%</v>
          </cell>
          <cell r="N16" t="str">
            <v>22.9/0.48 kV</v>
          </cell>
          <cell r="O16" t="str">
            <v>3500 kVA</v>
          </cell>
          <cell r="P16" t="str">
            <v>ACEITE</v>
          </cell>
          <cell r="Q16">
            <v>95</v>
          </cell>
          <cell r="R16">
            <v>250</v>
          </cell>
          <cell r="S16">
            <v>50</v>
          </cell>
          <cell r="T16">
            <v>125</v>
          </cell>
          <cell r="U16">
            <v>3</v>
          </cell>
          <cell r="V16">
            <v>20</v>
          </cell>
          <cell r="W16">
            <v>3</v>
          </cell>
          <cell r="X16">
            <v>20</v>
          </cell>
          <cell r="Y16" t="str">
            <v>C2</v>
          </cell>
          <cell r="Z16">
            <v>1</v>
          </cell>
          <cell r="AA16">
            <v>1</v>
          </cell>
          <cell r="AB16">
            <v>1</v>
          </cell>
          <cell r="AC16">
            <v>1</v>
          </cell>
          <cell r="AD16">
            <v>1</v>
          </cell>
          <cell r="AI16">
            <v>1</v>
          </cell>
          <cell r="AJ16">
            <v>1</v>
          </cell>
        </row>
        <row r="17">
          <cell r="A17">
            <v>15</v>
          </cell>
          <cell r="B17" t="str">
            <v>3250-TX-302</v>
          </cell>
          <cell r="C17" t="str">
            <v>ONAN</v>
          </cell>
          <cell r="D17" t="str">
            <v>4000</v>
          </cell>
          <cell r="E17">
            <v>22.9</v>
          </cell>
          <cell r="F17">
            <v>95</v>
          </cell>
          <cell r="G17">
            <v>250</v>
          </cell>
          <cell r="H17">
            <v>0.48</v>
          </cell>
          <cell r="I17">
            <v>3</v>
          </cell>
          <cell r="J17">
            <v>20</v>
          </cell>
          <cell r="K17" t="str">
            <v>Dyn11</v>
          </cell>
          <cell r="L17">
            <v>7.0000000000000007E-2</v>
          </cell>
          <cell r="M17" t="str">
            <v>Tcc=7%</v>
          </cell>
          <cell r="N17" t="str">
            <v>22.9/0.48 kV</v>
          </cell>
          <cell r="O17" t="str">
            <v>4000 kVA</v>
          </cell>
          <cell r="P17" t="str">
            <v>ACEITE</v>
          </cell>
          <cell r="Q17">
            <v>95</v>
          </cell>
          <cell r="R17">
            <v>250</v>
          </cell>
          <cell r="S17">
            <v>50</v>
          </cell>
          <cell r="T17">
            <v>125</v>
          </cell>
          <cell r="U17">
            <v>3</v>
          </cell>
          <cell r="V17">
            <v>20</v>
          </cell>
          <cell r="W17">
            <v>3</v>
          </cell>
          <cell r="X17">
            <v>20</v>
          </cell>
          <cell r="Y17" t="str">
            <v>C3</v>
          </cell>
          <cell r="Z17">
            <v>1</v>
          </cell>
          <cell r="AA17">
            <v>1</v>
          </cell>
          <cell r="AB17">
            <v>1</v>
          </cell>
          <cell r="AC17">
            <v>1</v>
          </cell>
          <cell r="AD17">
            <v>1</v>
          </cell>
          <cell r="AF17">
            <v>1</v>
          </cell>
          <cell r="AG17">
            <v>1</v>
          </cell>
          <cell r="AH17">
            <v>1</v>
          </cell>
          <cell r="AI17">
            <v>1</v>
          </cell>
          <cell r="AJ17">
            <v>1</v>
          </cell>
        </row>
        <row r="18">
          <cell r="A18">
            <v>16</v>
          </cell>
          <cell r="B18" t="str">
            <v>3260-TX-401</v>
          </cell>
          <cell r="C18" t="str">
            <v>ONAN</v>
          </cell>
          <cell r="D18" t="str">
            <v>6000</v>
          </cell>
          <cell r="E18">
            <v>22.9</v>
          </cell>
          <cell r="F18">
            <v>95</v>
          </cell>
          <cell r="G18">
            <v>250</v>
          </cell>
          <cell r="H18">
            <v>4.16</v>
          </cell>
          <cell r="I18">
            <v>38</v>
          </cell>
          <cell r="J18">
            <v>95</v>
          </cell>
          <cell r="K18" t="str">
            <v>Dyn11</v>
          </cell>
          <cell r="L18">
            <v>7.0000000000000007E-2</v>
          </cell>
          <cell r="M18" t="str">
            <v>Tcc=7%</v>
          </cell>
          <cell r="N18" t="str">
            <v>22.9/4.16 kV</v>
          </cell>
          <cell r="O18" t="str">
            <v>6000 kVA</v>
          </cell>
          <cell r="P18" t="str">
            <v>ACEITE</v>
          </cell>
          <cell r="Q18">
            <v>95</v>
          </cell>
          <cell r="R18">
            <v>250</v>
          </cell>
          <cell r="S18">
            <v>50</v>
          </cell>
          <cell r="T18">
            <v>125</v>
          </cell>
          <cell r="U18">
            <v>38</v>
          </cell>
          <cell r="V18">
            <v>95</v>
          </cell>
          <cell r="W18">
            <v>20</v>
          </cell>
          <cell r="X18">
            <v>60</v>
          </cell>
          <cell r="Y18" t="str">
            <v>C3</v>
          </cell>
          <cell r="Z18">
            <v>1</v>
          </cell>
          <cell r="AA18">
            <v>1</v>
          </cell>
          <cell r="AB18">
            <v>1</v>
          </cell>
          <cell r="AC18">
            <v>1</v>
          </cell>
          <cell r="AD18">
            <v>1</v>
          </cell>
          <cell r="AF18">
            <v>1</v>
          </cell>
          <cell r="AG18">
            <v>1</v>
          </cell>
          <cell r="AH18">
            <v>1</v>
          </cell>
          <cell r="AI18">
            <v>1</v>
          </cell>
          <cell r="AJ18">
            <v>1</v>
          </cell>
          <cell r="AK18">
            <v>12</v>
          </cell>
          <cell r="AL18">
            <v>200</v>
          </cell>
          <cell r="AM18">
            <v>10</v>
          </cell>
        </row>
        <row r="19">
          <cell r="A19">
            <v>17</v>
          </cell>
          <cell r="B19" t="str">
            <v>3260-TX-402</v>
          </cell>
          <cell r="C19" t="str">
            <v>ONAN</v>
          </cell>
          <cell r="D19" t="str">
            <v>2000</v>
          </cell>
          <cell r="E19">
            <v>22.9</v>
          </cell>
          <cell r="F19">
            <v>95</v>
          </cell>
          <cell r="G19">
            <v>250</v>
          </cell>
          <cell r="H19">
            <v>0.48</v>
          </cell>
          <cell r="I19">
            <v>3</v>
          </cell>
          <cell r="J19">
            <v>20</v>
          </cell>
          <cell r="K19" t="str">
            <v>Dyn11</v>
          </cell>
          <cell r="L19">
            <v>7.0000000000000007E-2</v>
          </cell>
          <cell r="M19" t="str">
            <v>Tcc=7%</v>
          </cell>
          <cell r="N19" t="str">
            <v>22.9/0.48 kV</v>
          </cell>
          <cell r="O19" t="str">
            <v>2000 kVA</v>
          </cell>
          <cell r="P19" t="str">
            <v>ACEITE</v>
          </cell>
          <cell r="Q19">
            <v>95</v>
          </cell>
          <cell r="R19">
            <v>250</v>
          </cell>
          <cell r="S19">
            <v>50</v>
          </cell>
          <cell r="T19">
            <v>125</v>
          </cell>
          <cell r="U19">
            <v>3</v>
          </cell>
          <cell r="V19">
            <v>20</v>
          </cell>
          <cell r="W19">
            <v>3</v>
          </cell>
          <cell r="X19">
            <v>20</v>
          </cell>
          <cell r="Y19" t="str">
            <v>C1</v>
          </cell>
          <cell r="Z19">
            <v>1</v>
          </cell>
          <cell r="AA19">
            <v>1</v>
          </cell>
          <cell r="AB19">
            <v>1</v>
          </cell>
          <cell r="AC19">
            <v>1</v>
          </cell>
          <cell r="AI19">
            <v>1</v>
          </cell>
          <cell r="AJ19">
            <v>1</v>
          </cell>
        </row>
        <row r="20">
          <cell r="A20">
            <v>18</v>
          </cell>
          <cell r="B20" t="str">
            <v>3280-TX-501</v>
          </cell>
          <cell r="C20" t="str">
            <v>ONAN</v>
          </cell>
          <cell r="D20" t="str">
            <v>2500</v>
          </cell>
          <cell r="E20">
            <v>22.9</v>
          </cell>
          <cell r="F20">
            <v>95</v>
          </cell>
          <cell r="G20">
            <v>250</v>
          </cell>
          <cell r="H20">
            <v>0.48</v>
          </cell>
          <cell r="I20">
            <v>3</v>
          </cell>
          <cell r="J20">
            <v>20</v>
          </cell>
          <cell r="K20" t="str">
            <v>Dyn11</v>
          </cell>
          <cell r="L20">
            <v>7.0000000000000007E-2</v>
          </cell>
          <cell r="M20" t="str">
            <v>Tcc=7%</v>
          </cell>
          <cell r="N20" t="str">
            <v>22.9/0.48 kV</v>
          </cell>
          <cell r="O20" t="str">
            <v>2500 kVA</v>
          </cell>
          <cell r="P20" t="str">
            <v>ACEITE</v>
          </cell>
          <cell r="Q20">
            <v>95</v>
          </cell>
          <cell r="R20">
            <v>250</v>
          </cell>
          <cell r="S20">
            <v>50</v>
          </cell>
          <cell r="T20">
            <v>125</v>
          </cell>
          <cell r="U20">
            <v>3</v>
          </cell>
          <cell r="V20">
            <v>20</v>
          </cell>
          <cell r="W20">
            <v>3</v>
          </cell>
          <cell r="X20">
            <v>20</v>
          </cell>
          <cell r="Y20" t="str">
            <v>C2</v>
          </cell>
          <cell r="Z20">
            <v>1</v>
          </cell>
          <cell r="AA20">
            <v>1</v>
          </cell>
          <cell r="AB20">
            <v>1</v>
          </cell>
          <cell r="AC20">
            <v>1</v>
          </cell>
          <cell r="AD20">
            <v>1</v>
          </cell>
          <cell r="AI20">
            <v>1</v>
          </cell>
          <cell r="AJ20">
            <v>1</v>
          </cell>
        </row>
        <row r="21">
          <cell r="A21">
            <v>19</v>
          </cell>
          <cell r="B21" t="str">
            <v>3290-TX-601</v>
          </cell>
          <cell r="C21" t="str">
            <v>ONAN</v>
          </cell>
          <cell r="D21" t="str">
            <v>14000</v>
          </cell>
          <cell r="E21">
            <v>22.9</v>
          </cell>
          <cell r="F21">
            <v>95</v>
          </cell>
          <cell r="G21">
            <v>250</v>
          </cell>
          <cell r="H21">
            <v>4.16</v>
          </cell>
          <cell r="I21">
            <v>38</v>
          </cell>
          <cell r="J21">
            <v>95</v>
          </cell>
          <cell r="K21" t="str">
            <v>Dyn11</v>
          </cell>
          <cell r="L21">
            <v>7.0000000000000007E-2</v>
          </cell>
          <cell r="M21" t="str">
            <v>Tcc=7%</v>
          </cell>
          <cell r="N21" t="str">
            <v>22.9/4.16 kV</v>
          </cell>
          <cell r="O21" t="str">
            <v>14000 kVA</v>
          </cell>
          <cell r="P21" t="str">
            <v>ACEITE</v>
          </cell>
          <cell r="Q21">
            <v>95</v>
          </cell>
          <cell r="R21">
            <v>250</v>
          </cell>
          <cell r="S21">
            <v>50</v>
          </cell>
          <cell r="T21">
            <v>125</v>
          </cell>
          <cell r="U21">
            <v>38</v>
          </cell>
          <cell r="V21">
            <v>95</v>
          </cell>
          <cell r="W21">
            <v>20</v>
          </cell>
          <cell r="X21">
            <v>60</v>
          </cell>
          <cell r="Y21" t="str">
            <v>C3</v>
          </cell>
          <cell r="Z21">
            <v>1</v>
          </cell>
          <cell r="AA21">
            <v>1</v>
          </cell>
          <cell r="AB21">
            <v>1</v>
          </cell>
          <cell r="AC21">
            <v>1</v>
          </cell>
          <cell r="AD21">
            <v>1</v>
          </cell>
          <cell r="AF21">
            <v>1</v>
          </cell>
          <cell r="AG21">
            <v>1</v>
          </cell>
          <cell r="AH21">
            <v>1</v>
          </cell>
          <cell r="AI21">
            <v>1</v>
          </cell>
          <cell r="AJ21">
            <v>1</v>
          </cell>
          <cell r="AK21">
            <v>12</v>
          </cell>
          <cell r="AL21">
            <v>200</v>
          </cell>
          <cell r="AM21">
            <v>10</v>
          </cell>
        </row>
        <row r="22">
          <cell r="A22">
            <v>20</v>
          </cell>
          <cell r="B22" t="str">
            <v>3290-TX-602</v>
          </cell>
          <cell r="C22" t="str">
            <v>ONAN</v>
          </cell>
          <cell r="D22" t="str">
            <v>2000</v>
          </cell>
          <cell r="E22">
            <v>22.9</v>
          </cell>
          <cell r="F22">
            <v>95</v>
          </cell>
          <cell r="G22">
            <v>250</v>
          </cell>
          <cell r="H22">
            <v>0.48</v>
          </cell>
          <cell r="I22">
            <v>3</v>
          </cell>
          <cell r="J22">
            <v>20</v>
          </cell>
          <cell r="K22" t="str">
            <v>Dyn11</v>
          </cell>
          <cell r="L22">
            <v>7.0000000000000007E-2</v>
          </cell>
          <cell r="M22" t="str">
            <v>Tcc=7%</v>
          </cell>
          <cell r="N22" t="str">
            <v>22.9/0.48 kV</v>
          </cell>
          <cell r="O22" t="str">
            <v>2000 kVA</v>
          </cell>
          <cell r="P22" t="str">
            <v>ACEITE</v>
          </cell>
          <cell r="Q22">
            <v>95</v>
          </cell>
          <cell r="R22">
            <v>250</v>
          </cell>
          <cell r="S22">
            <v>50</v>
          </cell>
          <cell r="T22">
            <v>125</v>
          </cell>
          <cell r="U22">
            <v>3</v>
          </cell>
          <cell r="V22">
            <v>20</v>
          </cell>
          <cell r="W22">
            <v>3</v>
          </cell>
          <cell r="X22">
            <v>20</v>
          </cell>
          <cell r="Y22" t="str">
            <v>C1</v>
          </cell>
          <cell r="Z22">
            <v>1</v>
          </cell>
          <cell r="AA22">
            <v>1</v>
          </cell>
          <cell r="AB22">
            <v>1</v>
          </cell>
          <cell r="AC22">
            <v>1</v>
          </cell>
          <cell r="AI22">
            <v>1</v>
          </cell>
          <cell r="AJ22">
            <v>1</v>
          </cell>
        </row>
        <row r="23">
          <cell r="A23">
            <v>21</v>
          </cell>
          <cell r="B23" t="str">
            <v>3300-TX-701</v>
          </cell>
          <cell r="C23" t="str">
            <v>ONAN</v>
          </cell>
          <cell r="D23" t="str">
            <v>3000</v>
          </cell>
          <cell r="E23">
            <v>22.9</v>
          </cell>
          <cell r="F23">
            <v>95</v>
          </cell>
          <cell r="G23">
            <v>250</v>
          </cell>
          <cell r="H23">
            <v>0.48</v>
          </cell>
          <cell r="I23">
            <v>3</v>
          </cell>
          <cell r="J23">
            <v>20</v>
          </cell>
          <cell r="K23" t="str">
            <v>Dyn11</v>
          </cell>
          <cell r="L23">
            <v>7.0000000000000007E-2</v>
          </cell>
          <cell r="M23" t="str">
            <v>Tcc=7%</v>
          </cell>
          <cell r="N23" t="str">
            <v>22.9/0.48 kV</v>
          </cell>
          <cell r="O23" t="str">
            <v>3000 kVA</v>
          </cell>
          <cell r="P23" t="str">
            <v>ACEITE</v>
          </cell>
          <cell r="Q23">
            <v>95</v>
          </cell>
          <cell r="R23">
            <v>250</v>
          </cell>
          <cell r="S23">
            <v>50</v>
          </cell>
          <cell r="T23">
            <v>125</v>
          </cell>
          <cell r="U23">
            <v>3</v>
          </cell>
          <cell r="V23">
            <v>20</v>
          </cell>
          <cell r="W23">
            <v>3</v>
          </cell>
          <cell r="X23">
            <v>20</v>
          </cell>
          <cell r="Y23" t="str">
            <v>C2</v>
          </cell>
          <cell r="Z23">
            <v>1</v>
          </cell>
          <cell r="AA23">
            <v>1</v>
          </cell>
          <cell r="AB23">
            <v>1</v>
          </cell>
          <cell r="AC23">
            <v>1</v>
          </cell>
          <cell r="AD23">
            <v>1</v>
          </cell>
          <cell r="AI23">
            <v>1</v>
          </cell>
          <cell r="AJ23">
            <v>1</v>
          </cell>
        </row>
        <row r="24">
          <cell r="A24">
            <v>22</v>
          </cell>
          <cell r="B24" t="str">
            <v>5110-TX-911</v>
          </cell>
          <cell r="C24" t="str">
            <v>ONAN</v>
          </cell>
          <cell r="D24" t="str">
            <v>750</v>
          </cell>
          <cell r="E24">
            <v>4.16</v>
          </cell>
          <cell r="F24">
            <v>38</v>
          </cell>
          <cell r="G24">
            <v>95</v>
          </cell>
          <cell r="H24">
            <v>0.48</v>
          </cell>
          <cell r="I24">
            <v>3</v>
          </cell>
          <cell r="J24">
            <v>20</v>
          </cell>
          <cell r="K24" t="str">
            <v>Dyn11</v>
          </cell>
          <cell r="L24">
            <v>7.0000000000000007E-2</v>
          </cell>
          <cell r="M24" t="str">
            <v>Tcc=7%</v>
          </cell>
          <cell r="N24" t="str">
            <v>4.16/0.48 kV</v>
          </cell>
          <cell r="O24" t="str">
            <v>750 kVA</v>
          </cell>
          <cell r="P24" t="str">
            <v>ACEITE</v>
          </cell>
          <cell r="Q24">
            <v>38</v>
          </cell>
          <cell r="R24">
            <v>95</v>
          </cell>
          <cell r="S24">
            <v>7.2</v>
          </cell>
          <cell r="T24">
            <v>20</v>
          </cell>
          <cell r="U24">
            <v>3</v>
          </cell>
          <cell r="V24">
            <v>20</v>
          </cell>
          <cell r="W24">
            <v>3</v>
          </cell>
          <cell r="X24">
            <v>20</v>
          </cell>
          <cell r="Z24">
            <v>1</v>
          </cell>
          <cell r="AA24">
            <v>1</v>
          </cell>
          <cell r="AB24">
            <v>1</v>
          </cell>
          <cell r="AC24">
            <v>1</v>
          </cell>
          <cell r="AI24">
            <v>1</v>
          </cell>
          <cell r="AJ24">
            <v>1</v>
          </cell>
        </row>
        <row r="25">
          <cell r="A25">
            <v>23</v>
          </cell>
          <cell r="B25" t="str">
            <v>5761-TX-010</v>
          </cell>
          <cell r="C25" t="str">
            <v>ONAN</v>
          </cell>
          <cell r="D25" t="str">
            <v>750</v>
          </cell>
          <cell r="E25">
            <v>22.9</v>
          </cell>
          <cell r="F25">
            <v>95</v>
          </cell>
          <cell r="G25">
            <v>250</v>
          </cell>
          <cell r="H25">
            <v>0.48</v>
          </cell>
          <cell r="I25">
            <v>3</v>
          </cell>
          <cell r="J25">
            <v>20</v>
          </cell>
          <cell r="K25" t="str">
            <v>Dyn11</v>
          </cell>
          <cell r="L25">
            <v>0.04</v>
          </cell>
          <cell r="M25" t="str">
            <v>Tcc=4%</v>
          </cell>
          <cell r="N25" t="str">
            <v>22.9/0.48 kV</v>
          </cell>
          <cell r="O25" t="str">
            <v>750 kVA</v>
          </cell>
          <cell r="P25" t="str">
            <v>ACEITE</v>
          </cell>
          <cell r="Q25">
            <v>95</v>
          </cell>
          <cell r="R25">
            <v>250</v>
          </cell>
          <cell r="S25">
            <v>50</v>
          </cell>
          <cell r="T25">
            <v>125</v>
          </cell>
          <cell r="U25">
            <v>3</v>
          </cell>
          <cell r="V25">
            <v>20</v>
          </cell>
          <cell r="W25">
            <v>3</v>
          </cell>
          <cell r="X25">
            <v>20</v>
          </cell>
          <cell r="Z25">
            <v>1</v>
          </cell>
          <cell r="AA25">
            <v>1</v>
          </cell>
          <cell r="AB25">
            <v>1</v>
          </cell>
          <cell r="AC25">
            <v>1</v>
          </cell>
          <cell r="AI25">
            <v>1</v>
          </cell>
          <cell r="AJ25">
            <v>1</v>
          </cell>
        </row>
        <row r="26">
          <cell r="A26">
            <v>24</v>
          </cell>
          <cell r="B26" t="str">
            <v>3100-TX-103</v>
          </cell>
          <cell r="C26" t="str">
            <v>AN</v>
          </cell>
          <cell r="D26" t="str">
            <v>250</v>
          </cell>
          <cell r="E26">
            <v>0.46</v>
          </cell>
          <cell r="F26">
            <v>3</v>
          </cell>
          <cell r="G26">
            <v>20</v>
          </cell>
          <cell r="H26">
            <v>0.4</v>
          </cell>
          <cell r="I26">
            <v>3</v>
          </cell>
          <cell r="J26">
            <v>20</v>
          </cell>
          <cell r="K26" t="str">
            <v>Dyn11</v>
          </cell>
          <cell r="L26">
            <v>0.04</v>
          </cell>
          <cell r="M26" t="str">
            <v>Tcc=4%</v>
          </cell>
          <cell r="N26" t="str">
            <v>0.46/0.4 kV</v>
          </cell>
          <cell r="O26" t="str">
            <v>250 kVA</v>
          </cell>
          <cell r="P26" t="str">
            <v>SECO</v>
          </cell>
          <cell r="Q26">
            <v>3</v>
          </cell>
          <cell r="R26">
            <v>20</v>
          </cell>
          <cell r="S26">
            <v>3</v>
          </cell>
          <cell r="T26">
            <v>20</v>
          </cell>
          <cell r="U26">
            <v>3</v>
          </cell>
          <cell r="V26">
            <v>20</v>
          </cell>
          <cell r="W26">
            <v>3</v>
          </cell>
          <cell r="X26">
            <v>20</v>
          </cell>
        </row>
        <row r="27">
          <cell r="A27">
            <v>25</v>
          </cell>
          <cell r="B27" t="str">
            <v>3210-TX-152</v>
          </cell>
          <cell r="C27" t="str">
            <v>AN</v>
          </cell>
          <cell r="D27" t="str">
            <v>250</v>
          </cell>
          <cell r="E27">
            <v>0.46</v>
          </cell>
          <cell r="F27">
            <v>3</v>
          </cell>
          <cell r="G27">
            <v>20</v>
          </cell>
          <cell r="H27">
            <v>0.4</v>
          </cell>
          <cell r="I27">
            <v>3</v>
          </cell>
          <cell r="J27">
            <v>20</v>
          </cell>
          <cell r="K27" t="str">
            <v>Dyn11</v>
          </cell>
          <cell r="L27">
            <v>0.04</v>
          </cell>
          <cell r="M27" t="str">
            <v>Tcc=4%</v>
          </cell>
          <cell r="N27" t="str">
            <v>0.46/0.4 kV</v>
          </cell>
          <cell r="O27" t="str">
            <v>250 kVA</v>
          </cell>
          <cell r="P27" t="str">
            <v>SECO</v>
          </cell>
          <cell r="Q27">
            <v>3</v>
          </cell>
          <cell r="R27">
            <v>20</v>
          </cell>
          <cell r="S27">
            <v>3</v>
          </cell>
          <cell r="T27">
            <v>20</v>
          </cell>
          <cell r="U27">
            <v>3</v>
          </cell>
          <cell r="V27">
            <v>20</v>
          </cell>
          <cell r="W27">
            <v>3</v>
          </cell>
          <cell r="X27">
            <v>20</v>
          </cell>
        </row>
        <row r="28">
          <cell r="A28">
            <v>26</v>
          </cell>
          <cell r="B28" t="str">
            <v>3220-TX-202</v>
          </cell>
          <cell r="C28" t="str">
            <v>AN</v>
          </cell>
          <cell r="D28" t="str">
            <v>500</v>
          </cell>
          <cell r="E28">
            <v>13.8</v>
          </cell>
          <cell r="F28">
            <v>70</v>
          </cell>
          <cell r="G28">
            <v>170</v>
          </cell>
          <cell r="H28">
            <v>0.4</v>
          </cell>
          <cell r="I28">
            <v>3</v>
          </cell>
          <cell r="J28">
            <v>20</v>
          </cell>
          <cell r="K28" t="str">
            <v>Dyn11</v>
          </cell>
          <cell r="L28">
            <v>0.04</v>
          </cell>
          <cell r="M28" t="str">
            <v>Tcc=4%</v>
          </cell>
          <cell r="N28" t="str">
            <v>13.8/0.4 kV</v>
          </cell>
          <cell r="O28" t="str">
            <v>500 kVA</v>
          </cell>
          <cell r="P28" t="str">
            <v>SECO</v>
          </cell>
          <cell r="Q28">
            <v>70</v>
          </cell>
          <cell r="R28">
            <v>170</v>
          </cell>
          <cell r="S28">
            <v>38</v>
          </cell>
          <cell r="T28">
            <v>95</v>
          </cell>
          <cell r="U28">
            <v>3</v>
          </cell>
          <cell r="V28">
            <v>20</v>
          </cell>
          <cell r="W28">
            <v>3</v>
          </cell>
          <cell r="X28">
            <v>20</v>
          </cell>
        </row>
        <row r="29">
          <cell r="A29">
            <v>27</v>
          </cell>
          <cell r="B29" t="str">
            <v>3220-TX-206</v>
          </cell>
          <cell r="C29" t="str">
            <v>AN</v>
          </cell>
          <cell r="D29" t="str">
            <v>250</v>
          </cell>
          <cell r="E29">
            <v>0.46</v>
          </cell>
          <cell r="F29">
            <v>3</v>
          </cell>
          <cell r="G29">
            <v>20</v>
          </cell>
          <cell r="H29">
            <v>0.4</v>
          </cell>
          <cell r="I29">
            <v>3</v>
          </cell>
          <cell r="J29">
            <v>20</v>
          </cell>
          <cell r="K29" t="str">
            <v>Dyn11</v>
          </cell>
          <cell r="L29">
            <v>0.04</v>
          </cell>
          <cell r="M29" t="str">
            <v>Tcc=4%</v>
          </cell>
          <cell r="N29" t="str">
            <v>0.46/0.4 kV</v>
          </cell>
          <cell r="O29" t="str">
            <v>250 kVA</v>
          </cell>
          <cell r="P29" t="str">
            <v>SECO</v>
          </cell>
          <cell r="Q29">
            <v>3</v>
          </cell>
          <cell r="R29">
            <v>20</v>
          </cell>
          <cell r="S29">
            <v>3</v>
          </cell>
          <cell r="T29">
            <v>20</v>
          </cell>
          <cell r="U29">
            <v>3</v>
          </cell>
          <cell r="V29">
            <v>20</v>
          </cell>
          <cell r="W29">
            <v>3</v>
          </cell>
          <cell r="X29">
            <v>20</v>
          </cell>
        </row>
        <row r="30">
          <cell r="A30">
            <v>28</v>
          </cell>
          <cell r="B30" t="str">
            <v>3220-TX-252</v>
          </cell>
          <cell r="C30" t="str">
            <v>AN</v>
          </cell>
          <cell r="D30" t="str">
            <v>500</v>
          </cell>
          <cell r="E30">
            <v>13.8</v>
          </cell>
          <cell r="F30">
            <v>70</v>
          </cell>
          <cell r="G30">
            <v>170</v>
          </cell>
          <cell r="H30">
            <v>0.4</v>
          </cell>
          <cell r="I30">
            <v>3</v>
          </cell>
          <cell r="J30">
            <v>20</v>
          </cell>
          <cell r="K30" t="str">
            <v>Dyn11</v>
          </cell>
          <cell r="L30">
            <v>0.04</v>
          </cell>
          <cell r="M30" t="str">
            <v>Tcc=4%</v>
          </cell>
          <cell r="N30" t="str">
            <v>13.8/0.4 kV</v>
          </cell>
          <cell r="O30" t="str">
            <v>500 kVA</v>
          </cell>
          <cell r="P30" t="str">
            <v>SECO</v>
          </cell>
          <cell r="Q30">
            <v>70</v>
          </cell>
          <cell r="R30">
            <v>170</v>
          </cell>
          <cell r="S30">
            <v>38</v>
          </cell>
          <cell r="T30">
            <v>95</v>
          </cell>
          <cell r="U30">
            <v>3</v>
          </cell>
          <cell r="V30">
            <v>20</v>
          </cell>
          <cell r="W30">
            <v>3</v>
          </cell>
          <cell r="X30">
            <v>20</v>
          </cell>
        </row>
        <row r="31">
          <cell r="A31">
            <v>29</v>
          </cell>
          <cell r="B31" t="str">
            <v>3220-TX-256</v>
          </cell>
          <cell r="C31" t="str">
            <v>AN</v>
          </cell>
          <cell r="D31" t="str">
            <v>250</v>
          </cell>
          <cell r="E31">
            <v>0.46</v>
          </cell>
          <cell r="F31">
            <v>3</v>
          </cell>
          <cell r="G31">
            <v>20</v>
          </cell>
          <cell r="H31">
            <v>0.4</v>
          </cell>
          <cell r="I31">
            <v>3</v>
          </cell>
          <cell r="J31">
            <v>20</v>
          </cell>
          <cell r="K31" t="str">
            <v>Dyn11</v>
          </cell>
          <cell r="L31">
            <v>0.04</v>
          </cell>
          <cell r="M31" t="str">
            <v>Tcc=4%</v>
          </cell>
          <cell r="N31" t="str">
            <v>0.46/0.4 kV</v>
          </cell>
          <cell r="O31" t="str">
            <v>250 kVA</v>
          </cell>
          <cell r="P31" t="str">
            <v>SECO</v>
          </cell>
          <cell r="Q31">
            <v>3</v>
          </cell>
          <cell r="R31">
            <v>20</v>
          </cell>
          <cell r="S31">
            <v>3</v>
          </cell>
          <cell r="T31">
            <v>20</v>
          </cell>
          <cell r="U31">
            <v>3</v>
          </cell>
          <cell r="V31">
            <v>20</v>
          </cell>
          <cell r="W31">
            <v>3</v>
          </cell>
          <cell r="X31">
            <v>20</v>
          </cell>
        </row>
        <row r="32">
          <cell r="A32">
            <v>30</v>
          </cell>
          <cell r="B32" t="str">
            <v>3250-TX-305</v>
          </cell>
          <cell r="C32" t="str">
            <v>AN</v>
          </cell>
          <cell r="D32" t="str">
            <v>500</v>
          </cell>
          <cell r="E32">
            <v>0.48</v>
          </cell>
          <cell r="F32">
            <v>3</v>
          </cell>
          <cell r="G32">
            <v>20</v>
          </cell>
          <cell r="H32">
            <v>0.4</v>
          </cell>
          <cell r="I32">
            <v>3</v>
          </cell>
          <cell r="J32">
            <v>20</v>
          </cell>
          <cell r="K32" t="str">
            <v>Dyn11</v>
          </cell>
          <cell r="L32">
            <v>0.04</v>
          </cell>
          <cell r="M32" t="str">
            <v>Tcc=4%</v>
          </cell>
          <cell r="N32" t="str">
            <v>0.48/0.4 kV</v>
          </cell>
          <cell r="O32" t="str">
            <v>500 kVA</v>
          </cell>
          <cell r="P32" t="str">
            <v>SECO</v>
          </cell>
          <cell r="Q32">
            <v>3</v>
          </cell>
          <cell r="R32">
            <v>20</v>
          </cell>
          <cell r="S32">
            <v>3</v>
          </cell>
          <cell r="T32">
            <v>20</v>
          </cell>
          <cell r="U32">
            <v>3</v>
          </cell>
          <cell r="V32">
            <v>20</v>
          </cell>
          <cell r="W32">
            <v>3</v>
          </cell>
          <cell r="X32">
            <v>20</v>
          </cell>
        </row>
        <row r="33">
          <cell r="A33">
            <v>31</v>
          </cell>
          <cell r="B33" t="str">
            <v>3260-TX-403</v>
          </cell>
          <cell r="C33" t="str">
            <v>AN</v>
          </cell>
          <cell r="D33" t="str">
            <v>250</v>
          </cell>
          <cell r="E33">
            <v>0.46</v>
          </cell>
          <cell r="F33">
            <v>3</v>
          </cell>
          <cell r="G33">
            <v>20</v>
          </cell>
          <cell r="H33">
            <v>0.4</v>
          </cell>
          <cell r="I33">
            <v>3</v>
          </cell>
          <cell r="J33">
            <v>20</v>
          </cell>
          <cell r="K33" t="str">
            <v>Dyn11</v>
          </cell>
          <cell r="L33">
            <v>0.04</v>
          </cell>
          <cell r="M33" t="str">
            <v>Tcc=4%</v>
          </cell>
          <cell r="N33" t="str">
            <v>0.46/0.4 kV</v>
          </cell>
          <cell r="O33" t="str">
            <v>250 kVA</v>
          </cell>
          <cell r="P33" t="str">
            <v>SECO</v>
          </cell>
          <cell r="Q33">
            <v>3</v>
          </cell>
          <cell r="R33">
            <v>20</v>
          </cell>
          <cell r="S33">
            <v>3</v>
          </cell>
          <cell r="T33">
            <v>20</v>
          </cell>
          <cell r="U33">
            <v>3</v>
          </cell>
          <cell r="V33">
            <v>20</v>
          </cell>
          <cell r="W33">
            <v>3</v>
          </cell>
          <cell r="X33">
            <v>20</v>
          </cell>
        </row>
        <row r="34">
          <cell r="A34">
            <v>32</v>
          </cell>
          <cell r="B34" t="str">
            <v>3280-TX-502</v>
          </cell>
          <cell r="C34" t="str">
            <v>AN</v>
          </cell>
          <cell r="D34" t="str">
            <v>250</v>
          </cell>
          <cell r="E34">
            <v>0.46</v>
          </cell>
          <cell r="F34">
            <v>3</v>
          </cell>
          <cell r="G34">
            <v>20</v>
          </cell>
          <cell r="H34">
            <v>0.4</v>
          </cell>
          <cell r="I34">
            <v>3</v>
          </cell>
          <cell r="J34">
            <v>20</v>
          </cell>
          <cell r="K34" t="str">
            <v>Dyn11</v>
          </cell>
          <cell r="L34">
            <v>0.04</v>
          </cell>
          <cell r="M34" t="str">
            <v>Tcc=4%</v>
          </cell>
          <cell r="N34" t="str">
            <v>0.46/0.4 kV</v>
          </cell>
          <cell r="O34" t="str">
            <v>250 kVA</v>
          </cell>
          <cell r="P34" t="str">
            <v>SECO</v>
          </cell>
          <cell r="Q34">
            <v>3</v>
          </cell>
          <cell r="R34">
            <v>20</v>
          </cell>
          <cell r="S34">
            <v>3</v>
          </cell>
          <cell r="T34">
            <v>20</v>
          </cell>
          <cell r="U34">
            <v>3</v>
          </cell>
          <cell r="V34">
            <v>20</v>
          </cell>
          <cell r="W34">
            <v>3</v>
          </cell>
          <cell r="X34">
            <v>20</v>
          </cell>
        </row>
        <row r="35">
          <cell r="A35">
            <v>33</v>
          </cell>
          <cell r="B35" t="str">
            <v>3290-TX-803</v>
          </cell>
          <cell r="C35" t="str">
            <v>AN</v>
          </cell>
          <cell r="D35" t="str">
            <v>250</v>
          </cell>
          <cell r="E35">
            <v>0.46</v>
          </cell>
          <cell r="F35">
            <v>3</v>
          </cell>
          <cell r="G35">
            <v>20</v>
          </cell>
          <cell r="H35">
            <v>0.4</v>
          </cell>
          <cell r="I35">
            <v>3</v>
          </cell>
          <cell r="J35">
            <v>20</v>
          </cell>
          <cell r="K35" t="str">
            <v>Dyn11</v>
          </cell>
          <cell r="L35">
            <v>0.04</v>
          </cell>
          <cell r="M35" t="str">
            <v>Tcc=4%</v>
          </cell>
          <cell r="N35" t="str">
            <v>0.46/0.4 kV</v>
          </cell>
          <cell r="O35" t="str">
            <v>250 kVA</v>
          </cell>
          <cell r="P35" t="str">
            <v>SECO</v>
          </cell>
          <cell r="Q35">
            <v>3</v>
          </cell>
          <cell r="R35">
            <v>20</v>
          </cell>
          <cell r="S35">
            <v>3</v>
          </cell>
          <cell r="T35">
            <v>20</v>
          </cell>
          <cell r="U35">
            <v>3</v>
          </cell>
          <cell r="V35">
            <v>20</v>
          </cell>
          <cell r="W35">
            <v>3</v>
          </cell>
          <cell r="X35">
            <v>20</v>
          </cell>
        </row>
        <row r="36">
          <cell r="A36">
            <v>34</v>
          </cell>
          <cell r="B36" t="str">
            <v>3300-TX-702</v>
          </cell>
          <cell r="C36" t="str">
            <v>AN</v>
          </cell>
          <cell r="D36" t="str">
            <v>250</v>
          </cell>
          <cell r="E36">
            <v>0.46</v>
          </cell>
          <cell r="F36">
            <v>3</v>
          </cell>
          <cell r="G36">
            <v>20</v>
          </cell>
          <cell r="H36">
            <v>0.4</v>
          </cell>
          <cell r="I36">
            <v>3</v>
          </cell>
          <cell r="J36">
            <v>20</v>
          </cell>
          <cell r="K36" t="str">
            <v>Dyn11</v>
          </cell>
          <cell r="L36">
            <v>0.04</v>
          </cell>
          <cell r="M36" t="str">
            <v>Tcc=4%</v>
          </cell>
          <cell r="N36" t="str">
            <v>0.46/0.4 kV</v>
          </cell>
          <cell r="O36" t="str">
            <v>250 kVA</v>
          </cell>
          <cell r="P36" t="str">
            <v>SECO</v>
          </cell>
          <cell r="Q36">
            <v>3</v>
          </cell>
          <cell r="R36">
            <v>20</v>
          </cell>
          <cell r="S36">
            <v>3</v>
          </cell>
          <cell r="T36">
            <v>20</v>
          </cell>
          <cell r="U36">
            <v>3</v>
          </cell>
          <cell r="V36">
            <v>20</v>
          </cell>
          <cell r="W36">
            <v>3</v>
          </cell>
          <cell r="X36">
            <v>20</v>
          </cell>
        </row>
      </sheetData>
      <sheetData sheetId="3"/>
      <sheetData sheetId="4"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U Final"/>
      <sheetName val="PU Final (Carretilla)"/>
      <sheetName val="PlanMin"/>
      <sheetName val="Cubic"/>
      <sheetName val="Project"/>
      <sheetName val="Precios"/>
      <sheetName val="GG "/>
      <sheetName val="LLBBSS"/>
      <sheetName val="Implem"/>
      <sheetName val="PPerf"/>
      <sheetName val="Frente"/>
      <sheetName val="SNv"/>
      <sheetName val="Ch1.5x1.5"/>
      <sheetName val="Ch3x1.5"/>
      <sheetName val="TJCarre"/>
      <sheetName val="TJWin"/>
      <sheetName val="TJSC"/>
      <sheetName val="TransSec"/>
      <sheetName val="TransPrin"/>
      <sheetName val="TransPulso"/>
      <sheetName val="puntalSeg"/>
      <sheetName val="puntAlza"/>
      <sheetName val="PuntLinea"/>
      <sheetName val="Cdro"/>
      <sheetName val="Puente"/>
      <sheetName val="Tolva"/>
      <sheetName val="DesqCam"/>
      <sheetName val="DesqTj"/>
      <sheetName val="TranspMad"/>
      <sheetName val="Cambio"/>
      <sheetName val="TraspMina"/>
      <sheetName val="Sosten"/>
      <sheetName val="PLANMAR_98"/>
      <sheetName val=" Concentrates value"/>
      <sheetName val="TSP4"/>
      <sheetName val="G.G."/>
    </sheetNames>
    <sheetDataSet>
      <sheetData sheetId="0"/>
      <sheetData sheetId="1"/>
      <sheetData sheetId="2"/>
      <sheetData sheetId="3"/>
      <sheetData sheetId="4"/>
      <sheetData sheetId="5"/>
      <sheetData sheetId="6"/>
      <sheetData sheetId="7"/>
      <sheetData sheetId="8"/>
      <sheetData sheetId="9"/>
      <sheetData sheetId="10"/>
      <sheetData sheetId="11">
        <row r="46">
          <cell r="C46">
            <v>0.1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EAS"/>
      <sheetName val="PRESUPUESTO"/>
      <sheetName val="Hoja1"/>
      <sheetName val="Hoja2"/>
      <sheetName val="Hoja3"/>
      <sheetName val="DATOS"/>
      <sheetName val="Hoja4"/>
      <sheetName val="FORMULA"/>
      <sheetName val="CALENDARIO"/>
      <sheetName val="REV3"/>
      <sheetName val="CAP-120mm2"/>
      <sheetName val="INGRESO"/>
      <sheetName val="RES"/>
      <sheetName val="CENSO93"/>
      <sheetName val="FORMA-SE2"/>
      <sheetName val="Datos de Entrada"/>
      <sheetName val="1.2.1 RENDIMIENTO"/>
      <sheetName val="Datos de la localidad"/>
      <sheetName val="Analisis de la T.C. - 2.2"/>
      <sheetName val="#¡REF"/>
      <sheetName val="QURR"/>
      <sheetName val="PLANILLA GENERAL"/>
      <sheetName val="LOCALIDADES"/>
      <sheetName val="Datos de la lkcalidad"/>
      <sheetName val="#¡RED"/>
      <sheetName val="CALCULO"/>
      <sheetName val="DATA"/>
      <sheetName val="PLANILLA LP 22.9 kV"/>
      <sheetName val="Plani"/>
      <sheetName val="CC"/>
      <sheetName val="Hoja79"/>
      <sheetName val="Resumen-RS"/>
      <sheetName val="3. Manpower"/>
      <sheetName val="Matriz"/>
      <sheetName val="P-A-D"/>
      <sheetName val="DATOS DE CAMPO"/>
      <sheetName val="C-WATT"/>
      <sheetName val="SE_Piura_Oeste"/>
      <sheetName val="SE_Santa_Rosa"/>
      <sheetName val="SE_San_Juan"/>
      <sheetName val="SE_Independencia"/>
      <sheetName val="SE_Ica"/>
      <sheetName val="SE_Chiclayo_Oeste"/>
      <sheetName val="SE_Trujillo_Norte"/>
      <sheetName val="SE_Chimbote1"/>
      <sheetName val="SE_Paramonga_Nueva"/>
      <sheetName val="SE_Chavarria"/>
      <sheetName val="FlujoTJ"/>
      <sheetName val="EVAL"/>
      <sheetName val="YTD Comments"/>
      <sheetName val="DATOS TECNICOS SE SANTUARIO"/>
      <sheetName val="PROC MANT LT 1"/>
      <sheetName val="Tipo de Cambio"/>
      <sheetName val="1_2_1_RENDIMIENTO"/>
      <sheetName val="Datos_de_Entrada"/>
      <sheetName val="Datos_de_la_localidad"/>
      <sheetName val="Analisis_de_la_T_C__-_2_2"/>
      <sheetName val="PLANILLA_GENERAL"/>
      <sheetName val="Datos_de_la_lkcalidad"/>
      <sheetName val="PLANILLA_LP_22_9_kV"/>
      <sheetName val="3__Manpower"/>
      <sheetName val="DATOS_DE_CAMPO"/>
      <sheetName val="HIDRANDINA"/>
      <sheetName val="fp"/>
      <sheetName val="BasE"/>
      <sheetName val="ARRS"/>
      <sheetName val="OBRAS CIVILES"/>
      <sheetName val="ESTATUS"/>
      <sheetName val="UNITARIOS-RP"/>
      <sheetName val="Proy RELAVE"/>
      <sheetName val="LIMA-CANTA"/>
      <sheetName val="JORNADAS TRABAJO"/>
      <sheetName val="Tipo_de_Cambio"/>
      <sheetName val="1_2_1_RENDIMIENTO1"/>
      <sheetName val="Datos_de_Entrada1"/>
      <sheetName val="Datos_de_la_localidad1"/>
      <sheetName val="Analisis_de_la_T_C__-_2_21"/>
      <sheetName val="PLANILLA_GENERAL1"/>
      <sheetName val="Datos_de_la_lkcalidad1"/>
      <sheetName val="PLANILLA_LP_22_9_kV1"/>
      <sheetName val="3__Manpower1"/>
      <sheetName val="DATOS_DE_CAMPO1"/>
      <sheetName val="Tipo_de_Cambio1"/>
      <sheetName val="FORMA-LS3"/>
      <sheetName val="FORMA-LS1-LS2"/>
      <sheetName val="FORMA- RE1"/>
      <sheetName val="FORMA-RL1"/>
      <sheetName val="FORMA-ST1"/>
      <sheetName val="Curva S diaria"/>
      <sheetName val="TABLA PROVEEDORES"/>
      <sheetName val="RP_JIMBE2"/>
      <sheetName val="U.A."/>
      <sheetName val="Detalle"/>
      <sheetName val="Proyecciones"/>
      <sheetName val="B_DATOS"/>
      <sheetName val="BT_DATOS"/>
      <sheetName val="ptRP"/>
      <sheetName val="ret"/>
      <sheetName val="MATERIALES"/>
      <sheetName val="M d O"/>
      <sheetName val="Tapa 29"/>
      <sheetName val="Desmonteras"/>
      <sheetName val="DATOS_TECNICOS_SE_SANTUARIO"/>
      <sheetName val="PROC_MANT_LT_1"/>
      <sheetName val="CuadroIyII"/>
      <sheetName val="Costos Alt2"/>
      <sheetName val="AnexoVI"/>
      <sheetName val="Tablas"/>
      <sheetName val="Denver"/>
      <sheetName val="expats"/>
      <sheetName val="locals"/>
      <sheetName val="office4"/>
      <sheetName val="c-expats"/>
      <sheetName val="c-nationals"/>
      <sheetName val="Office7"/>
      <sheetName val="Misc"/>
      <sheetName val="Flota"/>
      <sheetName val="Summary"/>
      <sheetName val="Leyenda"/>
      <sheetName val=""/>
      <sheetName val="INC"/>
      <sheetName val="APU cn torca"/>
      <sheetName val="Esquema UTE (2)"/>
      <sheetName val="Resumen"/>
      <sheetName val="Precios Estruc."/>
      <sheetName val="YTD_Comments"/>
      <sheetName val="Resu Como"/>
      <sheetName val="Commodities LB01"/>
      <sheetName val="Curvas Com. LB01"/>
      <sheetName val="REPORTE HH"/>
      <sheetName val="Resu Look"/>
      <sheetName val="Anexo 1 LookAhead-LB01"/>
      <sheetName val="Resu Restricciones"/>
      <sheetName val="Anexo 2 PAC SEM23"/>
      <sheetName val="Anexo 2 PAC SEM24"/>
      <sheetName val="Anexo 2 PAC SEM26"/>
      <sheetName val="Anexo 2 PAC SEM25"/>
      <sheetName val="ESTADÍSTICAS"/>
      <sheetName val="Datos PAC"/>
      <sheetName val="TipoDocs"/>
      <sheetName val="Dptos"/>
      <sheetName val="TipoGastos"/>
      <sheetName val="Obras"/>
      <sheetName val="MONTAJE R.S."/>
      <sheetName val="SUM_MON"/>
      <sheetName val="1"/>
      <sheetName val="APU-RS"/>
      <sheetName val="BD-MONTAJE_TRANSPORTE"/>
      <sheetName val="Datos Entrada"/>
      <sheetName val="INGRESO DE DATOS POR LOCALIDAD"/>
      <sheetName val="METRADO-TEMPORAL"/>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3"/>
      <sheetName val="DT Palcaz"/>
      <sheetName val="Base Ret. y Pt."/>
      <sheetName val="Wind Loads"/>
      <sheetName val="Datos_de_Entrada2"/>
      <sheetName val="1_2_1_RENDIMIENTO2"/>
      <sheetName val="Datos_de_la_localidad2"/>
      <sheetName val="Analisis_de_la_T_C__-_2_22"/>
      <sheetName val="PLANILLA_GENERAL2"/>
      <sheetName val="Datos_de_la_lkcalidad2"/>
      <sheetName val="PLANILLA_LP_22_9_kV2"/>
      <sheetName val="TABLA_PROVEEDORES"/>
      <sheetName val="3__Manpower2"/>
      <sheetName val="DATOS_DE_CAMPO2"/>
      <sheetName val="Tipo_de_Cambio2"/>
      <sheetName val="OBRAS_CIVILES"/>
      <sheetName val="FORMA-_RE1"/>
      <sheetName val="Curva_S_diaria"/>
      <sheetName val="PLAN RS"/>
      <sheetName val="Liquidación"/>
      <sheetName val="MONTAJE"/>
      <sheetName val="GASTOS GENERALES"/>
      <sheetName val="F-110"/>
      <sheetName val="RES,MET,ADI1"/>
    </sheetNames>
    <sheetDataSet>
      <sheetData sheetId="0" refreshError="1"/>
      <sheetData sheetId="1" refreshError="1">
        <row r="287">
          <cell r="A287" t="str">
            <v>PT_03</v>
          </cell>
          <cell r="C287" t="str">
            <v>SI</v>
          </cell>
          <cell r="D287" t="str">
            <v>4.01</v>
          </cell>
          <cell r="F287" t="str">
            <v xml:space="preserve">Conector de Cu tipo perno partido </v>
          </cell>
          <cell r="I287" t="str">
            <v>U</v>
          </cell>
          <cell r="J287">
            <v>12</v>
          </cell>
          <cell r="K287">
            <v>2.4900000000000002</v>
          </cell>
          <cell r="L287">
            <v>29.88</v>
          </cell>
          <cell r="O287">
            <v>0</v>
          </cell>
        </row>
        <row r="292">
          <cell r="D292" t="str">
            <v>5.00</v>
          </cell>
          <cell r="F292" t="str">
            <v>EQUIPOS DE PROTECCION Y SECCIONAMIENTO</v>
          </cell>
          <cell r="O292">
            <v>0</v>
          </cell>
        </row>
        <row r="293">
          <cell r="A293" t="str">
            <v>PROT_02</v>
          </cell>
          <cell r="C293" t="str">
            <v>SI</v>
          </cell>
          <cell r="D293" t="str">
            <v>5.01</v>
          </cell>
          <cell r="F293" t="str">
            <v>Seccionador fusible unipolar Cut-out 36 kV, 100 A, 150kV BIL</v>
          </cell>
          <cell r="I293" t="str">
            <v>U</v>
          </cell>
          <cell r="J293">
            <v>11</v>
          </cell>
          <cell r="K293">
            <v>226.24</v>
          </cell>
          <cell r="L293">
            <v>2488.64</v>
          </cell>
          <cell r="O293">
            <v>0</v>
          </cell>
        </row>
        <row r="294">
          <cell r="F294" t="str">
            <v>SUB TOTAL</v>
          </cell>
          <cell r="M294">
            <v>2488.64</v>
          </cell>
          <cell r="O29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row r="287">
          <cell r="B287">
            <v>0</v>
          </cell>
        </row>
      </sheetData>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refreshError="1"/>
      <sheetData sheetId="229" refreshError="1"/>
      <sheetData sheetId="230"/>
      <sheetData sheetId="231"/>
      <sheetData sheetId="232" refreshError="1"/>
      <sheetData sheetId="23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WLAH"/>
      <sheetName val="CURVA S"/>
    </sheetNames>
    <sheetDataSet>
      <sheetData sheetId="0">
        <row r="141">
          <cell r="L141">
            <v>0</v>
          </cell>
          <cell r="R141">
            <v>50</v>
          </cell>
          <cell r="AB141">
            <v>120</v>
          </cell>
          <cell r="AH141">
            <v>160</v>
          </cell>
          <cell r="AN141">
            <v>120</v>
          </cell>
          <cell r="AT141">
            <v>95</v>
          </cell>
          <cell r="AZ141">
            <v>95</v>
          </cell>
          <cell r="BF141">
            <v>60</v>
          </cell>
          <cell r="BL141">
            <v>100</v>
          </cell>
          <cell r="BX141">
            <v>270</v>
          </cell>
          <cell r="CD141">
            <v>100</v>
          </cell>
          <cell r="CJ141">
            <v>280</v>
          </cell>
          <cell r="CP141">
            <v>200</v>
          </cell>
          <cell r="CV141">
            <v>140</v>
          </cell>
          <cell r="DB141">
            <v>150</v>
          </cell>
          <cell r="DH141">
            <v>220</v>
          </cell>
          <cell r="DX141">
            <v>360</v>
          </cell>
          <cell r="ED141">
            <v>610</v>
          </cell>
          <cell r="EJ141">
            <v>410</v>
          </cell>
          <cell r="EP141">
            <v>460</v>
          </cell>
          <cell r="EV141">
            <v>150</v>
          </cell>
          <cell r="FB141">
            <v>180</v>
          </cell>
          <cell r="FH141">
            <v>70</v>
          </cell>
        </row>
        <row r="142">
          <cell r="L142">
            <v>0</v>
          </cell>
          <cell r="R142">
            <v>50</v>
          </cell>
          <cell r="AB142">
            <v>113.1919601696478</v>
          </cell>
          <cell r="AH142">
            <v>164.25594689286373</v>
          </cell>
          <cell r="AI142"/>
          <cell r="AJ142"/>
          <cell r="AK142"/>
          <cell r="AL142"/>
          <cell r="BL142">
            <v>0</v>
          </cell>
          <cell r="BX142">
            <v>0</v>
          </cell>
          <cell r="CD142">
            <v>0</v>
          </cell>
          <cell r="CJ142">
            <v>0</v>
          </cell>
          <cell r="CP142">
            <v>0</v>
          </cell>
          <cell r="CV142">
            <v>0</v>
          </cell>
          <cell r="DB142">
            <v>0</v>
          </cell>
          <cell r="DH142">
            <v>0</v>
          </cell>
          <cell r="DX142">
            <v>0</v>
          </cell>
          <cell r="ED142">
            <v>0</v>
          </cell>
          <cell r="EJ142">
            <v>0</v>
          </cell>
          <cell r="EP142">
            <v>0</v>
          </cell>
          <cell r="EV142">
            <v>0</v>
          </cell>
          <cell r="FB142">
            <v>0</v>
          </cell>
          <cell r="FH142">
            <v>0</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isique@castro-contratistas.com" TargetMode="External"/><Relationship Id="rId1" Type="http://schemas.openxmlformats.org/officeDocument/2006/relationships/hyperlink" Target="mailto:catycastro@castro-contratistas.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M78"/>
  <sheetViews>
    <sheetView showGridLines="0" tabSelected="1" zoomScaleNormal="100" zoomScaleSheetLayoutView="97" workbookViewId="0">
      <selection activeCell="D41" sqref="D41"/>
    </sheetView>
  </sheetViews>
  <sheetFormatPr baseColWidth="10" defaultColWidth="11.42578125" defaultRowHeight="15"/>
  <cols>
    <col min="1" max="1" width="1.42578125" style="2" customWidth="1"/>
    <col min="2" max="2" width="4.28515625" style="2" customWidth="1"/>
    <col min="3" max="3" width="17" style="2" bestFit="1" customWidth="1"/>
    <col min="4" max="4" width="8" style="2" customWidth="1"/>
    <col min="5" max="5" width="20.28515625" style="2" customWidth="1"/>
    <col min="6" max="9" width="13.28515625" style="2" customWidth="1"/>
    <col min="10" max="10" width="1.5703125" style="2" customWidth="1"/>
    <col min="11" max="11" width="9.5703125" style="2" customWidth="1"/>
    <col min="12" max="16384" width="11.42578125" style="2"/>
  </cols>
  <sheetData>
    <row r="1" spans="2:9" ht="9" customHeight="1" thickBot="1"/>
    <row r="2" spans="2:9" s="6" customFormat="1" ht="18" customHeight="1">
      <c r="B2" s="3"/>
      <c r="C2" s="4"/>
      <c r="D2" s="513"/>
      <c r="E2" s="513"/>
      <c r="F2" s="513"/>
      <c r="G2" s="513"/>
      <c r="H2" s="4"/>
      <c r="I2" s="5"/>
    </row>
    <row r="3" spans="2:9" s="7" customFormat="1" ht="32.25" customHeight="1">
      <c r="B3" s="157"/>
      <c r="C3" s="514" t="s">
        <v>41</v>
      </c>
      <c r="D3" s="514"/>
      <c r="E3" s="514"/>
      <c r="F3" s="514"/>
      <c r="G3" s="514"/>
      <c r="H3" s="514"/>
      <c r="I3" s="156"/>
    </row>
    <row r="4" spans="2:9" s="6" customFormat="1" ht="18.75" customHeight="1">
      <c r="B4" s="8"/>
      <c r="E4" s="9"/>
      <c r="F4" s="9"/>
      <c r="G4" s="9"/>
      <c r="I4" s="10"/>
    </row>
    <row r="5" spans="2:9" s="6" customFormat="1" ht="8.25" customHeight="1" thickBot="1">
      <c r="B5" s="11"/>
      <c r="C5" s="12"/>
      <c r="D5" s="12"/>
      <c r="E5" s="12"/>
      <c r="F5" s="12"/>
      <c r="G5" s="12"/>
      <c r="H5" s="13"/>
      <c r="I5" s="14"/>
    </row>
    <row r="6" spans="2:9" s="6" customFormat="1" ht="15" customHeight="1">
      <c r="B6" s="3"/>
      <c r="C6" s="15" t="s">
        <v>18</v>
      </c>
      <c r="D6" s="16" t="s">
        <v>108</v>
      </c>
      <c r="E6" s="41"/>
      <c r="F6" s="41"/>
      <c r="G6" s="41"/>
      <c r="H6" s="17"/>
      <c r="I6" s="62"/>
    </row>
    <row r="7" spans="2:9" s="6" customFormat="1" ht="41.25" customHeight="1">
      <c r="B7" s="18"/>
      <c r="C7" s="19" t="s">
        <v>19</v>
      </c>
      <c r="D7" s="515" t="s">
        <v>107</v>
      </c>
      <c r="E7" s="515"/>
      <c r="F7" s="515"/>
      <c r="G7" s="515"/>
      <c r="H7" s="139" t="s">
        <v>53</v>
      </c>
      <c r="I7" s="63" t="s">
        <v>93</v>
      </c>
    </row>
    <row r="8" spans="2:9" s="6" customFormat="1" ht="15" customHeight="1" thickBot="1">
      <c r="B8" s="23"/>
      <c r="C8" s="24" t="s">
        <v>54</v>
      </c>
      <c r="D8" s="12" t="s">
        <v>106</v>
      </c>
      <c r="E8" s="25"/>
      <c r="F8" s="25"/>
      <c r="G8" s="25"/>
      <c r="H8" s="26"/>
      <c r="I8" s="64"/>
    </row>
    <row r="9" spans="2:9" ht="19.5" customHeight="1">
      <c r="B9" s="27"/>
      <c r="I9" s="28"/>
    </row>
    <row r="10" spans="2:9" ht="19.5" customHeight="1">
      <c r="B10" s="27"/>
      <c r="I10" s="28"/>
    </row>
    <row r="11" spans="2:9" ht="19.5" customHeight="1">
      <c r="B11" s="27"/>
      <c r="I11" s="28"/>
    </row>
    <row r="12" spans="2:9" ht="19.5" customHeight="1">
      <c r="B12" s="27"/>
      <c r="I12" s="28"/>
    </row>
    <row r="13" spans="2:9" ht="19.5" customHeight="1">
      <c r="B13" s="27"/>
      <c r="D13" s="29"/>
      <c r="E13" s="30" t="s">
        <v>17</v>
      </c>
      <c r="F13" s="29"/>
      <c r="G13" s="31"/>
      <c r="I13" s="28"/>
    </row>
    <row r="14" spans="2:9" ht="19.5" customHeight="1">
      <c r="B14" s="27"/>
      <c r="D14" s="29"/>
      <c r="E14" s="29"/>
      <c r="F14" s="29"/>
      <c r="G14" s="31"/>
      <c r="I14" s="28"/>
    </row>
    <row r="15" spans="2:9" ht="19.5" customHeight="1">
      <c r="B15" s="27"/>
      <c r="D15" s="43">
        <v>1</v>
      </c>
      <c r="E15" s="43" t="s">
        <v>21</v>
      </c>
      <c r="F15" s="29"/>
      <c r="G15" s="31"/>
      <c r="I15" s="28"/>
    </row>
    <row r="16" spans="2:9" ht="19.5" customHeight="1">
      <c r="B16" s="27"/>
      <c r="D16" s="43"/>
      <c r="E16" s="43"/>
      <c r="F16" s="29"/>
      <c r="G16" s="31"/>
      <c r="I16" s="28"/>
    </row>
    <row r="17" spans="2:9" ht="15.75">
      <c r="B17" s="27"/>
      <c r="D17" s="43">
        <v>2</v>
      </c>
      <c r="E17" s="43" t="s">
        <v>22</v>
      </c>
      <c r="F17" s="29"/>
      <c r="G17" s="32"/>
      <c r="I17" s="28"/>
    </row>
    <row r="18" spans="2:9" ht="15.75">
      <c r="B18" s="27"/>
      <c r="D18" s="44"/>
      <c r="E18" s="43"/>
      <c r="F18" s="42"/>
      <c r="G18" s="33"/>
      <c r="I18" s="28"/>
    </row>
    <row r="19" spans="2:9" ht="15.75">
      <c r="B19" s="27"/>
      <c r="D19" s="43">
        <v>3</v>
      </c>
      <c r="E19" s="43" t="s">
        <v>24</v>
      </c>
      <c r="F19" s="42"/>
      <c r="G19" s="32"/>
      <c r="I19" s="28"/>
    </row>
    <row r="20" spans="2:9" ht="15.75">
      <c r="B20" s="27"/>
      <c r="D20" s="43"/>
      <c r="E20" s="43"/>
      <c r="F20" s="29"/>
      <c r="G20" s="32"/>
      <c r="I20" s="28"/>
    </row>
    <row r="21" spans="2:9" ht="15.75">
      <c r="B21" s="27"/>
      <c r="D21" s="43">
        <v>4</v>
      </c>
      <c r="E21" s="43" t="s">
        <v>25</v>
      </c>
      <c r="F21" s="29"/>
      <c r="G21" s="32"/>
      <c r="I21" s="28"/>
    </row>
    <row r="22" spans="2:9" ht="15.75">
      <c r="B22" s="27"/>
      <c r="D22" s="43"/>
      <c r="E22" s="43"/>
      <c r="F22" s="29"/>
      <c r="G22" s="32"/>
      <c r="I22" s="28"/>
    </row>
    <row r="23" spans="2:9" ht="15.75">
      <c r="B23" s="27"/>
      <c r="D23" s="43">
        <v>5</v>
      </c>
      <c r="E23" s="43" t="s">
        <v>27</v>
      </c>
      <c r="F23" s="29"/>
      <c r="G23" s="31"/>
      <c r="I23" s="28"/>
    </row>
    <row r="24" spans="2:9" ht="15.75">
      <c r="B24" s="27"/>
      <c r="E24" s="43"/>
      <c r="F24" s="29"/>
      <c r="G24" s="31"/>
      <c r="I24" s="28"/>
    </row>
    <row r="25" spans="2:9" ht="15.75">
      <c r="B25" s="27"/>
      <c r="D25" s="43">
        <v>6</v>
      </c>
      <c r="E25" s="43" t="s">
        <v>257</v>
      </c>
      <c r="F25" s="29"/>
      <c r="G25" s="31"/>
      <c r="I25" s="28"/>
    </row>
    <row r="26" spans="2:9" ht="19.5" customHeight="1">
      <c r="B26" s="27"/>
      <c r="D26" s="43"/>
      <c r="E26" s="43"/>
      <c r="F26" s="29"/>
      <c r="G26" s="31"/>
      <c r="I26" s="28"/>
    </row>
    <row r="27" spans="2:9" ht="19.5" customHeight="1">
      <c r="B27" s="27"/>
      <c r="D27" s="43">
        <v>7</v>
      </c>
      <c r="E27" s="43" t="s">
        <v>68</v>
      </c>
      <c r="F27" s="32"/>
      <c r="G27" s="31"/>
      <c r="I27" s="28"/>
    </row>
    <row r="28" spans="2:9" ht="19.5" customHeight="1">
      <c r="B28" s="27"/>
      <c r="D28" s="43"/>
      <c r="E28" s="43"/>
      <c r="F28" s="32"/>
      <c r="G28" s="31"/>
      <c r="I28" s="28"/>
    </row>
    <row r="29" spans="2:9" ht="19.5" customHeight="1">
      <c r="B29" s="27"/>
      <c r="D29" s="43">
        <v>8</v>
      </c>
      <c r="E29" s="43" t="s">
        <v>26</v>
      </c>
      <c r="F29" s="32"/>
      <c r="G29" s="31"/>
      <c r="I29" s="28"/>
    </row>
    <row r="30" spans="2:9" ht="19.5" customHeight="1">
      <c r="B30" s="27"/>
      <c r="F30" s="32"/>
      <c r="G30" s="31"/>
      <c r="I30" s="28"/>
    </row>
    <row r="31" spans="2:9" ht="19.5" customHeight="1">
      <c r="B31" s="27"/>
      <c r="F31" s="32"/>
      <c r="G31" s="31"/>
      <c r="I31" s="28"/>
    </row>
    <row r="32" spans="2:9" ht="19.5" customHeight="1">
      <c r="B32" s="27"/>
      <c r="F32" s="32"/>
      <c r="G32" s="31"/>
      <c r="I32" s="28"/>
    </row>
    <row r="33" spans="2:9" ht="19.5" customHeight="1">
      <c r="B33" s="27"/>
      <c r="F33" s="32"/>
      <c r="G33" s="31"/>
      <c r="I33" s="28"/>
    </row>
    <row r="34" spans="2:9" ht="19.5" customHeight="1">
      <c r="B34" s="27"/>
      <c r="F34" s="32"/>
      <c r="G34" s="31"/>
      <c r="I34" s="28"/>
    </row>
    <row r="35" spans="2:9" ht="19.5" customHeight="1">
      <c r="B35" s="27"/>
      <c r="I35" s="28"/>
    </row>
    <row r="36" spans="2:9" ht="19.5" customHeight="1">
      <c r="B36" s="27"/>
      <c r="I36" s="28"/>
    </row>
    <row r="37" spans="2:9" ht="19.5" customHeight="1">
      <c r="B37" s="27"/>
      <c r="I37" s="28"/>
    </row>
    <row r="38" spans="2:9" ht="19.5" customHeight="1" thickBot="1">
      <c r="B38" s="27"/>
      <c r="I38" s="28"/>
    </row>
    <row r="39" spans="2:9" ht="16.5" customHeight="1">
      <c r="B39" s="3"/>
      <c r="C39" s="15" t="s">
        <v>20</v>
      </c>
      <c r="D39" s="16" t="s">
        <v>99</v>
      </c>
      <c r="E39" s="17"/>
      <c r="F39" s="17"/>
      <c r="G39" s="17"/>
      <c r="H39" s="17"/>
      <c r="I39" s="5"/>
    </row>
    <row r="40" spans="2:9" ht="16.5" customHeight="1">
      <c r="B40" s="18"/>
      <c r="C40" s="19" t="s">
        <v>94</v>
      </c>
      <c r="D40" s="20" t="s">
        <v>279</v>
      </c>
      <c r="E40" s="21"/>
      <c r="F40" s="21"/>
      <c r="G40" s="22"/>
      <c r="H40" s="34"/>
      <c r="I40" s="35"/>
    </row>
    <row r="41" spans="2:9" ht="16.5" customHeight="1" thickBot="1">
      <c r="B41" s="23"/>
      <c r="C41" s="36"/>
      <c r="D41" s="25"/>
      <c r="E41" s="25"/>
      <c r="F41" s="25"/>
      <c r="G41" s="25"/>
      <c r="H41" s="37"/>
      <c r="I41" s="38"/>
    </row>
    <row r="42" spans="2:9" ht="5.25" customHeight="1"/>
    <row r="75" spans="31:39">
      <c r="AE75" s="39"/>
      <c r="AM75" s="39"/>
    </row>
    <row r="76" spans="31:39">
      <c r="AE76" s="39"/>
      <c r="AM76" s="39"/>
    </row>
    <row r="77" spans="31:39">
      <c r="AM77" s="40"/>
    </row>
    <row r="78" spans="31:39">
      <c r="AM78" s="40"/>
    </row>
  </sheetData>
  <mergeCells count="3">
    <mergeCell ref="D2:G2"/>
    <mergeCell ref="C3:H3"/>
    <mergeCell ref="D7:G7"/>
  </mergeCells>
  <printOptions verticalCentered="1"/>
  <pageMargins left="0.31496062992125984" right="0.31496062992125984" top="0.35433070866141736" bottom="0.35433070866141736" header="0.31496062992125984" footer="0.31496062992125984"/>
  <pageSetup paperSize="9" scale="9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135"/>
  <sheetViews>
    <sheetView showGridLines="0" topLeftCell="A19" zoomScaleNormal="100" zoomScaleSheetLayoutView="70" workbookViewId="0">
      <selection activeCell="Z70" sqref="Z70"/>
    </sheetView>
  </sheetViews>
  <sheetFormatPr baseColWidth="10" defaultColWidth="11.42578125" defaultRowHeight="15"/>
  <cols>
    <col min="1" max="1" width="1.7109375" style="100" customWidth="1"/>
    <col min="2" max="2" width="11.42578125" style="100"/>
    <col min="3" max="13" width="6.7109375" style="100" customWidth="1"/>
    <col min="14" max="14" width="2.5703125" style="100" customWidth="1"/>
    <col min="15" max="15" width="6.7109375" style="100" customWidth="1"/>
    <col min="16" max="23" width="6.5703125" style="100" customWidth="1"/>
    <col min="24" max="27" width="6.7109375" style="100" customWidth="1"/>
    <col min="28" max="28" width="1.42578125" style="100" customWidth="1"/>
    <col min="29" max="16384" width="11.42578125" style="100"/>
  </cols>
  <sheetData>
    <row r="1" spans="1:27">
      <c r="B1" s="94"/>
      <c r="C1" s="95"/>
      <c r="D1" s="95"/>
      <c r="E1" s="698"/>
      <c r="F1" s="698"/>
      <c r="G1" s="698"/>
      <c r="H1" s="698"/>
      <c r="I1" s="698"/>
      <c r="J1" s="96"/>
      <c r="K1" s="97"/>
      <c r="L1" s="95"/>
      <c r="M1" s="98"/>
      <c r="N1" s="98"/>
      <c r="O1" s="98"/>
      <c r="P1" s="98"/>
      <c r="Q1" s="98"/>
      <c r="R1" s="98"/>
      <c r="S1" s="98"/>
      <c r="T1" s="98"/>
      <c r="U1" s="98"/>
      <c r="V1" s="98"/>
      <c r="W1" s="98"/>
      <c r="X1" s="98"/>
      <c r="Y1" s="98"/>
      <c r="Z1" s="98"/>
      <c r="AA1" s="99"/>
    </row>
    <row r="2" spans="1:27">
      <c r="B2" s="125"/>
      <c r="C2" s="126"/>
      <c r="D2" s="126"/>
      <c r="E2" s="126"/>
      <c r="F2" s="126"/>
      <c r="G2" s="126"/>
      <c r="H2" s="126"/>
      <c r="I2" s="126"/>
      <c r="J2" s="126"/>
      <c r="K2" s="126"/>
      <c r="L2" s="126"/>
      <c r="M2" s="126"/>
      <c r="N2" s="126"/>
      <c r="O2" s="126"/>
      <c r="P2" s="126"/>
      <c r="Q2" s="126"/>
      <c r="R2" s="126"/>
      <c r="S2" s="126"/>
      <c r="T2" s="126"/>
      <c r="U2" s="126"/>
      <c r="V2" s="126"/>
      <c r="W2" s="126"/>
      <c r="X2" s="703"/>
      <c r="Y2" s="703"/>
      <c r="Z2" s="703"/>
      <c r="AA2" s="704"/>
    </row>
    <row r="3" spans="1:27" ht="32.25" customHeight="1">
      <c r="B3" s="699" t="s">
        <v>23</v>
      </c>
      <c r="C3" s="700"/>
      <c r="D3" s="700"/>
      <c r="E3" s="700"/>
      <c r="F3" s="700"/>
      <c r="G3" s="700"/>
      <c r="H3" s="700"/>
      <c r="I3" s="700"/>
      <c r="J3" s="700"/>
      <c r="K3" s="700"/>
      <c r="L3" s="700"/>
      <c r="M3" s="700"/>
      <c r="N3" s="700"/>
      <c r="O3" s="700"/>
      <c r="P3" s="700"/>
      <c r="Q3" s="700"/>
      <c r="R3" s="700"/>
      <c r="S3" s="700"/>
      <c r="T3" s="700"/>
      <c r="U3" s="700"/>
      <c r="V3" s="700"/>
      <c r="W3" s="700"/>
      <c r="X3" s="700"/>
      <c r="Y3" s="700"/>
      <c r="Z3" s="700"/>
      <c r="AA3" s="701"/>
    </row>
    <row r="4" spans="1:27">
      <c r="B4" s="702"/>
      <c r="C4" s="703"/>
      <c r="D4" s="703"/>
      <c r="E4" s="703"/>
      <c r="F4" s="703"/>
      <c r="G4" s="703"/>
      <c r="H4" s="703"/>
      <c r="I4" s="703"/>
      <c r="J4" s="703"/>
      <c r="K4" s="703"/>
      <c r="L4" s="703"/>
      <c r="M4" s="703"/>
      <c r="N4" s="703"/>
      <c r="O4" s="703"/>
      <c r="P4" s="703"/>
      <c r="Q4" s="703"/>
      <c r="R4" s="703"/>
      <c r="S4" s="703"/>
      <c r="T4" s="703"/>
      <c r="U4" s="703"/>
      <c r="V4" s="703"/>
      <c r="W4" s="703"/>
      <c r="X4" s="703"/>
      <c r="Y4" s="703"/>
      <c r="Z4" s="703"/>
      <c r="AA4" s="704"/>
    </row>
    <row r="5" spans="1:27">
      <c r="B5" s="705"/>
      <c r="C5" s="706"/>
      <c r="D5" s="706"/>
      <c r="E5" s="706"/>
      <c r="F5" s="706"/>
      <c r="G5" s="706"/>
      <c r="H5" s="706"/>
      <c r="I5" s="706"/>
      <c r="J5" s="706"/>
      <c r="K5" s="706"/>
      <c r="L5" s="706"/>
      <c r="AA5" s="101"/>
    </row>
    <row r="6" spans="1:27">
      <c r="B6" s="702"/>
      <c r="C6" s="703"/>
      <c r="D6" s="703"/>
      <c r="E6" s="703"/>
      <c r="F6" s="703"/>
      <c r="G6" s="703"/>
      <c r="H6" s="703"/>
      <c r="I6" s="703"/>
      <c r="J6" s="703"/>
      <c r="K6" s="703"/>
      <c r="L6" s="703"/>
      <c r="M6" s="703"/>
      <c r="N6" s="703"/>
      <c r="O6" s="703"/>
      <c r="P6" s="703"/>
      <c r="Q6" s="703"/>
      <c r="R6" s="703"/>
      <c r="S6" s="703"/>
      <c r="T6" s="703"/>
      <c r="U6" s="703"/>
      <c r="V6" s="703"/>
      <c r="W6" s="703"/>
      <c r="X6" s="703"/>
      <c r="Y6" s="703"/>
      <c r="Z6" s="703"/>
      <c r="AA6" s="704"/>
    </row>
    <row r="7" spans="1:27" ht="18" customHeight="1">
      <c r="A7" s="101"/>
      <c r="B7" s="118" t="s">
        <v>14</v>
      </c>
      <c r="C7" s="119"/>
      <c r="D7" s="69" t="str">
        <f>+Index!D6</f>
        <v>TEPOS703</v>
      </c>
      <c r="E7" s="119"/>
      <c r="F7" s="102"/>
      <c r="G7" s="103"/>
      <c r="H7" s="103"/>
      <c r="I7" s="103"/>
      <c r="J7" s="104"/>
      <c r="K7" s="105"/>
      <c r="L7" s="106"/>
      <c r="M7" s="105"/>
      <c r="N7" s="105"/>
      <c r="O7" s="105"/>
      <c r="P7" s="105"/>
      <c r="Q7" s="105"/>
      <c r="R7" s="105"/>
      <c r="S7" s="105"/>
      <c r="T7" s="105"/>
      <c r="U7" s="105"/>
      <c r="V7" s="105"/>
      <c r="W7" s="105"/>
      <c r="X7" s="107"/>
      <c r="Y7" s="707"/>
      <c r="Z7" s="707"/>
      <c r="AA7" s="708"/>
    </row>
    <row r="8" spans="1:27" ht="18" customHeight="1">
      <c r="A8" s="101"/>
      <c r="B8" s="118" t="s">
        <v>11</v>
      </c>
      <c r="C8" s="119"/>
      <c r="D8" s="69" t="str">
        <f>+Index!D7</f>
        <v xml:space="preserve">SERVICIO DE TRABAJOS CIVIL-ESTRUCTURALES MISCELÁNEOS EN ÁREAS  2460 Y 12615 DEL PROYECTO DE EXPANSIÓN TOROMOCHO - TEPOS703 </v>
      </c>
      <c r="E8" s="119"/>
      <c r="F8" s="102"/>
      <c r="G8" s="103"/>
      <c r="H8" s="103"/>
      <c r="I8" s="103"/>
      <c r="J8" s="104"/>
      <c r="K8" s="105"/>
      <c r="L8" s="106"/>
      <c r="M8" s="105"/>
      <c r="N8" s="105"/>
      <c r="O8" s="105"/>
      <c r="P8" s="105"/>
      <c r="Q8" s="105"/>
      <c r="R8" s="105"/>
      <c r="S8" s="105"/>
      <c r="T8" s="105"/>
      <c r="U8" s="105"/>
      <c r="V8" s="105"/>
      <c r="W8" s="105"/>
      <c r="X8" s="107"/>
      <c r="Y8" s="707"/>
      <c r="Z8" s="707"/>
      <c r="AA8" s="708"/>
    </row>
    <row r="9" spans="1:27" ht="15.75" thickBot="1">
      <c r="B9" s="108"/>
      <c r="C9" s="109"/>
      <c r="D9" s="109"/>
      <c r="E9" s="109"/>
      <c r="F9" s="109"/>
      <c r="G9" s="109"/>
      <c r="H9" s="109"/>
      <c r="I9" s="109"/>
      <c r="J9" s="109"/>
      <c r="K9" s="109"/>
      <c r="L9" s="109"/>
      <c r="M9" s="109"/>
      <c r="N9" s="109"/>
      <c r="O9" s="109"/>
      <c r="P9" s="109"/>
      <c r="Q9" s="109"/>
      <c r="R9" s="109"/>
      <c r="S9" s="109"/>
      <c r="T9" s="109"/>
      <c r="U9" s="109"/>
      <c r="V9" s="109"/>
      <c r="W9" s="109"/>
      <c r="X9" s="109"/>
      <c r="Y9" s="109"/>
      <c r="Z9" s="109"/>
      <c r="AA9" s="110"/>
    </row>
    <row r="10" spans="1:27" ht="15.75" thickBot="1">
      <c r="B10" s="111"/>
    </row>
    <row r="11" spans="1:27">
      <c r="B11" s="691" t="s">
        <v>249</v>
      </c>
      <c r="C11" s="692"/>
      <c r="D11" s="692"/>
      <c r="E11" s="692"/>
      <c r="F11" s="692"/>
      <c r="G11" s="692"/>
      <c r="H11" s="692"/>
      <c r="I11" s="692"/>
      <c r="J11" s="692"/>
      <c r="K11" s="692"/>
      <c r="L11" s="692"/>
      <c r="M11" s="693"/>
      <c r="N11" s="112"/>
      <c r="O11" s="691" t="s">
        <v>250</v>
      </c>
      <c r="P11" s="692"/>
      <c r="Q11" s="692"/>
      <c r="R11" s="692"/>
      <c r="S11" s="692"/>
      <c r="T11" s="692"/>
      <c r="U11" s="692"/>
      <c r="V11" s="692"/>
      <c r="W11" s="692"/>
      <c r="X11" s="692"/>
      <c r="Y11" s="692"/>
      <c r="Z11" s="692"/>
      <c r="AA11" s="693"/>
    </row>
    <row r="12" spans="1:27" ht="15.75" thickBot="1">
      <c r="B12" s="694"/>
      <c r="C12" s="695"/>
      <c r="D12" s="695"/>
      <c r="E12" s="695"/>
      <c r="F12" s="695"/>
      <c r="G12" s="695"/>
      <c r="H12" s="695"/>
      <c r="I12" s="695"/>
      <c r="J12" s="695"/>
      <c r="K12" s="695"/>
      <c r="L12" s="695"/>
      <c r="M12" s="696"/>
      <c r="N12" s="112"/>
      <c r="O12" s="694"/>
      <c r="P12" s="695"/>
      <c r="Q12" s="695"/>
      <c r="R12" s="695"/>
      <c r="S12" s="695"/>
      <c r="T12" s="695"/>
      <c r="U12" s="695"/>
      <c r="V12" s="695"/>
      <c r="W12" s="695"/>
      <c r="X12" s="695"/>
      <c r="Y12" s="695"/>
      <c r="Z12" s="695"/>
      <c r="AA12" s="696"/>
    </row>
    <row r="13" spans="1:27">
      <c r="B13" s="113"/>
      <c r="C13" s="98"/>
      <c r="D13" s="98"/>
      <c r="E13" s="98"/>
      <c r="F13" s="98"/>
      <c r="G13" s="98"/>
      <c r="H13" s="98"/>
      <c r="I13" s="98"/>
      <c r="J13" s="98"/>
      <c r="K13" s="98"/>
      <c r="L13" s="98"/>
      <c r="M13" s="98"/>
      <c r="N13" s="114"/>
      <c r="O13" s="113"/>
      <c r="P13" s="98"/>
      <c r="Q13" s="98"/>
      <c r="R13" s="98"/>
      <c r="S13" s="98"/>
      <c r="T13" s="98"/>
      <c r="U13" s="98"/>
      <c r="V13" s="98"/>
      <c r="W13" s="98"/>
      <c r="X13" s="98"/>
      <c r="Y13" s="98"/>
      <c r="Z13" s="98"/>
      <c r="AA13" s="99"/>
    </row>
    <row r="14" spans="1:27">
      <c r="B14" s="115"/>
      <c r="N14" s="114"/>
      <c r="O14" s="115"/>
      <c r="AA14" s="101"/>
    </row>
    <row r="15" spans="1:27">
      <c r="B15" s="115"/>
      <c r="N15" s="114"/>
      <c r="O15" s="115"/>
      <c r="AA15" s="101"/>
    </row>
    <row r="16" spans="1:27">
      <c r="B16" s="115"/>
      <c r="N16" s="114"/>
      <c r="O16" s="115"/>
      <c r="AA16" s="101"/>
    </row>
    <row r="17" spans="2:27">
      <c r="B17" s="115"/>
      <c r="N17" s="114"/>
      <c r="O17" s="115"/>
      <c r="AA17" s="101"/>
    </row>
    <row r="18" spans="2:27">
      <c r="B18" s="115"/>
      <c r="N18" s="114"/>
      <c r="O18" s="115"/>
      <c r="AA18" s="101"/>
    </row>
    <row r="19" spans="2:27">
      <c r="B19" s="115"/>
      <c r="N19" s="114"/>
      <c r="O19" s="115"/>
      <c r="AA19" s="101"/>
    </row>
    <row r="20" spans="2:27">
      <c r="B20" s="115"/>
      <c r="N20" s="114"/>
      <c r="O20" s="115"/>
      <c r="AA20" s="101"/>
    </row>
    <row r="21" spans="2:27">
      <c r="B21" s="115"/>
      <c r="N21" s="114"/>
      <c r="O21" s="115"/>
      <c r="AA21" s="101"/>
    </row>
    <row r="22" spans="2:27">
      <c r="B22" s="115"/>
      <c r="N22" s="114"/>
      <c r="O22" s="115"/>
      <c r="AA22" s="101"/>
    </row>
    <row r="23" spans="2:27">
      <c r="B23" s="115"/>
      <c r="N23" s="114"/>
      <c r="O23" s="115"/>
      <c r="AA23" s="101"/>
    </row>
    <row r="24" spans="2:27">
      <c r="B24" s="115"/>
      <c r="N24" s="114"/>
      <c r="O24" s="115"/>
      <c r="AA24" s="101"/>
    </row>
    <row r="25" spans="2:27">
      <c r="B25" s="115"/>
      <c r="N25" s="114"/>
      <c r="O25" s="115"/>
      <c r="AA25" s="101"/>
    </row>
    <row r="26" spans="2:27">
      <c r="B26" s="115"/>
      <c r="N26" s="114"/>
      <c r="O26" s="115"/>
      <c r="AA26" s="101"/>
    </row>
    <row r="27" spans="2:27">
      <c r="B27" s="115"/>
      <c r="N27" s="114"/>
      <c r="O27" s="115"/>
      <c r="AA27" s="101"/>
    </row>
    <row r="28" spans="2:27">
      <c r="B28" s="115"/>
      <c r="N28" s="114"/>
      <c r="O28" s="115"/>
      <c r="AA28" s="101"/>
    </row>
    <row r="29" spans="2:27">
      <c r="B29" s="115"/>
      <c r="N29" s="114"/>
      <c r="O29" s="115"/>
      <c r="AA29" s="101"/>
    </row>
    <row r="30" spans="2:27">
      <c r="B30" s="115"/>
      <c r="N30" s="114"/>
      <c r="O30" s="115"/>
      <c r="AA30" s="101"/>
    </row>
    <row r="31" spans="2:27">
      <c r="B31" s="115"/>
      <c r="N31" s="114"/>
      <c r="O31" s="115"/>
      <c r="AA31" s="101"/>
    </row>
    <row r="32" spans="2:27">
      <c r="B32" s="115"/>
      <c r="N32" s="114"/>
      <c r="O32" s="115"/>
      <c r="AA32" s="101"/>
    </row>
    <row r="33" spans="2:27">
      <c r="B33" s="115"/>
      <c r="N33" s="114"/>
      <c r="O33" s="115"/>
      <c r="AA33" s="101"/>
    </row>
    <row r="34" spans="2:27">
      <c r="B34" s="115"/>
      <c r="N34" s="114"/>
      <c r="O34" s="115"/>
      <c r="AA34" s="101"/>
    </row>
    <row r="35" spans="2:27">
      <c r="B35" s="115"/>
      <c r="N35" s="114"/>
      <c r="O35" s="115"/>
      <c r="AA35" s="101"/>
    </row>
    <row r="36" spans="2:27" ht="7.5" customHeight="1" thickBot="1">
      <c r="B36" s="116"/>
      <c r="C36" s="109"/>
      <c r="D36" s="109"/>
      <c r="E36" s="109"/>
      <c r="F36" s="109"/>
      <c r="G36" s="109"/>
      <c r="H36" s="109"/>
      <c r="I36" s="109"/>
      <c r="J36" s="109"/>
      <c r="K36" s="109"/>
      <c r="L36" s="109"/>
      <c r="M36" s="109"/>
      <c r="N36" s="114"/>
      <c r="O36" s="116"/>
      <c r="P36" s="109"/>
      <c r="Q36" s="109"/>
      <c r="R36" s="109"/>
      <c r="S36" s="109"/>
      <c r="T36" s="109"/>
      <c r="U36" s="109"/>
      <c r="V36" s="109"/>
      <c r="W36" s="109"/>
      <c r="X36" s="109"/>
      <c r="Y36" s="109"/>
      <c r="Z36" s="109"/>
      <c r="AA36" s="110"/>
    </row>
    <row r="37" spans="2:27" ht="15.75" thickBot="1">
      <c r="B37" s="109"/>
      <c r="O37" s="109"/>
      <c r="P37" s="109"/>
      <c r="Q37" s="109"/>
      <c r="R37" s="109"/>
      <c r="S37" s="109"/>
      <c r="T37" s="109"/>
      <c r="U37" s="109"/>
      <c r="V37" s="109"/>
      <c r="W37" s="109"/>
      <c r="X37" s="109"/>
      <c r="Y37" s="109"/>
      <c r="Z37" s="109"/>
      <c r="AA37" s="109"/>
    </row>
    <row r="38" spans="2:27">
      <c r="B38" s="691" t="s">
        <v>251</v>
      </c>
      <c r="C38" s="692"/>
      <c r="D38" s="692"/>
      <c r="E38" s="692"/>
      <c r="F38" s="692"/>
      <c r="G38" s="692"/>
      <c r="H38" s="692"/>
      <c r="I38" s="692"/>
      <c r="J38" s="692"/>
      <c r="K38" s="692"/>
      <c r="L38" s="692"/>
      <c r="M38" s="693"/>
      <c r="N38" s="112"/>
      <c r="O38" s="691" t="s">
        <v>252</v>
      </c>
      <c r="P38" s="692"/>
      <c r="Q38" s="692"/>
      <c r="R38" s="692"/>
      <c r="S38" s="692"/>
      <c r="T38" s="692"/>
      <c r="U38" s="692"/>
      <c r="V38" s="692"/>
      <c r="W38" s="692"/>
      <c r="X38" s="692"/>
      <c r="Y38" s="692"/>
      <c r="Z38" s="692"/>
      <c r="AA38" s="693"/>
    </row>
    <row r="39" spans="2:27" ht="15.75" thickBot="1">
      <c r="B39" s="694"/>
      <c r="C39" s="695"/>
      <c r="D39" s="695"/>
      <c r="E39" s="695"/>
      <c r="F39" s="695"/>
      <c r="G39" s="695"/>
      <c r="H39" s="695"/>
      <c r="I39" s="695"/>
      <c r="J39" s="695"/>
      <c r="K39" s="695"/>
      <c r="L39" s="695"/>
      <c r="M39" s="696"/>
      <c r="N39" s="112"/>
      <c r="O39" s="694"/>
      <c r="P39" s="695"/>
      <c r="Q39" s="695"/>
      <c r="R39" s="695"/>
      <c r="S39" s="695"/>
      <c r="T39" s="695"/>
      <c r="U39" s="695"/>
      <c r="V39" s="695"/>
      <c r="W39" s="695"/>
      <c r="X39" s="695"/>
      <c r="Y39" s="695"/>
      <c r="Z39" s="695"/>
      <c r="AA39" s="696"/>
    </row>
    <row r="40" spans="2:27">
      <c r="B40" s="113"/>
      <c r="C40" s="98"/>
      <c r="D40" s="98"/>
      <c r="E40" s="98"/>
      <c r="F40" s="98"/>
      <c r="G40" s="98"/>
      <c r="H40" s="98"/>
      <c r="I40" s="98"/>
      <c r="J40" s="98"/>
      <c r="K40" s="98"/>
      <c r="L40" s="98"/>
      <c r="M40" s="99"/>
      <c r="N40" s="114"/>
      <c r="O40" s="113"/>
      <c r="P40" s="98"/>
      <c r="Q40" s="98"/>
      <c r="R40" s="98"/>
      <c r="S40" s="98"/>
      <c r="T40" s="98"/>
      <c r="U40" s="98"/>
      <c r="V40" s="98"/>
      <c r="W40" s="98"/>
      <c r="X40" s="98"/>
      <c r="Y40" s="98"/>
      <c r="Z40" s="98"/>
      <c r="AA40" s="99"/>
    </row>
    <row r="41" spans="2:27">
      <c r="B41" s="115"/>
      <c r="M41" s="101"/>
      <c r="N41" s="114"/>
      <c r="O41" s="115"/>
      <c r="AA41" s="101"/>
    </row>
    <row r="42" spans="2:27">
      <c r="B42" s="115"/>
      <c r="M42" s="101"/>
      <c r="N42" s="114"/>
      <c r="O42" s="115"/>
      <c r="AA42" s="101"/>
    </row>
    <row r="43" spans="2:27">
      <c r="B43" s="115"/>
      <c r="M43" s="101"/>
      <c r="N43" s="114"/>
      <c r="O43" s="115"/>
      <c r="AA43" s="101"/>
    </row>
    <row r="44" spans="2:27">
      <c r="B44" s="115"/>
      <c r="M44" s="101"/>
      <c r="N44" s="114"/>
      <c r="O44" s="115"/>
      <c r="AA44" s="101"/>
    </row>
    <row r="45" spans="2:27">
      <c r="B45" s="115"/>
      <c r="M45" s="101"/>
      <c r="N45" s="114"/>
      <c r="O45" s="115"/>
      <c r="AA45" s="101"/>
    </row>
    <row r="46" spans="2:27">
      <c r="B46" s="115"/>
      <c r="M46" s="101"/>
      <c r="N46" s="114"/>
      <c r="O46" s="115"/>
      <c r="AA46" s="101"/>
    </row>
    <row r="47" spans="2:27">
      <c r="B47" s="115"/>
      <c r="M47" s="101"/>
      <c r="N47" s="114"/>
      <c r="O47" s="115"/>
      <c r="AA47" s="101"/>
    </row>
    <row r="48" spans="2:27">
      <c r="B48" s="115"/>
      <c r="M48" s="101"/>
      <c r="N48" s="114"/>
      <c r="O48" s="115"/>
      <c r="AA48" s="101"/>
    </row>
    <row r="49" spans="2:27">
      <c r="B49" s="115"/>
      <c r="M49" s="101"/>
      <c r="N49" s="114"/>
      <c r="O49" s="115"/>
      <c r="AA49" s="101"/>
    </row>
    <row r="50" spans="2:27">
      <c r="B50" s="115"/>
      <c r="M50" s="101"/>
      <c r="N50" s="114"/>
      <c r="O50" s="115"/>
      <c r="AA50" s="101"/>
    </row>
    <row r="51" spans="2:27">
      <c r="B51" s="115"/>
      <c r="M51" s="101"/>
      <c r="N51" s="114"/>
      <c r="O51" s="115"/>
      <c r="AA51" s="101"/>
    </row>
    <row r="52" spans="2:27">
      <c r="B52" s="115"/>
      <c r="M52" s="101"/>
      <c r="N52" s="114"/>
      <c r="O52" s="115"/>
      <c r="AA52" s="101"/>
    </row>
    <row r="53" spans="2:27">
      <c r="B53" s="115"/>
      <c r="M53" s="101"/>
      <c r="N53" s="114"/>
      <c r="O53" s="115"/>
      <c r="AA53" s="101"/>
    </row>
    <row r="54" spans="2:27">
      <c r="B54" s="115"/>
      <c r="M54" s="101"/>
      <c r="N54" s="114"/>
      <c r="O54" s="115"/>
      <c r="AA54" s="101"/>
    </row>
    <row r="55" spans="2:27">
      <c r="B55" s="115"/>
      <c r="M55" s="101"/>
      <c r="N55" s="114"/>
      <c r="O55" s="115"/>
      <c r="AA55" s="101"/>
    </row>
    <row r="56" spans="2:27">
      <c r="B56" s="115"/>
      <c r="M56" s="101"/>
      <c r="N56" s="114"/>
      <c r="O56" s="115"/>
      <c r="AA56" s="101"/>
    </row>
    <row r="57" spans="2:27">
      <c r="B57" s="115"/>
      <c r="M57" s="101"/>
      <c r="N57" s="114"/>
      <c r="O57" s="115"/>
      <c r="AA57" s="101"/>
    </row>
    <row r="58" spans="2:27" ht="9.75" customHeight="1" thickBot="1">
      <c r="B58" s="116"/>
      <c r="C58" s="109"/>
      <c r="D58" s="109"/>
      <c r="E58" s="109"/>
      <c r="F58" s="109"/>
      <c r="G58" s="109"/>
      <c r="H58" s="109"/>
      <c r="I58" s="109"/>
      <c r="J58" s="109"/>
      <c r="K58" s="109"/>
      <c r="L58" s="109"/>
      <c r="M58" s="110"/>
      <c r="N58" s="114"/>
      <c r="O58" s="116"/>
      <c r="P58" s="109"/>
      <c r="Q58" s="109"/>
      <c r="R58" s="109"/>
      <c r="S58" s="109"/>
      <c r="T58" s="109"/>
      <c r="U58" s="109"/>
      <c r="V58" s="109"/>
      <c r="W58" s="109"/>
      <c r="X58" s="109"/>
      <c r="Y58" s="109"/>
      <c r="Z58" s="109"/>
      <c r="AA58" s="110"/>
    </row>
    <row r="59" spans="2:27" ht="15.75" customHeight="1" thickBot="1">
      <c r="B59" s="111"/>
    </row>
    <row r="60" spans="2:27">
      <c r="B60" s="691" t="s">
        <v>253</v>
      </c>
      <c r="C60" s="692"/>
      <c r="D60" s="692"/>
      <c r="E60" s="692"/>
      <c r="F60" s="692"/>
      <c r="G60" s="692"/>
      <c r="H60" s="692"/>
      <c r="I60" s="692"/>
      <c r="J60" s="692"/>
      <c r="K60" s="692"/>
      <c r="L60" s="692"/>
      <c r="M60" s="693"/>
      <c r="N60" s="112"/>
      <c r="O60" s="691" t="s">
        <v>254</v>
      </c>
      <c r="P60" s="692"/>
      <c r="Q60" s="692"/>
      <c r="R60" s="692"/>
      <c r="S60" s="692"/>
      <c r="T60" s="692"/>
      <c r="U60" s="692"/>
      <c r="V60" s="692"/>
      <c r="W60" s="692"/>
      <c r="X60" s="692"/>
      <c r="Y60" s="692"/>
      <c r="Z60" s="692"/>
      <c r="AA60" s="693"/>
    </row>
    <row r="61" spans="2:27" ht="15.75" thickBot="1">
      <c r="B61" s="694"/>
      <c r="C61" s="695"/>
      <c r="D61" s="695"/>
      <c r="E61" s="695"/>
      <c r="F61" s="695"/>
      <c r="G61" s="695"/>
      <c r="H61" s="695"/>
      <c r="I61" s="695"/>
      <c r="J61" s="695"/>
      <c r="K61" s="695"/>
      <c r="L61" s="695"/>
      <c r="M61" s="696"/>
      <c r="N61" s="112"/>
      <c r="O61" s="694"/>
      <c r="P61" s="695"/>
      <c r="Q61" s="695"/>
      <c r="R61" s="695"/>
      <c r="S61" s="695"/>
      <c r="T61" s="695"/>
      <c r="U61" s="695"/>
      <c r="V61" s="695"/>
      <c r="W61" s="695"/>
      <c r="X61" s="695"/>
      <c r="Y61" s="695"/>
      <c r="Z61" s="695"/>
      <c r="AA61" s="696"/>
    </row>
    <row r="62" spans="2:27">
      <c r="B62" s="113"/>
      <c r="C62" s="98"/>
      <c r="D62" s="98"/>
      <c r="E62" s="98"/>
      <c r="F62" s="98"/>
      <c r="G62" s="98"/>
      <c r="H62" s="98"/>
      <c r="I62" s="98"/>
      <c r="J62" s="98"/>
      <c r="K62" s="98"/>
      <c r="L62" s="98"/>
      <c r="M62" s="99"/>
      <c r="N62" s="114"/>
      <c r="O62" s="113"/>
      <c r="P62" s="98"/>
      <c r="Q62" s="98"/>
      <c r="R62" s="98"/>
      <c r="S62" s="98"/>
      <c r="T62" s="98"/>
      <c r="U62" s="98"/>
      <c r="V62" s="98"/>
      <c r="W62" s="98"/>
      <c r="X62" s="98"/>
      <c r="Y62" s="98"/>
      <c r="Z62" s="98"/>
      <c r="AA62" s="99"/>
    </row>
    <row r="63" spans="2:27">
      <c r="B63" s="115"/>
      <c r="M63" s="101"/>
      <c r="N63" s="114"/>
      <c r="O63" s="115"/>
      <c r="AA63" s="101"/>
    </row>
    <row r="64" spans="2:27">
      <c r="B64" s="115"/>
      <c r="M64" s="101"/>
      <c r="N64" s="114"/>
      <c r="O64" s="115"/>
      <c r="AA64" s="101"/>
    </row>
    <row r="65" spans="2:27">
      <c r="B65" s="115"/>
      <c r="M65" s="101"/>
      <c r="N65" s="114"/>
      <c r="O65" s="115"/>
      <c r="AA65" s="101"/>
    </row>
    <row r="66" spans="2:27">
      <c r="B66" s="115"/>
      <c r="M66" s="101"/>
      <c r="N66" s="114"/>
      <c r="O66" s="115"/>
      <c r="AA66" s="101"/>
    </row>
    <row r="67" spans="2:27">
      <c r="B67" s="115"/>
      <c r="M67" s="101"/>
      <c r="N67" s="114"/>
      <c r="O67" s="115"/>
      <c r="AA67" s="101"/>
    </row>
    <row r="68" spans="2:27">
      <c r="B68" s="115"/>
      <c r="M68" s="101"/>
      <c r="N68" s="114"/>
      <c r="O68" s="115"/>
      <c r="AA68" s="101"/>
    </row>
    <row r="69" spans="2:27">
      <c r="B69" s="115"/>
      <c r="M69" s="101"/>
      <c r="N69" s="114"/>
      <c r="O69" s="115"/>
      <c r="AA69" s="101"/>
    </row>
    <row r="70" spans="2:27">
      <c r="B70" s="115"/>
      <c r="M70" s="101"/>
      <c r="N70" s="114"/>
      <c r="O70" s="115"/>
      <c r="AA70" s="101"/>
    </row>
    <row r="71" spans="2:27">
      <c r="B71" s="115"/>
      <c r="M71" s="101"/>
      <c r="N71" s="114"/>
      <c r="O71" s="115"/>
      <c r="AA71" s="101"/>
    </row>
    <row r="72" spans="2:27">
      <c r="B72" s="115"/>
      <c r="M72" s="101"/>
      <c r="N72" s="114"/>
      <c r="O72" s="115"/>
      <c r="AA72" s="101"/>
    </row>
    <row r="73" spans="2:27">
      <c r="B73" s="115"/>
      <c r="M73" s="101"/>
      <c r="N73" s="114"/>
      <c r="O73" s="115"/>
      <c r="AA73" s="101"/>
    </row>
    <row r="74" spans="2:27">
      <c r="B74" s="115"/>
      <c r="M74" s="101"/>
      <c r="N74" s="114"/>
      <c r="O74" s="115"/>
      <c r="AA74" s="101"/>
    </row>
    <row r="75" spans="2:27">
      <c r="B75" s="115"/>
      <c r="M75" s="101"/>
      <c r="N75" s="114"/>
      <c r="O75" s="115"/>
      <c r="AA75" s="101"/>
    </row>
    <row r="76" spans="2:27">
      <c r="B76" s="115"/>
      <c r="M76" s="101"/>
      <c r="N76" s="114"/>
      <c r="O76" s="115"/>
      <c r="AA76" s="101"/>
    </row>
    <row r="77" spans="2:27">
      <c r="B77" s="115"/>
      <c r="M77" s="101"/>
      <c r="N77" s="114"/>
      <c r="O77" s="115"/>
      <c r="AA77" s="101"/>
    </row>
    <row r="78" spans="2:27">
      <c r="B78" s="115"/>
      <c r="M78" s="101"/>
      <c r="N78" s="114"/>
      <c r="O78" s="115"/>
      <c r="AA78" s="101"/>
    </row>
    <row r="79" spans="2:27">
      <c r="B79" s="115"/>
      <c r="M79" s="101"/>
      <c r="N79" s="114"/>
      <c r="O79" s="115"/>
      <c r="AA79" s="101"/>
    </row>
    <row r="80" spans="2:27">
      <c r="B80" s="115"/>
      <c r="M80" s="101"/>
      <c r="N80" s="114"/>
      <c r="O80" s="115"/>
      <c r="AA80" s="101"/>
    </row>
    <row r="81" spans="2:27">
      <c r="B81" s="115"/>
      <c r="M81" s="101"/>
      <c r="N81" s="114"/>
      <c r="O81" s="115"/>
      <c r="AA81" s="101"/>
    </row>
    <row r="82" spans="2:27">
      <c r="B82" s="115"/>
      <c r="M82" s="101"/>
      <c r="N82" s="114"/>
      <c r="O82" s="115"/>
      <c r="AA82" s="101"/>
    </row>
    <row r="83" spans="2:27">
      <c r="B83" s="115"/>
      <c r="M83" s="101"/>
      <c r="N83" s="114"/>
      <c r="O83" s="115"/>
      <c r="AA83" s="101"/>
    </row>
    <row r="84" spans="2:27">
      <c r="B84" s="115"/>
      <c r="M84" s="101"/>
      <c r="N84" s="114"/>
      <c r="O84" s="115"/>
      <c r="AA84" s="101"/>
    </row>
    <row r="85" spans="2:27" ht="9.75" customHeight="1" thickBot="1">
      <c r="B85" s="116"/>
      <c r="C85" s="109"/>
      <c r="D85" s="109"/>
      <c r="E85" s="109"/>
      <c r="F85" s="109"/>
      <c r="G85" s="109"/>
      <c r="H85" s="109"/>
      <c r="I85" s="109"/>
      <c r="J85" s="109"/>
      <c r="K85" s="109"/>
      <c r="L85" s="109"/>
      <c r="M85" s="110"/>
      <c r="N85" s="114"/>
      <c r="O85" s="116"/>
      <c r="P85" s="109"/>
      <c r="Q85" s="109"/>
      <c r="R85" s="109"/>
      <c r="S85" s="109"/>
      <c r="T85" s="109"/>
      <c r="U85" s="109"/>
      <c r="V85" s="109"/>
      <c r="W85" s="109"/>
      <c r="X85" s="109"/>
      <c r="Y85" s="109"/>
      <c r="Z85" s="109"/>
      <c r="AA85" s="110"/>
    </row>
    <row r="107" spans="2:26">
      <c r="B107" s="697"/>
      <c r="C107" s="697"/>
      <c r="D107" s="697"/>
      <c r="E107" s="697"/>
      <c r="F107" s="697"/>
      <c r="G107" s="697"/>
      <c r="H107" s="697"/>
      <c r="I107" s="697"/>
      <c r="J107" s="697"/>
      <c r="K107" s="697"/>
      <c r="L107" s="697"/>
      <c r="M107" s="697"/>
      <c r="N107" s="117"/>
      <c r="O107" s="697"/>
      <c r="P107" s="697"/>
      <c r="Q107" s="697"/>
      <c r="R107" s="697"/>
      <c r="S107" s="697"/>
      <c r="T107" s="697"/>
      <c r="U107" s="697"/>
      <c r="V107" s="697"/>
      <c r="W107" s="697"/>
      <c r="X107" s="697"/>
      <c r="Y107" s="697"/>
      <c r="Z107" s="697"/>
    </row>
    <row r="108" spans="2:26">
      <c r="B108" s="697"/>
      <c r="C108" s="697"/>
      <c r="D108" s="697"/>
      <c r="E108" s="697"/>
      <c r="F108" s="697"/>
      <c r="G108" s="697"/>
      <c r="H108" s="697"/>
      <c r="I108" s="697"/>
      <c r="J108" s="697"/>
      <c r="K108" s="697"/>
      <c r="L108" s="697"/>
      <c r="M108" s="697"/>
      <c r="N108" s="117"/>
      <c r="O108" s="697"/>
      <c r="P108" s="697"/>
      <c r="Q108" s="697"/>
      <c r="R108" s="697"/>
      <c r="S108" s="697"/>
      <c r="T108" s="697"/>
      <c r="U108" s="697"/>
      <c r="V108" s="697"/>
      <c r="W108" s="697"/>
      <c r="X108" s="697"/>
      <c r="Y108" s="697"/>
      <c r="Z108" s="697"/>
    </row>
    <row r="134" spans="2:27">
      <c r="B134" s="697"/>
      <c r="C134" s="697"/>
      <c r="D134" s="697"/>
      <c r="E134" s="697"/>
      <c r="F134" s="697"/>
      <c r="G134" s="697"/>
      <c r="H134" s="697"/>
      <c r="I134" s="697"/>
      <c r="J134" s="697"/>
      <c r="K134" s="697"/>
      <c r="L134" s="697"/>
      <c r="M134" s="697"/>
      <c r="N134" s="117"/>
      <c r="O134" s="697"/>
      <c r="P134" s="697"/>
      <c r="Q134" s="697"/>
      <c r="R134" s="697"/>
      <c r="S134" s="697"/>
      <c r="T134" s="697"/>
      <c r="U134" s="697"/>
      <c r="V134" s="697"/>
      <c r="W134" s="697"/>
      <c r="X134" s="697"/>
      <c r="Y134" s="697"/>
      <c r="Z134" s="697"/>
      <c r="AA134" s="697"/>
    </row>
    <row r="135" spans="2:27">
      <c r="B135" s="697"/>
      <c r="C135" s="697"/>
      <c r="D135" s="697"/>
      <c r="E135" s="697"/>
      <c r="F135" s="697"/>
      <c r="G135" s="697"/>
      <c r="H135" s="697"/>
      <c r="I135" s="697"/>
      <c r="J135" s="697"/>
      <c r="K135" s="697"/>
      <c r="L135" s="697"/>
      <c r="M135" s="697"/>
      <c r="N135" s="117"/>
      <c r="O135" s="697"/>
      <c r="P135" s="697"/>
      <c r="Q135" s="697"/>
      <c r="R135" s="697"/>
      <c r="S135" s="697"/>
      <c r="T135" s="697"/>
      <c r="U135" s="697"/>
      <c r="V135" s="697"/>
      <c r="W135" s="697"/>
      <c r="X135" s="697"/>
      <c r="Y135" s="697"/>
      <c r="Z135" s="697"/>
      <c r="AA135" s="697"/>
    </row>
  </sheetData>
  <mergeCells count="18">
    <mergeCell ref="B6:AA6"/>
    <mergeCell ref="Y7:AA7"/>
    <mergeCell ref="Y8:AA8"/>
    <mergeCell ref="B11:M12"/>
    <mergeCell ref="O11:AA12"/>
    <mergeCell ref="E1:I1"/>
    <mergeCell ref="B3:AA3"/>
    <mergeCell ref="B4:AA4"/>
    <mergeCell ref="B5:L5"/>
    <mergeCell ref="X2:AA2"/>
    <mergeCell ref="B38:M39"/>
    <mergeCell ref="O38:AA39"/>
    <mergeCell ref="B60:M61"/>
    <mergeCell ref="O60:AA61"/>
    <mergeCell ref="B134:M135"/>
    <mergeCell ref="O134:AA135"/>
    <mergeCell ref="B107:M108"/>
    <mergeCell ref="O107:Z108"/>
  </mergeCells>
  <printOptions horizontalCentered="1"/>
  <pageMargins left="0.70866141732283472" right="0.70866141732283472" top="0.74803149606299213" bottom="0.74803149606299213" header="0.31496062992125984" footer="0.31496062992125984"/>
  <pageSetup paperSize="9" scale="4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N55"/>
  <sheetViews>
    <sheetView showGridLines="0" topLeftCell="A24" zoomScale="91" zoomScaleNormal="91" zoomScaleSheetLayoutView="77" workbookViewId="0">
      <selection activeCell="A8" sqref="A8"/>
    </sheetView>
  </sheetViews>
  <sheetFormatPr baseColWidth="10" defaultColWidth="11.42578125" defaultRowHeight="15"/>
  <cols>
    <col min="1" max="1" width="1.5703125" style="45" customWidth="1"/>
    <col min="2" max="2" width="19.7109375" style="45" customWidth="1"/>
    <col min="3" max="3" width="21" style="45" customWidth="1"/>
    <col min="4" max="5" width="20.7109375" style="45" customWidth="1"/>
    <col min="6" max="7" width="22" style="45" customWidth="1"/>
    <col min="8" max="11" width="20.7109375" style="45" customWidth="1"/>
    <col min="12" max="12" width="1.42578125" style="45" customWidth="1"/>
    <col min="13" max="13" width="12.7109375" style="45" customWidth="1"/>
    <col min="14" max="14" width="30.7109375" style="45" customWidth="1"/>
    <col min="15" max="150" width="11.42578125" style="45"/>
    <col min="151" max="168" width="30.28515625" style="45" customWidth="1"/>
    <col min="169" max="169" width="9.28515625" style="45" customWidth="1"/>
    <col min="170" max="170" width="15.7109375" style="45" bestFit="1" customWidth="1"/>
    <col min="171" max="171" width="16.5703125" style="45" bestFit="1" customWidth="1"/>
    <col min="172" max="406" width="11.42578125" style="45"/>
    <col min="407" max="424" width="30.28515625" style="45" customWidth="1"/>
    <col min="425" max="425" width="9.28515625" style="45" customWidth="1"/>
    <col min="426" max="426" width="15.7109375" style="45" bestFit="1" customWidth="1"/>
    <col min="427" max="427" width="16.5703125" style="45" bestFit="1" customWidth="1"/>
    <col min="428" max="662" width="11.42578125" style="45"/>
    <col min="663" max="680" width="30.28515625" style="45" customWidth="1"/>
    <col min="681" max="681" width="9.28515625" style="45" customWidth="1"/>
    <col min="682" max="682" width="15.7109375" style="45" bestFit="1" customWidth="1"/>
    <col min="683" max="683" width="16.5703125" style="45" bestFit="1" customWidth="1"/>
    <col min="684" max="918" width="11.42578125" style="45"/>
    <col min="919" max="936" width="30.28515625" style="45" customWidth="1"/>
    <col min="937" max="937" width="9.28515625" style="45" customWidth="1"/>
    <col min="938" max="938" width="15.7109375" style="45" bestFit="1" customWidth="1"/>
    <col min="939" max="939" width="16.5703125" style="45" bestFit="1" customWidth="1"/>
    <col min="940" max="1174" width="11.42578125" style="45"/>
    <col min="1175" max="1192" width="30.28515625" style="45" customWidth="1"/>
    <col min="1193" max="1193" width="9.28515625" style="45" customWidth="1"/>
    <col min="1194" max="1194" width="15.7109375" style="45" bestFit="1" customWidth="1"/>
    <col min="1195" max="1195" width="16.5703125" style="45" bestFit="1" customWidth="1"/>
    <col min="1196" max="1430" width="11.42578125" style="45"/>
    <col min="1431" max="1448" width="30.28515625" style="45" customWidth="1"/>
    <col min="1449" max="1449" width="9.28515625" style="45" customWidth="1"/>
    <col min="1450" max="1450" width="15.7109375" style="45" bestFit="1" customWidth="1"/>
    <col min="1451" max="1451" width="16.5703125" style="45" bestFit="1" customWidth="1"/>
    <col min="1452" max="1686" width="11.42578125" style="45"/>
    <col min="1687" max="1704" width="30.28515625" style="45" customWidth="1"/>
    <col min="1705" max="1705" width="9.28515625" style="45" customWidth="1"/>
    <col min="1706" max="1706" width="15.7109375" style="45" bestFit="1" customWidth="1"/>
    <col min="1707" max="1707" width="16.5703125" style="45" bestFit="1" customWidth="1"/>
    <col min="1708" max="1942" width="11.42578125" style="45"/>
    <col min="1943" max="1960" width="30.28515625" style="45" customWidth="1"/>
    <col min="1961" max="1961" width="9.28515625" style="45" customWidth="1"/>
    <col min="1962" max="1962" width="15.7109375" style="45" bestFit="1" customWidth="1"/>
    <col min="1963" max="1963" width="16.5703125" style="45" bestFit="1" customWidth="1"/>
    <col min="1964" max="2198" width="11.42578125" style="45"/>
    <col min="2199" max="2216" width="30.28515625" style="45" customWidth="1"/>
    <col min="2217" max="2217" width="9.28515625" style="45" customWidth="1"/>
    <col min="2218" max="2218" width="15.7109375" style="45" bestFit="1" customWidth="1"/>
    <col min="2219" max="2219" width="16.5703125" style="45" bestFit="1" customWidth="1"/>
    <col min="2220" max="2454" width="11.42578125" style="45"/>
    <col min="2455" max="2472" width="30.28515625" style="45" customWidth="1"/>
    <col min="2473" max="2473" width="9.28515625" style="45" customWidth="1"/>
    <col min="2474" max="2474" width="15.7109375" style="45" bestFit="1" customWidth="1"/>
    <col min="2475" max="2475" width="16.5703125" style="45" bestFit="1" customWidth="1"/>
    <col min="2476" max="2710" width="11.42578125" style="45"/>
    <col min="2711" max="2728" width="30.28515625" style="45" customWidth="1"/>
    <col min="2729" max="2729" width="9.28515625" style="45" customWidth="1"/>
    <col min="2730" max="2730" width="15.7109375" style="45" bestFit="1" customWidth="1"/>
    <col min="2731" max="2731" width="16.5703125" style="45" bestFit="1" customWidth="1"/>
    <col min="2732" max="2966" width="11.42578125" style="45"/>
    <col min="2967" max="2984" width="30.28515625" style="45" customWidth="1"/>
    <col min="2985" max="2985" width="9.28515625" style="45" customWidth="1"/>
    <col min="2986" max="2986" width="15.7109375" style="45" bestFit="1" customWidth="1"/>
    <col min="2987" max="2987" width="16.5703125" style="45" bestFit="1" customWidth="1"/>
    <col min="2988" max="3222" width="11.42578125" style="45"/>
    <col min="3223" max="3240" width="30.28515625" style="45" customWidth="1"/>
    <col min="3241" max="3241" width="9.28515625" style="45" customWidth="1"/>
    <col min="3242" max="3242" width="15.7109375" style="45" bestFit="1" customWidth="1"/>
    <col min="3243" max="3243" width="16.5703125" style="45" bestFit="1" customWidth="1"/>
    <col min="3244" max="3478" width="11.42578125" style="45"/>
    <col min="3479" max="3496" width="30.28515625" style="45" customWidth="1"/>
    <col min="3497" max="3497" width="9.28515625" style="45" customWidth="1"/>
    <col min="3498" max="3498" width="15.7109375" style="45" bestFit="1" customWidth="1"/>
    <col min="3499" max="3499" width="16.5703125" style="45" bestFit="1" customWidth="1"/>
    <col min="3500" max="3734" width="11.42578125" style="45"/>
    <col min="3735" max="3752" width="30.28515625" style="45" customWidth="1"/>
    <col min="3753" max="3753" width="9.28515625" style="45" customWidth="1"/>
    <col min="3754" max="3754" width="15.7109375" style="45" bestFit="1" customWidth="1"/>
    <col min="3755" max="3755" width="16.5703125" style="45" bestFit="1" customWidth="1"/>
    <col min="3756" max="3990" width="11.42578125" style="45"/>
    <col min="3991" max="4008" width="30.28515625" style="45" customWidth="1"/>
    <col min="4009" max="4009" width="9.28515625" style="45" customWidth="1"/>
    <col min="4010" max="4010" width="15.7109375" style="45" bestFit="1" customWidth="1"/>
    <col min="4011" max="4011" width="16.5703125" style="45" bestFit="1" customWidth="1"/>
    <col min="4012" max="4246" width="11.42578125" style="45"/>
    <col min="4247" max="4264" width="30.28515625" style="45" customWidth="1"/>
    <col min="4265" max="4265" width="9.28515625" style="45" customWidth="1"/>
    <col min="4266" max="4266" width="15.7109375" style="45" bestFit="1" customWidth="1"/>
    <col min="4267" max="4267" width="16.5703125" style="45" bestFit="1" customWidth="1"/>
    <col min="4268" max="4502" width="11.42578125" style="45"/>
    <col min="4503" max="4520" width="30.28515625" style="45" customWidth="1"/>
    <col min="4521" max="4521" width="9.28515625" style="45" customWidth="1"/>
    <col min="4522" max="4522" width="15.7109375" style="45" bestFit="1" customWidth="1"/>
    <col min="4523" max="4523" width="16.5703125" style="45" bestFit="1" customWidth="1"/>
    <col min="4524" max="4758" width="11.42578125" style="45"/>
    <col min="4759" max="4776" width="30.28515625" style="45" customWidth="1"/>
    <col min="4777" max="4777" width="9.28515625" style="45" customWidth="1"/>
    <col min="4778" max="4778" width="15.7109375" style="45" bestFit="1" customWidth="1"/>
    <col min="4779" max="4779" width="16.5703125" style="45" bestFit="1" customWidth="1"/>
    <col min="4780" max="5014" width="11.42578125" style="45"/>
    <col min="5015" max="5032" width="30.28515625" style="45" customWidth="1"/>
    <col min="5033" max="5033" width="9.28515625" style="45" customWidth="1"/>
    <col min="5034" max="5034" width="15.7109375" style="45" bestFit="1" customWidth="1"/>
    <col min="5035" max="5035" width="16.5703125" style="45" bestFit="1" customWidth="1"/>
    <col min="5036" max="5270" width="11.42578125" style="45"/>
    <col min="5271" max="5288" width="30.28515625" style="45" customWidth="1"/>
    <col min="5289" max="5289" width="9.28515625" style="45" customWidth="1"/>
    <col min="5290" max="5290" width="15.7109375" style="45" bestFit="1" customWidth="1"/>
    <col min="5291" max="5291" width="16.5703125" style="45" bestFit="1" customWidth="1"/>
    <col min="5292" max="5526" width="11.42578125" style="45"/>
    <col min="5527" max="5544" width="30.28515625" style="45" customWidth="1"/>
    <col min="5545" max="5545" width="9.28515625" style="45" customWidth="1"/>
    <col min="5546" max="5546" width="15.7109375" style="45" bestFit="1" customWidth="1"/>
    <col min="5547" max="5547" width="16.5703125" style="45" bestFit="1" customWidth="1"/>
    <col min="5548" max="5782" width="11.42578125" style="45"/>
    <col min="5783" max="5800" width="30.28515625" style="45" customWidth="1"/>
    <col min="5801" max="5801" width="9.28515625" style="45" customWidth="1"/>
    <col min="5802" max="5802" width="15.7109375" style="45" bestFit="1" customWidth="1"/>
    <col min="5803" max="5803" width="16.5703125" style="45" bestFit="1" customWidth="1"/>
    <col min="5804" max="6038" width="11.42578125" style="45"/>
    <col min="6039" max="6056" width="30.28515625" style="45" customWidth="1"/>
    <col min="6057" max="6057" width="9.28515625" style="45" customWidth="1"/>
    <col min="6058" max="6058" width="15.7109375" style="45" bestFit="1" customWidth="1"/>
    <col min="6059" max="6059" width="16.5703125" style="45" bestFit="1" customWidth="1"/>
    <col min="6060" max="6294" width="11.42578125" style="45"/>
    <col min="6295" max="6312" width="30.28515625" style="45" customWidth="1"/>
    <col min="6313" max="6313" width="9.28515625" style="45" customWidth="1"/>
    <col min="6314" max="6314" width="15.7109375" style="45" bestFit="1" customWidth="1"/>
    <col min="6315" max="6315" width="16.5703125" style="45" bestFit="1" customWidth="1"/>
    <col min="6316" max="6550" width="11.42578125" style="45"/>
    <col min="6551" max="6568" width="30.28515625" style="45" customWidth="1"/>
    <col min="6569" max="6569" width="9.28515625" style="45" customWidth="1"/>
    <col min="6570" max="6570" width="15.7109375" style="45" bestFit="1" customWidth="1"/>
    <col min="6571" max="6571" width="16.5703125" style="45" bestFit="1" customWidth="1"/>
    <col min="6572" max="6806" width="11.42578125" style="45"/>
    <col min="6807" max="6824" width="30.28515625" style="45" customWidth="1"/>
    <col min="6825" max="6825" width="9.28515625" style="45" customWidth="1"/>
    <col min="6826" max="6826" width="15.7109375" style="45" bestFit="1" customWidth="1"/>
    <col min="6827" max="6827" width="16.5703125" style="45" bestFit="1" customWidth="1"/>
    <col min="6828" max="7062" width="11.42578125" style="45"/>
    <col min="7063" max="7080" width="30.28515625" style="45" customWidth="1"/>
    <col min="7081" max="7081" width="9.28515625" style="45" customWidth="1"/>
    <col min="7082" max="7082" width="15.7109375" style="45" bestFit="1" customWidth="1"/>
    <col min="7083" max="7083" width="16.5703125" style="45" bestFit="1" customWidth="1"/>
    <col min="7084" max="7318" width="11.42578125" style="45"/>
    <col min="7319" max="7336" width="30.28515625" style="45" customWidth="1"/>
    <col min="7337" max="7337" width="9.28515625" style="45" customWidth="1"/>
    <col min="7338" max="7338" width="15.7109375" style="45" bestFit="1" customWidth="1"/>
    <col min="7339" max="7339" width="16.5703125" style="45" bestFit="1" customWidth="1"/>
    <col min="7340" max="7574" width="11.42578125" style="45"/>
    <col min="7575" max="7592" width="30.28515625" style="45" customWidth="1"/>
    <col min="7593" max="7593" width="9.28515625" style="45" customWidth="1"/>
    <col min="7594" max="7594" width="15.7109375" style="45" bestFit="1" customWidth="1"/>
    <col min="7595" max="7595" width="16.5703125" style="45" bestFit="1" customWidth="1"/>
    <col min="7596" max="7830" width="11.42578125" style="45"/>
    <col min="7831" max="7848" width="30.28515625" style="45" customWidth="1"/>
    <col min="7849" max="7849" width="9.28515625" style="45" customWidth="1"/>
    <col min="7850" max="7850" width="15.7109375" style="45" bestFit="1" customWidth="1"/>
    <col min="7851" max="7851" width="16.5703125" style="45" bestFit="1" customWidth="1"/>
    <col min="7852" max="8086" width="11.42578125" style="45"/>
    <col min="8087" max="8104" width="30.28515625" style="45" customWidth="1"/>
    <col min="8105" max="8105" width="9.28515625" style="45" customWidth="1"/>
    <col min="8106" max="8106" width="15.7109375" style="45" bestFit="1" customWidth="1"/>
    <col min="8107" max="8107" width="16.5703125" style="45" bestFit="1" customWidth="1"/>
    <col min="8108" max="8342" width="11.42578125" style="45"/>
    <col min="8343" max="8360" width="30.28515625" style="45" customWidth="1"/>
    <col min="8361" max="8361" width="9.28515625" style="45" customWidth="1"/>
    <col min="8362" max="8362" width="15.7109375" style="45" bestFit="1" customWidth="1"/>
    <col min="8363" max="8363" width="16.5703125" style="45" bestFit="1" customWidth="1"/>
    <col min="8364" max="8598" width="11.42578125" style="45"/>
    <col min="8599" max="8616" width="30.28515625" style="45" customWidth="1"/>
    <col min="8617" max="8617" width="9.28515625" style="45" customWidth="1"/>
    <col min="8618" max="8618" width="15.7109375" style="45" bestFit="1" customWidth="1"/>
    <col min="8619" max="8619" width="16.5703125" style="45" bestFit="1" customWidth="1"/>
    <col min="8620" max="8854" width="11.42578125" style="45"/>
    <col min="8855" max="8872" width="30.28515625" style="45" customWidth="1"/>
    <col min="8873" max="8873" width="9.28515625" style="45" customWidth="1"/>
    <col min="8874" max="8874" width="15.7109375" style="45" bestFit="1" customWidth="1"/>
    <col min="8875" max="8875" width="16.5703125" style="45" bestFit="1" customWidth="1"/>
    <col min="8876" max="9110" width="11.42578125" style="45"/>
    <col min="9111" max="9128" width="30.28515625" style="45" customWidth="1"/>
    <col min="9129" max="9129" width="9.28515625" style="45" customWidth="1"/>
    <col min="9130" max="9130" width="15.7109375" style="45" bestFit="1" customWidth="1"/>
    <col min="9131" max="9131" width="16.5703125" style="45" bestFit="1" customWidth="1"/>
    <col min="9132" max="9366" width="11.42578125" style="45"/>
    <col min="9367" max="9384" width="30.28515625" style="45" customWidth="1"/>
    <col min="9385" max="9385" width="9.28515625" style="45" customWidth="1"/>
    <col min="9386" max="9386" width="15.7109375" style="45" bestFit="1" customWidth="1"/>
    <col min="9387" max="9387" width="16.5703125" style="45" bestFit="1" customWidth="1"/>
    <col min="9388" max="9622" width="11.42578125" style="45"/>
    <col min="9623" max="9640" width="30.28515625" style="45" customWidth="1"/>
    <col min="9641" max="9641" width="9.28515625" style="45" customWidth="1"/>
    <col min="9642" max="9642" width="15.7109375" style="45" bestFit="1" customWidth="1"/>
    <col min="9643" max="9643" width="16.5703125" style="45" bestFit="1" customWidth="1"/>
    <col min="9644" max="9878" width="11.42578125" style="45"/>
    <col min="9879" max="9896" width="30.28515625" style="45" customWidth="1"/>
    <col min="9897" max="9897" width="9.28515625" style="45" customWidth="1"/>
    <col min="9898" max="9898" width="15.7109375" style="45" bestFit="1" customWidth="1"/>
    <col min="9899" max="9899" width="16.5703125" style="45" bestFit="1" customWidth="1"/>
    <col min="9900" max="10134" width="11.42578125" style="45"/>
    <col min="10135" max="10152" width="30.28515625" style="45" customWidth="1"/>
    <col min="10153" max="10153" width="9.28515625" style="45" customWidth="1"/>
    <col min="10154" max="10154" width="15.7109375" style="45" bestFit="1" customWidth="1"/>
    <col min="10155" max="10155" width="16.5703125" style="45" bestFit="1" customWidth="1"/>
    <col min="10156" max="10390" width="11.42578125" style="45"/>
    <col min="10391" max="10408" width="30.28515625" style="45" customWidth="1"/>
    <col min="10409" max="10409" width="9.28515625" style="45" customWidth="1"/>
    <col min="10410" max="10410" width="15.7109375" style="45" bestFit="1" customWidth="1"/>
    <col min="10411" max="10411" width="16.5703125" style="45" bestFit="1" customWidth="1"/>
    <col min="10412" max="10646" width="11.42578125" style="45"/>
    <col min="10647" max="10664" width="30.28515625" style="45" customWidth="1"/>
    <col min="10665" max="10665" width="9.28515625" style="45" customWidth="1"/>
    <col min="10666" max="10666" width="15.7109375" style="45" bestFit="1" customWidth="1"/>
    <col min="10667" max="10667" width="16.5703125" style="45" bestFit="1" customWidth="1"/>
    <col min="10668" max="10902" width="11.42578125" style="45"/>
    <col min="10903" max="10920" width="30.28515625" style="45" customWidth="1"/>
    <col min="10921" max="10921" width="9.28515625" style="45" customWidth="1"/>
    <col min="10922" max="10922" width="15.7109375" style="45" bestFit="1" customWidth="1"/>
    <col min="10923" max="10923" width="16.5703125" style="45" bestFit="1" customWidth="1"/>
    <col min="10924" max="11158" width="11.42578125" style="45"/>
    <col min="11159" max="11176" width="30.28515625" style="45" customWidth="1"/>
    <col min="11177" max="11177" width="9.28515625" style="45" customWidth="1"/>
    <col min="11178" max="11178" width="15.7109375" style="45" bestFit="1" customWidth="1"/>
    <col min="11179" max="11179" width="16.5703125" style="45" bestFit="1" customWidth="1"/>
    <col min="11180" max="11414" width="11.42578125" style="45"/>
    <col min="11415" max="11432" width="30.28515625" style="45" customWidth="1"/>
    <col min="11433" max="11433" width="9.28515625" style="45" customWidth="1"/>
    <col min="11434" max="11434" width="15.7109375" style="45" bestFit="1" customWidth="1"/>
    <col min="11435" max="11435" width="16.5703125" style="45" bestFit="1" customWidth="1"/>
    <col min="11436" max="11670" width="11.42578125" style="45"/>
    <col min="11671" max="11688" width="30.28515625" style="45" customWidth="1"/>
    <col min="11689" max="11689" width="9.28515625" style="45" customWidth="1"/>
    <col min="11690" max="11690" width="15.7109375" style="45" bestFit="1" customWidth="1"/>
    <col min="11691" max="11691" width="16.5703125" style="45" bestFit="1" customWidth="1"/>
    <col min="11692" max="11926" width="11.42578125" style="45"/>
    <col min="11927" max="11944" width="30.28515625" style="45" customWidth="1"/>
    <col min="11945" max="11945" width="9.28515625" style="45" customWidth="1"/>
    <col min="11946" max="11946" width="15.7109375" style="45" bestFit="1" customWidth="1"/>
    <col min="11947" max="11947" width="16.5703125" style="45" bestFit="1" customWidth="1"/>
    <col min="11948" max="12182" width="11.42578125" style="45"/>
    <col min="12183" max="12200" width="30.28515625" style="45" customWidth="1"/>
    <col min="12201" max="12201" width="9.28515625" style="45" customWidth="1"/>
    <col min="12202" max="12202" width="15.7109375" style="45" bestFit="1" customWidth="1"/>
    <col min="12203" max="12203" width="16.5703125" style="45" bestFit="1" customWidth="1"/>
    <col min="12204" max="12438" width="11.42578125" style="45"/>
    <col min="12439" max="12456" width="30.28515625" style="45" customWidth="1"/>
    <col min="12457" max="12457" width="9.28515625" style="45" customWidth="1"/>
    <col min="12458" max="12458" width="15.7109375" style="45" bestFit="1" customWidth="1"/>
    <col min="12459" max="12459" width="16.5703125" style="45" bestFit="1" customWidth="1"/>
    <col min="12460" max="12694" width="11.42578125" style="45"/>
    <col min="12695" max="12712" width="30.28515625" style="45" customWidth="1"/>
    <col min="12713" max="12713" width="9.28515625" style="45" customWidth="1"/>
    <col min="12714" max="12714" width="15.7109375" style="45" bestFit="1" customWidth="1"/>
    <col min="12715" max="12715" width="16.5703125" style="45" bestFit="1" customWidth="1"/>
    <col min="12716" max="12950" width="11.42578125" style="45"/>
    <col min="12951" max="12968" width="30.28515625" style="45" customWidth="1"/>
    <col min="12969" max="12969" width="9.28515625" style="45" customWidth="1"/>
    <col min="12970" max="12970" width="15.7109375" style="45" bestFit="1" customWidth="1"/>
    <col min="12971" max="12971" width="16.5703125" style="45" bestFit="1" customWidth="1"/>
    <col min="12972" max="13206" width="11.42578125" style="45"/>
    <col min="13207" max="13224" width="30.28515625" style="45" customWidth="1"/>
    <col min="13225" max="13225" width="9.28515625" style="45" customWidth="1"/>
    <col min="13226" max="13226" width="15.7109375" style="45" bestFit="1" customWidth="1"/>
    <col min="13227" max="13227" width="16.5703125" style="45" bestFit="1" customWidth="1"/>
    <col min="13228" max="13462" width="11.42578125" style="45"/>
    <col min="13463" max="13480" width="30.28515625" style="45" customWidth="1"/>
    <col min="13481" max="13481" width="9.28515625" style="45" customWidth="1"/>
    <col min="13482" max="13482" width="15.7109375" style="45" bestFit="1" customWidth="1"/>
    <col min="13483" max="13483" width="16.5703125" style="45" bestFit="1" customWidth="1"/>
    <col min="13484" max="13718" width="11.42578125" style="45"/>
    <col min="13719" max="13736" width="30.28515625" style="45" customWidth="1"/>
    <col min="13737" max="13737" width="9.28515625" style="45" customWidth="1"/>
    <col min="13738" max="13738" width="15.7109375" style="45" bestFit="1" customWidth="1"/>
    <col min="13739" max="13739" width="16.5703125" style="45" bestFit="1" customWidth="1"/>
    <col min="13740" max="13974" width="11.42578125" style="45"/>
    <col min="13975" max="13992" width="30.28515625" style="45" customWidth="1"/>
    <col min="13993" max="13993" width="9.28515625" style="45" customWidth="1"/>
    <col min="13994" max="13994" width="15.7109375" style="45" bestFit="1" customWidth="1"/>
    <col min="13995" max="13995" width="16.5703125" style="45" bestFit="1" customWidth="1"/>
    <col min="13996" max="14230" width="11.42578125" style="45"/>
    <col min="14231" max="14248" width="30.28515625" style="45" customWidth="1"/>
    <col min="14249" max="14249" width="9.28515625" style="45" customWidth="1"/>
    <col min="14250" max="14250" width="15.7109375" style="45" bestFit="1" customWidth="1"/>
    <col min="14251" max="14251" width="16.5703125" style="45" bestFit="1" customWidth="1"/>
    <col min="14252" max="14486" width="11.42578125" style="45"/>
    <col min="14487" max="14504" width="30.28515625" style="45" customWidth="1"/>
    <col min="14505" max="14505" width="9.28515625" style="45" customWidth="1"/>
    <col min="14506" max="14506" width="15.7109375" style="45" bestFit="1" customWidth="1"/>
    <col min="14507" max="14507" width="16.5703125" style="45" bestFit="1" customWidth="1"/>
    <col min="14508" max="14742" width="11.42578125" style="45"/>
    <col min="14743" max="14760" width="30.28515625" style="45" customWidth="1"/>
    <col min="14761" max="14761" width="9.28515625" style="45" customWidth="1"/>
    <col min="14762" max="14762" width="15.7109375" style="45" bestFit="1" customWidth="1"/>
    <col min="14763" max="14763" width="16.5703125" style="45" bestFit="1" customWidth="1"/>
    <col min="14764" max="14998" width="11.42578125" style="45"/>
    <col min="14999" max="15016" width="30.28515625" style="45" customWidth="1"/>
    <col min="15017" max="15017" width="9.28515625" style="45" customWidth="1"/>
    <col min="15018" max="15018" width="15.7109375" style="45" bestFit="1" customWidth="1"/>
    <col min="15019" max="15019" width="16.5703125" style="45" bestFit="1" customWidth="1"/>
    <col min="15020" max="15254" width="11.42578125" style="45"/>
    <col min="15255" max="15272" width="30.28515625" style="45" customWidth="1"/>
    <col min="15273" max="15273" width="9.28515625" style="45" customWidth="1"/>
    <col min="15274" max="15274" width="15.7109375" style="45" bestFit="1" customWidth="1"/>
    <col min="15275" max="15275" width="16.5703125" style="45" bestFit="1" customWidth="1"/>
    <col min="15276" max="15510" width="11.42578125" style="45"/>
    <col min="15511" max="15528" width="30.28515625" style="45" customWidth="1"/>
    <col min="15529" max="15529" width="9.28515625" style="45" customWidth="1"/>
    <col min="15530" max="15530" width="15.7109375" style="45" bestFit="1" customWidth="1"/>
    <col min="15531" max="15531" width="16.5703125" style="45" bestFit="1" customWidth="1"/>
    <col min="15532" max="15766" width="11.42578125" style="45"/>
    <col min="15767" max="15784" width="30.28515625" style="45" customWidth="1"/>
    <col min="15785" max="15785" width="9.28515625" style="45" customWidth="1"/>
    <col min="15786" max="15786" width="15.7109375" style="45" bestFit="1" customWidth="1"/>
    <col min="15787" max="15787" width="16.5703125" style="45" bestFit="1" customWidth="1"/>
    <col min="15788" max="16022" width="11.42578125" style="45"/>
    <col min="16023" max="16040" width="30.28515625" style="45" customWidth="1"/>
    <col min="16041" max="16041" width="9.28515625" style="45" customWidth="1"/>
    <col min="16042" max="16042" width="15.7109375" style="45" bestFit="1" customWidth="1"/>
    <col min="16043" max="16043" width="16.5703125" style="45" bestFit="1" customWidth="1"/>
    <col min="16044" max="16384" width="11.42578125" style="45"/>
  </cols>
  <sheetData>
    <row r="1" spans="2:11" ht="7.5" customHeight="1" thickBot="1"/>
    <row r="2" spans="2:11" ht="39.75" customHeight="1" thickBot="1">
      <c r="B2" s="89"/>
      <c r="C2" s="553" t="s">
        <v>37</v>
      </c>
      <c r="D2" s="554"/>
      <c r="E2" s="554"/>
      <c r="F2" s="554"/>
      <c r="G2" s="554"/>
      <c r="H2" s="554"/>
      <c r="I2" s="555"/>
      <c r="J2" s="559"/>
      <c r="K2" s="560"/>
    </row>
    <row r="3" spans="2:11" ht="18.75" customHeight="1">
      <c r="B3" s="90"/>
      <c r="C3" s="90"/>
      <c r="I3" s="49"/>
      <c r="J3" s="561"/>
      <c r="K3" s="562"/>
    </row>
    <row r="4" spans="2:11" ht="18.75" customHeight="1">
      <c r="B4" s="90"/>
      <c r="C4" s="93" t="s">
        <v>0</v>
      </c>
      <c r="D4" s="146" t="str">
        <f>+Index!D7</f>
        <v xml:space="preserve">SERVICIO DE TRABAJOS CIVIL-ESTRUCTURALES MISCELÁNEOS EN ÁREAS  2460 Y 12615 DEL PROYECTO DE EXPANSIÓN TOROMOCHO - TEPOS703 </v>
      </c>
      <c r="E4" s="46"/>
      <c r="F4" s="53"/>
      <c r="G4" s="53"/>
      <c r="H4" s="53"/>
      <c r="I4" s="49"/>
      <c r="J4" s="561"/>
      <c r="K4" s="562"/>
    </row>
    <row r="5" spans="2:11" ht="18.75" customHeight="1" thickBot="1">
      <c r="B5" s="91"/>
      <c r="C5" s="91"/>
      <c r="D5" s="86"/>
      <c r="E5" s="86"/>
      <c r="F5" s="87"/>
      <c r="G5" s="86"/>
      <c r="H5" s="131"/>
      <c r="I5" s="132"/>
      <c r="J5" s="563"/>
      <c r="K5" s="564"/>
    </row>
    <row r="6" spans="2:11" ht="24.75" customHeight="1" thickBot="1">
      <c r="B6" s="556" t="s">
        <v>42</v>
      </c>
      <c r="C6" s="557"/>
      <c r="D6" s="557"/>
      <c r="E6" s="557"/>
      <c r="F6" s="557"/>
      <c r="G6" s="557"/>
      <c r="H6" s="557"/>
      <c r="I6" s="557"/>
      <c r="J6" s="557"/>
      <c r="K6" s="558"/>
    </row>
    <row r="7" spans="2:11" ht="18.75" customHeight="1">
      <c r="B7" s="572" t="s">
        <v>10</v>
      </c>
      <c r="C7" s="573"/>
      <c r="D7" s="578" t="s">
        <v>1</v>
      </c>
      <c r="E7" s="579"/>
      <c r="H7" s="46"/>
      <c r="I7" s="46"/>
      <c r="J7" s="133"/>
      <c r="K7" s="92"/>
    </row>
    <row r="8" spans="2:11" ht="18.75" customHeight="1">
      <c r="B8" s="580" t="s">
        <v>2</v>
      </c>
      <c r="C8" s="581"/>
      <c r="D8" s="516" t="s">
        <v>100</v>
      </c>
      <c r="E8" s="517"/>
      <c r="H8" s="46"/>
      <c r="I8" s="53"/>
      <c r="J8" s="128"/>
      <c r="K8" s="49"/>
    </row>
    <row r="9" spans="2:11" ht="18.75" customHeight="1">
      <c r="B9" s="518" t="s">
        <v>3</v>
      </c>
      <c r="C9" s="519"/>
      <c r="D9" s="520" t="s">
        <v>9</v>
      </c>
      <c r="E9" s="521"/>
      <c r="H9" s="46"/>
      <c r="I9" s="46"/>
      <c r="J9" s="129"/>
      <c r="K9" s="49"/>
    </row>
    <row r="10" spans="2:11" ht="18.75" customHeight="1">
      <c r="B10" s="518" t="s">
        <v>4</v>
      </c>
      <c r="C10" s="519"/>
      <c r="D10" s="520" t="s">
        <v>9</v>
      </c>
      <c r="E10" s="521"/>
      <c r="H10" s="46"/>
      <c r="I10" s="46"/>
      <c r="J10" s="129"/>
      <c r="K10" s="49"/>
    </row>
    <row r="11" spans="2:11" ht="18.75" customHeight="1" thickBot="1">
      <c r="B11" s="574" t="s">
        <v>5</v>
      </c>
      <c r="C11" s="575"/>
      <c r="D11" s="576"/>
      <c r="E11" s="577"/>
      <c r="G11" s="88"/>
      <c r="H11" s="46"/>
      <c r="I11" s="46"/>
      <c r="J11" s="129"/>
      <c r="K11" s="49"/>
    </row>
    <row r="12" spans="2:11" ht="18.75" customHeight="1" thickBot="1">
      <c r="B12" s="47"/>
      <c r="H12" s="46"/>
      <c r="I12" s="48"/>
      <c r="J12" s="130"/>
      <c r="K12" s="49"/>
    </row>
    <row r="13" spans="2:11" ht="18.75" customHeight="1" thickBot="1">
      <c r="B13" s="140" t="s">
        <v>43</v>
      </c>
      <c r="C13" s="141"/>
      <c r="D13" s="565" t="s">
        <v>38</v>
      </c>
      <c r="E13" s="565"/>
      <c r="F13" s="565" t="s">
        <v>39</v>
      </c>
      <c r="G13" s="565"/>
      <c r="H13" s="565"/>
      <c r="I13" s="142" t="s">
        <v>40</v>
      </c>
      <c r="K13" s="49"/>
    </row>
    <row r="14" spans="2:11" ht="18.75" customHeight="1">
      <c r="B14" s="524" t="s">
        <v>103</v>
      </c>
      <c r="C14" s="525"/>
      <c r="D14" s="526" t="s">
        <v>104</v>
      </c>
      <c r="E14" s="526"/>
      <c r="F14" s="566" t="s">
        <v>105</v>
      </c>
      <c r="G14" s="567"/>
      <c r="H14" s="567"/>
      <c r="I14" s="197">
        <v>996579890</v>
      </c>
      <c r="K14" s="49"/>
    </row>
    <row r="15" spans="2:11" ht="18.75" customHeight="1">
      <c r="B15" s="527" t="s">
        <v>55</v>
      </c>
      <c r="C15" s="528"/>
      <c r="D15" s="529" t="s">
        <v>101</v>
      </c>
      <c r="E15" s="529"/>
      <c r="F15" s="568" t="s">
        <v>102</v>
      </c>
      <c r="G15" s="569"/>
      <c r="H15" s="569"/>
      <c r="I15" s="198">
        <v>997894346</v>
      </c>
      <c r="K15" s="49"/>
    </row>
    <row r="16" spans="2:11" ht="18.75" customHeight="1" thickBot="1">
      <c r="B16" s="530"/>
      <c r="C16" s="531"/>
      <c r="D16" s="532"/>
      <c r="E16" s="532"/>
      <c r="F16" s="570"/>
      <c r="G16" s="571"/>
      <c r="H16" s="571"/>
      <c r="I16" s="199"/>
      <c r="K16" s="49"/>
    </row>
    <row r="17" spans="2:14" ht="18.75" customHeight="1" thickBot="1">
      <c r="B17" s="47"/>
      <c r="K17" s="49"/>
    </row>
    <row r="18" spans="2:14" ht="24.75" customHeight="1" thickBot="1">
      <c r="B18" s="556" t="s">
        <v>44</v>
      </c>
      <c r="C18" s="557"/>
      <c r="D18" s="557"/>
      <c r="E18" s="557"/>
      <c r="F18" s="557"/>
      <c r="G18" s="557"/>
      <c r="H18" s="557"/>
      <c r="I18" s="557"/>
      <c r="J18" s="557"/>
      <c r="K18" s="558"/>
    </row>
    <row r="19" spans="2:14" ht="18.75" customHeight="1">
      <c r="B19" s="533" t="s">
        <v>248</v>
      </c>
      <c r="C19" s="534"/>
      <c r="D19" s="534"/>
      <c r="E19" s="534"/>
      <c r="F19" s="534"/>
      <c r="G19" s="534"/>
      <c r="H19" s="534"/>
      <c r="I19" s="534"/>
      <c r="J19" s="534"/>
      <c r="K19" s="535"/>
    </row>
    <row r="20" spans="2:14" ht="18.75" customHeight="1">
      <c r="B20" s="536"/>
      <c r="C20" s="537"/>
      <c r="D20" s="537"/>
      <c r="E20" s="537"/>
      <c r="F20" s="537"/>
      <c r="G20" s="537"/>
      <c r="H20" s="537"/>
      <c r="I20" s="537"/>
      <c r="J20" s="537"/>
      <c r="K20" s="538"/>
    </row>
    <row r="21" spans="2:14" ht="18.75" customHeight="1">
      <c r="B21" s="536"/>
      <c r="C21" s="537"/>
      <c r="D21" s="537"/>
      <c r="E21" s="537"/>
      <c r="F21" s="537"/>
      <c r="G21" s="537"/>
      <c r="H21" s="537"/>
      <c r="I21" s="537"/>
      <c r="J21" s="537"/>
      <c r="K21" s="538"/>
    </row>
    <row r="22" spans="2:14" ht="18.75" customHeight="1">
      <c r="B22" s="536"/>
      <c r="C22" s="537"/>
      <c r="D22" s="537"/>
      <c r="E22" s="537"/>
      <c r="F22" s="537"/>
      <c r="G22" s="537"/>
      <c r="H22" s="537"/>
      <c r="I22" s="537"/>
      <c r="J22" s="537"/>
      <c r="K22" s="538"/>
    </row>
    <row r="23" spans="2:14" ht="63.6" customHeight="1">
      <c r="B23" s="536"/>
      <c r="C23" s="537"/>
      <c r="D23" s="537"/>
      <c r="E23" s="537"/>
      <c r="F23" s="537"/>
      <c r="G23" s="537"/>
      <c r="H23" s="537"/>
      <c r="I23" s="537"/>
      <c r="J23" s="537"/>
      <c r="K23" s="538"/>
    </row>
    <row r="24" spans="2:14" ht="409.6" customHeight="1" thickBot="1">
      <c r="B24" s="539"/>
      <c r="C24" s="540"/>
      <c r="D24" s="540"/>
      <c r="E24" s="540"/>
      <c r="F24" s="540"/>
      <c r="G24" s="540"/>
      <c r="H24" s="540"/>
      <c r="I24" s="540"/>
      <c r="J24" s="540"/>
      <c r="K24" s="541"/>
    </row>
    <row r="25" spans="2:14" ht="24.75" customHeight="1" thickBot="1">
      <c r="B25" s="544" t="s">
        <v>45</v>
      </c>
      <c r="C25" s="545"/>
      <c r="D25" s="545"/>
      <c r="E25" s="545"/>
      <c r="F25" s="545"/>
      <c r="G25" s="545"/>
      <c r="H25" s="545"/>
      <c r="I25" s="545"/>
      <c r="J25" s="545"/>
      <c r="K25" s="546"/>
    </row>
    <row r="26" spans="2:14" ht="24" customHeight="1">
      <c r="B26" s="551" t="s">
        <v>46</v>
      </c>
      <c r="C26" s="547" t="s">
        <v>47</v>
      </c>
      <c r="D26" s="548"/>
      <c r="E26" s="522" t="s">
        <v>95</v>
      </c>
      <c r="F26" s="523"/>
      <c r="G26" s="522" t="s">
        <v>50</v>
      </c>
      <c r="H26" s="523"/>
      <c r="I26" s="522" t="s">
        <v>51</v>
      </c>
      <c r="J26" s="523"/>
      <c r="K26" s="542" t="s">
        <v>52</v>
      </c>
      <c r="L26" s="50"/>
      <c r="M26" s="50"/>
      <c r="N26" s="50"/>
    </row>
    <row r="27" spans="2:14" ht="21" customHeight="1" thickBot="1">
      <c r="B27" s="552"/>
      <c r="C27" s="549"/>
      <c r="D27" s="550"/>
      <c r="E27" s="127" t="s">
        <v>48</v>
      </c>
      <c r="F27" s="127" t="s">
        <v>49</v>
      </c>
      <c r="G27" s="127" t="s">
        <v>48</v>
      </c>
      <c r="H27" s="127" t="s">
        <v>49</v>
      </c>
      <c r="I27" s="127" t="s">
        <v>48</v>
      </c>
      <c r="J27" s="127" t="s">
        <v>49</v>
      </c>
      <c r="K27" s="543"/>
      <c r="L27" s="51"/>
      <c r="M27" s="51"/>
      <c r="N27" s="51"/>
    </row>
    <row r="28" spans="2:14" ht="18.75" customHeight="1">
      <c r="B28" s="137"/>
      <c r="C28" s="59" t="str">
        <f>+D4</f>
        <v xml:space="preserve">SERVICIO DE TRABAJOS CIVIL-ESTRUCTURALES MISCELÁNEOS EN ÁREAS  2460 Y 12615 DEL PROYECTO DE EXPANSIÓN TOROMOCHO - TEPOS703 </v>
      </c>
      <c r="D28" s="58"/>
      <c r="E28" s="58"/>
      <c r="F28" s="54"/>
      <c r="G28" s="55"/>
      <c r="H28" s="56"/>
      <c r="I28" s="57"/>
      <c r="J28" s="57"/>
      <c r="K28" s="134"/>
      <c r="L28" s="51"/>
      <c r="M28" s="51"/>
      <c r="N28" s="51"/>
    </row>
    <row r="29" spans="2:14" ht="18.75" customHeight="1">
      <c r="B29" s="172"/>
      <c r="C29" s="173"/>
      <c r="D29" s="174"/>
      <c r="E29" s="174"/>
      <c r="F29" s="175"/>
      <c r="G29" s="176"/>
      <c r="H29" s="177"/>
      <c r="I29" s="178"/>
      <c r="J29" s="178"/>
      <c r="K29" s="179"/>
      <c r="L29" s="51"/>
      <c r="M29" s="51"/>
      <c r="N29" s="51"/>
    </row>
    <row r="30" spans="2:14" ht="18.75" customHeight="1">
      <c r="B30" s="186">
        <v>1</v>
      </c>
      <c r="C30" s="187" t="s">
        <v>166</v>
      </c>
      <c r="D30" s="188"/>
      <c r="E30" s="189">
        <v>44372</v>
      </c>
      <c r="F30" s="189"/>
      <c r="G30" s="189">
        <v>44372</v>
      </c>
      <c r="H30" s="189"/>
      <c r="I30" s="189">
        <v>44372</v>
      </c>
      <c r="J30" s="189"/>
      <c r="K30" s="191">
        <f>+I30-G30</f>
        <v>0</v>
      </c>
    </row>
    <row r="31" spans="2:14" ht="18.75" customHeight="1">
      <c r="B31" s="190">
        <v>2</v>
      </c>
      <c r="C31" s="143" t="s">
        <v>167</v>
      </c>
      <c r="D31" s="144"/>
      <c r="E31" s="52">
        <v>44374</v>
      </c>
      <c r="F31" s="52">
        <v>44376</v>
      </c>
      <c r="G31" s="52">
        <v>44245</v>
      </c>
      <c r="H31" s="52">
        <v>44251</v>
      </c>
      <c r="I31" s="52">
        <v>44374</v>
      </c>
      <c r="J31" s="52">
        <v>44251</v>
      </c>
      <c r="K31" s="191">
        <f>+J31-H31</f>
        <v>0</v>
      </c>
    </row>
    <row r="32" spans="2:14" ht="18.75" customHeight="1">
      <c r="B32" s="190">
        <v>3</v>
      </c>
      <c r="C32" s="143" t="s">
        <v>171</v>
      </c>
      <c r="D32" s="144"/>
      <c r="E32" s="52">
        <v>44373</v>
      </c>
      <c r="F32" s="52">
        <v>44407</v>
      </c>
      <c r="G32" s="52">
        <v>44373</v>
      </c>
      <c r="H32" s="52">
        <v>44407</v>
      </c>
      <c r="I32" s="52"/>
      <c r="J32" s="52"/>
      <c r="K32" s="191"/>
    </row>
    <row r="33" spans="2:11" ht="18.75" customHeight="1">
      <c r="B33" s="190">
        <v>4</v>
      </c>
      <c r="C33" s="143" t="s">
        <v>168</v>
      </c>
      <c r="D33" s="144"/>
      <c r="E33" s="52">
        <v>44408</v>
      </c>
      <c r="F33" s="52">
        <v>44409</v>
      </c>
      <c r="G33" s="52">
        <v>44408</v>
      </c>
      <c r="H33" s="52">
        <v>44409</v>
      </c>
      <c r="I33" s="52">
        <v>44408</v>
      </c>
      <c r="J33" s="52">
        <v>44409</v>
      </c>
      <c r="K33" s="191">
        <f>+I33-G33</f>
        <v>0</v>
      </c>
    </row>
    <row r="34" spans="2:11" ht="18.75" customHeight="1">
      <c r="B34" s="190">
        <v>5</v>
      </c>
      <c r="C34" s="143" t="s">
        <v>85</v>
      </c>
      <c r="D34" s="144"/>
      <c r="E34" s="52">
        <v>44409</v>
      </c>
      <c r="F34" s="52"/>
      <c r="G34" s="52">
        <v>44409</v>
      </c>
      <c r="H34" s="52"/>
      <c r="I34" s="52">
        <v>44409</v>
      </c>
      <c r="J34" s="52"/>
      <c r="K34" s="191">
        <f>+J34-H34</f>
        <v>0</v>
      </c>
    </row>
    <row r="35" spans="2:11" ht="18.75" customHeight="1">
      <c r="B35" s="190">
        <v>6</v>
      </c>
      <c r="C35" s="143" t="s">
        <v>165</v>
      </c>
      <c r="D35" s="144"/>
      <c r="E35" s="52">
        <v>44409</v>
      </c>
      <c r="F35" s="52">
        <v>44427</v>
      </c>
      <c r="G35" s="52">
        <v>44409</v>
      </c>
      <c r="H35" s="52">
        <v>44427</v>
      </c>
      <c r="I35" s="52">
        <v>44409</v>
      </c>
      <c r="J35" s="52">
        <v>44427</v>
      </c>
      <c r="K35" s="191">
        <f>+I35-G35</f>
        <v>0</v>
      </c>
    </row>
    <row r="36" spans="2:11" ht="18.75" customHeight="1">
      <c r="B36" s="190">
        <v>7</v>
      </c>
      <c r="C36" s="143" t="s">
        <v>86</v>
      </c>
      <c r="D36" s="144"/>
      <c r="E36" s="52"/>
      <c r="F36" s="52">
        <v>44427</v>
      </c>
      <c r="G36" s="52"/>
      <c r="H36" s="52">
        <v>44427</v>
      </c>
      <c r="I36" s="52"/>
      <c r="J36" s="52">
        <v>44427</v>
      </c>
      <c r="K36" s="191">
        <f t="shared" ref="K36:K37" si="0">+J36-H36</f>
        <v>0</v>
      </c>
    </row>
    <row r="37" spans="2:11" ht="18.75" customHeight="1">
      <c r="B37" s="192">
        <v>8</v>
      </c>
      <c r="C37" s="193" t="s">
        <v>87</v>
      </c>
      <c r="D37" s="194"/>
      <c r="E37" s="195"/>
      <c r="F37" s="195">
        <v>44427</v>
      </c>
      <c r="G37" s="195"/>
      <c r="H37" s="195">
        <v>44428</v>
      </c>
      <c r="I37" s="195"/>
      <c r="J37" s="195">
        <v>44428</v>
      </c>
      <c r="K37" s="196">
        <f t="shared" si="0"/>
        <v>0</v>
      </c>
    </row>
    <row r="38" spans="2:11" ht="18.75" customHeight="1" thickBot="1">
      <c r="B38" s="180"/>
      <c r="C38" s="181"/>
      <c r="D38" s="182"/>
      <c r="E38" s="183"/>
      <c r="F38" s="183"/>
      <c r="G38" s="184"/>
      <c r="H38" s="185"/>
      <c r="I38" s="135"/>
      <c r="J38" s="135"/>
      <c r="K38" s="136"/>
    </row>
    <row r="39" spans="2:11" ht="9" customHeight="1"/>
    <row r="40" spans="2:11" ht="14.1" customHeight="1"/>
    <row r="41" spans="2:11" ht="14.1" customHeight="1"/>
    <row r="42" spans="2:11" ht="14.1" customHeight="1"/>
    <row r="43" spans="2:11" ht="14.1" customHeight="1">
      <c r="H43" s="138"/>
    </row>
    <row r="44" spans="2:11" ht="14.1" customHeight="1"/>
    <row r="45" spans="2:11" ht="14.1" customHeight="1"/>
    <row r="46" spans="2:11" ht="14.1" customHeight="1"/>
    <row r="47" spans="2:11" ht="14.1" customHeight="1"/>
    <row r="48" spans="2:11" ht="14.1" customHeight="1"/>
    <row r="49" ht="14.1" customHeight="1"/>
    <row r="50" ht="14.1" customHeight="1"/>
    <row r="51" ht="14.1" customHeight="1"/>
    <row r="52" ht="14.1" customHeight="1"/>
    <row r="53" ht="14.1" customHeight="1"/>
    <row r="54" ht="14.1" customHeight="1"/>
    <row r="55" ht="14.1" customHeight="1"/>
  </sheetData>
  <mergeCells count="33">
    <mergeCell ref="C2:I2"/>
    <mergeCell ref="B6:K6"/>
    <mergeCell ref="B18:K18"/>
    <mergeCell ref="J2:K5"/>
    <mergeCell ref="D13:E13"/>
    <mergeCell ref="F13:H13"/>
    <mergeCell ref="F14:H14"/>
    <mergeCell ref="F15:H15"/>
    <mergeCell ref="F16:H16"/>
    <mergeCell ref="B9:C9"/>
    <mergeCell ref="D9:E9"/>
    <mergeCell ref="B7:C7"/>
    <mergeCell ref="B11:C11"/>
    <mergeCell ref="D11:E11"/>
    <mergeCell ref="D7:E7"/>
    <mergeCell ref="B8:C8"/>
    <mergeCell ref="I26:J26"/>
    <mergeCell ref="B14:C14"/>
    <mergeCell ref="D14:E14"/>
    <mergeCell ref="B15:C15"/>
    <mergeCell ref="D15:E15"/>
    <mergeCell ref="B16:C16"/>
    <mergeCell ref="D16:E16"/>
    <mergeCell ref="B19:K24"/>
    <mergeCell ref="K26:K27"/>
    <mergeCell ref="B25:K25"/>
    <mergeCell ref="C26:D27"/>
    <mergeCell ref="B26:B27"/>
    <mergeCell ref="D8:E8"/>
    <mergeCell ref="B10:C10"/>
    <mergeCell ref="D10:E10"/>
    <mergeCell ref="E26:F26"/>
    <mergeCell ref="G26:H26"/>
  </mergeCells>
  <hyperlinks>
    <hyperlink ref="F14" r:id="rId1" xr:uid="{00000000-0004-0000-0100-000000000000}"/>
    <hyperlink ref="F15" r:id="rId2" xr:uid="{00000000-0004-0000-0100-000001000000}"/>
  </hyperlinks>
  <printOptions horizontalCentered="1"/>
  <pageMargins left="0.19685039370078741" right="0.19685039370078741" top="0.59055118110236227" bottom="0.19685039370078741" header="0.51181102362204722" footer="0.27559055118110237"/>
  <pageSetup paperSize="9" scale="47" fitToHeight="0" orientation="portrait" horizontalDpi="300" verticalDpi="300"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40"/>
  <sheetViews>
    <sheetView zoomScaleNormal="100" workbookViewId="0">
      <pane xSplit="2" topLeftCell="C1" activePane="topRight" state="frozen"/>
      <selection activeCell="E50" sqref="E50"/>
      <selection pane="topRight" activeCell="Z11" sqref="Z11"/>
    </sheetView>
  </sheetViews>
  <sheetFormatPr baseColWidth="10" defaultColWidth="8.85546875" defaultRowHeight="15"/>
  <cols>
    <col min="1" max="1" width="17.28515625" style="226" customWidth="1"/>
    <col min="2" max="2" width="16.7109375" style="226" customWidth="1"/>
    <col min="3" max="5" width="5.7109375" style="226" customWidth="1"/>
    <col min="6" max="9" width="6.140625" style="226" bestFit="1" customWidth="1"/>
    <col min="10" max="15" width="5.7109375" style="226" customWidth="1"/>
    <col min="16" max="22" width="6.28515625" style="226" customWidth="1"/>
    <col min="23" max="39" width="5.7109375" style="226" customWidth="1"/>
    <col min="40" max="41" width="6" style="226" bestFit="1" customWidth="1"/>
    <col min="42" max="45" width="5.85546875" style="226" bestFit="1" customWidth="1"/>
    <col min="46" max="46" width="6" style="226" bestFit="1" customWidth="1"/>
    <col min="47" max="16384" width="8.85546875" style="226"/>
  </cols>
  <sheetData>
    <row r="1" spans="1:25">
      <c r="A1" s="582"/>
      <c r="B1" s="582"/>
      <c r="C1" s="584" t="s">
        <v>240</v>
      </c>
      <c r="D1" s="585"/>
      <c r="E1" s="585"/>
      <c r="F1" s="585"/>
      <c r="G1" s="585"/>
      <c r="H1" s="585"/>
      <c r="I1" s="585"/>
      <c r="J1" s="585"/>
      <c r="K1" s="585"/>
      <c r="L1" s="585"/>
      <c r="M1" s="585"/>
      <c r="N1" s="585"/>
      <c r="O1" s="585"/>
      <c r="P1" s="585"/>
      <c r="Q1" s="585"/>
      <c r="R1" s="585"/>
      <c r="S1" s="585"/>
      <c r="T1" s="585"/>
      <c r="U1" s="585"/>
      <c r="V1" s="585"/>
      <c r="W1" s="585"/>
      <c r="X1" s="585"/>
      <c r="Y1" s="585"/>
    </row>
    <row r="2" spans="1:25" ht="33" customHeight="1">
      <c r="A2" s="582"/>
      <c r="B2" s="583"/>
      <c r="C2" s="586"/>
      <c r="D2" s="587"/>
      <c r="E2" s="587"/>
      <c r="F2" s="587"/>
      <c r="G2" s="587"/>
      <c r="H2" s="587"/>
      <c r="I2" s="587"/>
      <c r="J2" s="587"/>
      <c r="K2" s="587"/>
      <c r="L2" s="587"/>
      <c r="M2" s="587"/>
      <c r="N2" s="587"/>
      <c r="O2" s="587"/>
      <c r="P2" s="587"/>
      <c r="Q2" s="587"/>
      <c r="R2" s="587"/>
      <c r="S2" s="587"/>
      <c r="T2" s="587"/>
      <c r="U2" s="587"/>
      <c r="V2" s="587"/>
      <c r="W2" s="587"/>
      <c r="X2" s="587"/>
      <c r="Y2" s="587"/>
    </row>
    <row r="3" spans="1:25">
      <c r="B3" s="471"/>
      <c r="C3" s="472"/>
      <c r="D3" s="472"/>
      <c r="E3" s="472"/>
      <c r="F3" s="472"/>
      <c r="G3" s="472"/>
      <c r="H3" s="472"/>
      <c r="I3" s="472"/>
      <c r="J3" s="472"/>
      <c r="K3" s="472"/>
      <c r="L3" s="472"/>
      <c r="M3" s="472"/>
      <c r="N3" s="472"/>
      <c r="O3" s="472"/>
      <c r="P3" s="472"/>
      <c r="Q3" s="472"/>
      <c r="R3" s="472"/>
      <c r="S3" s="472"/>
      <c r="T3" s="472"/>
      <c r="U3" s="472"/>
      <c r="V3" s="472"/>
      <c r="W3" s="472"/>
      <c r="X3" s="472"/>
      <c r="Y3" s="472"/>
    </row>
    <row r="4" spans="1:25">
      <c r="B4" s="473"/>
      <c r="C4" s="474"/>
      <c r="D4" s="474"/>
      <c r="E4" s="474"/>
      <c r="F4" s="474"/>
      <c r="G4" s="474"/>
      <c r="H4" s="474"/>
      <c r="I4" s="474"/>
      <c r="J4" s="474"/>
      <c r="K4" s="474"/>
      <c r="L4" s="474"/>
      <c r="M4" s="474"/>
      <c r="N4" s="474"/>
      <c r="O4" s="474"/>
      <c r="P4" s="474"/>
      <c r="Q4" s="474"/>
      <c r="R4" s="474"/>
      <c r="S4" s="474"/>
      <c r="T4" s="474"/>
      <c r="U4" s="474"/>
      <c r="V4" s="474"/>
      <c r="W4" s="474"/>
      <c r="X4" s="474"/>
      <c r="Y4" s="474"/>
    </row>
    <row r="5" spans="1:25">
      <c r="B5" s="473"/>
      <c r="C5" s="474"/>
      <c r="D5" s="474"/>
      <c r="E5" s="474"/>
      <c r="F5" s="474"/>
      <c r="G5" s="474"/>
      <c r="H5" s="474"/>
      <c r="I5" s="474"/>
      <c r="J5" s="474"/>
      <c r="K5" s="474"/>
      <c r="L5" s="474"/>
      <c r="M5" s="474"/>
      <c r="N5" s="474"/>
      <c r="O5" s="474"/>
      <c r="P5" s="474"/>
      <c r="Q5" s="474"/>
      <c r="R5" s="474"/>
      <c r="S5" s="474"/>
      <c r="T5" s="474"/>
      <c r="U5" s="474"/>
      <c r="V5" s="474"/>
      <c r="W5" s="474"/>
      <c r="X5" s="474"/>
      <c r="Y5" s="474"/>
    </row>
    <row r="6" spans="1:25">
      <c r="B6" s="473"/>
      <c r="C6" s="474"/>
      <c r="D6" s="474"/>
      <c r="E6" s="474"/>
      <c r="F6" s="474"/>
      <c r="G6" s="474"/>
      <c r="H6" s="474"/>
      <c r="I6" s="474"/>
      <c r="J6" s="474"/>
      <c r="K6" s="474"/>
      <c r="L6" s="474"/>
      <c r="M6" s="474"/>
      <c r="N6" s="474"/>
      <c r="O6" s="474"/>
      <c r="P6" s="474"/>
      <c r="Q6" s="474"/>
      <c r="R6" s="474"/>
      <c r="S6" s="474"/>
      <c r="T6" s="474"/>
      <c r="U6" s="474"/>
      <c r="V6" s="474"/>
      <c r="W6" s="474"/>
      <c r="X6" s="474"/>
      <c r="Y6" s="474"/>
    </row>
    <row r="7" spans="1:25">
      <c r="B7" s="473"/>
      <c r="C7" s="474"/>
      <c r="D7" s="474"/>
      <c r="E7" s="474"/>
      <c r="F7" s="474"/>
      <c r="G7" s="474"/>
      <c r="H7" s="474"/>
      <c r="I7" s="474"/>
      <c r="J7" s="474"/>
      <c r="K7" s="474"/>
      <c r="L7" s="474"/>
      <c r="M7" s="474"/>
      <c r="N7" s="474"/>
      <c r="O7" s="474"/>
      <c r="P7" s="474"/>
      <c r="Q7" s="474"/>
      <c r="R7" s="474"/>
      <c r="S7" s="474"/>
      <c r="T7" s="474"/>
      <c r="U7" s="474"/>
      <c r="V7" s="474"/>
      <c r="W7" s="474"/>
      <c r="X7" s="474"/>
      <c r="Y7" s="474"/>
    </row>
    <row r="8" spans="1:25">
      <c r="B8" s="473"/>
      <c r="C8" s="474"/>
      <c r="D8" s="474"/>
      <c r="E8" s="474"/>
      <c r="F8" s="474"/>
      <c r="G8" s="474"/>
      <c r="H8" s="474"/>
      <c r="I8" s="474"/>
      <c r="J8" s="474"/>
      <c r="K8" s="474"/>
      <c r="L8" s="474"/>
      <c r="M8" s="474"/>
      <c r="N8" s="474"/>
      <c r="O8" s="474"/>
      <c r="P8" s="474"/>
      <c r="Q8" s="474"/>
      <c r="R8" s="474"/>
      <c r="S8" s="474"/>
      <c r="T8" s="474"/>
      <c r="U8" s="474"/>
      <c r="V8" s="474"/>
      <c r="W8" s="474"/>
      <c r="X8" s="474"/>
      <c r="Y8" s="474"/>
    </row>
    <row r="9" spans="1:25">
      <c r="B9" s="473"/>
      <c r="C9" s="474"/>
      <c r="D9" s="474"/>
      <c r="E9" s="474"/>
      <c r="F9" s="474"/>
      <c r="G9" s="474"/>
      <c r="H9" s="474"/>
      <c r="I9" s="474"/>
      <c r="J9" s="474"/>
      <c r="K9" s="474"/>
      <c r="L9" s="474"/>
      <c r="M9" s="474"/>
      <c r="N9" s="474"/>
      <c r="O9" s="474"/>
      <c r="P9" s="474"/>
      <c r="Q9" s="474"/>
      <c r="R9" s="474"/>
      <c r="S9" s="474"/>
      <c r="T9" s="474"/>
      <c r="U9" s="474"/>
      <c r="V9" s="474"/>
      <c r="W9" s="474"/>
      <c r="X9" s="474"/>
      <c r="Y9" s="474"/>
    </row>
    <row r="10" spans="1:25">
      <c r="B10" s="473"/>
      <c r="C10" s="474"/>
      <c r="D10" s="474"/>
      <c r="E10" s="474"/>
      <c r="F10" s="474"/>
      <c r="G10" s="474"/>
      <c r="H10" s="474"/>
      <c r="I10" s="474"/>
      <c r="J10" s="474"/>
      <c r="K10" s="474"/>
      <c r="L10" s="474"/>
      <c r="M10" s="474"/>
      <c r="N10" s="474"/>
      <c r="O10" s="474"/>
      <c r="P10" s="474"/>
      <c r="Q10" s="474"/>
      <c r="R10" s="474"/>
      <c r="S10" s="474"/>
      <c r="T10" s="474"/>
      <c r="U10" s="474"/>
      <c r="V10" s="474"/>
      <c r="W10" s="474"/>
      <c r="X10" s="474"/>
      <c r="Y10" s="474"/>
    </row>
    <row r="11" spans="1:25">
      <c r="B11" s="473"/>
      <c r="C11" s="474"/>
      <c r="D11" s="474"/>
      <c r="E11" s="474"/>
      <c r="F11" s="474"/>
      <c r="G11" s="474"/>
      <c r="H11" s="474"/>
      <c r="I11" s="474"/>
      <c r="J11" s="474"/>
      <c r="K11" s="474"/>
      <c r="L11" s="474"/>
      <c r="M11" s="474"/>
      <c r="N11" s="474"/>
      <c r="O11" s="474"/>
      <c r="P11" s="474"/>
      <c r="Q11" s="474"/>
      <c r="R11" s="474"/>
      <c r="S11" s="474"/>
      <c r="T11" s="474"/>
      <c r="U11" s="474"/>
      <c r="V11" s="474"/>
      <c r="W11" s="474"/>
      <c r="X11" s="474"/>
      <c r="Y11" s="474"/>
    </row>
    <row r="12" spans="1:25">
      <c r="B12" s="473"/>
      <c r="C12" s="474"/>
      <c r="D12" s="474"/>
      <c r="E12" s="474"/>
      <c r="F12" s="474"/>
      <c r="G12" s="474"/>
      <c r="H12" s="474"/>
      <c r="I12" s="474"/>
      <c r="J12" s="474"/>
      <c r="K12" s="474"/>
      <c r="L12" s="474"/>
      <c r="M12" s="474"/>
      <c r="N12" s="474"/>
      <c r="O12" s="474"/>
      <c r="P12" s="474"/>
      <c r="Q12" s="474"/>
      <c r="R12" s="474"/>
      <c r="S12" s="474"/>
      <c r="T12" s="474"/>
      <c r="U12" s="474"/>
      <c r="V12" s="474"/>
      <c r="W12" s="474"/>
      <c r="X12" s="474"/>
      <c r="Y12" s="474"/>
    </row>
    <row r="13" spans="1:25">
      <c r="B13" s="473"/>
      <c r="C13" s="474"/>
      <c r="D13" s="474"/>
      <c r="E13" s="474"/>
      <c r="F13" s="474"/>
      <c r="G13" s="474"/>
      <c r="H13" s="474"/>
      <c r="I13" s="474"/>
      <c r="J13" s="474"/>
      <c r="K13" s="474"/>
      <c r="L13" s="474"/>
      <c r="M13" s="474"/>
      <c r="N13" s="474"/>
      <c r="O13" s="474"/>
      <c r="P13" s="474"/>
      <c r="Q13" s="474"/>
      <c r="R13" s="474"/>
      <c r="S13" s="474"/>
      <c r="T13" s="474"/>
      <c r="U13" s="474"/>
      <c r="V13" s="474"/>
      <c r="W13" s="474"/>
      <c r="X13" s="474"/>
      <c r="Y13" s="474"/>
    </row>
    <row r="14" spans="1:25">
      <c r="B14" s="473"/>
      <c r="C14" s="474"/>
      <c r="D14" s="474"/>
      <c r="E14" s="474"/>
      <c r="F14" s="474"/>
      <c r="G14" s="474"/>
      <c r="H14" s="474"/>
      <c r="I14" s="474"/>
      <c r="J14" s="474"/>
      <c r="K14" s="474"/>
      <c r="L14" s="474"/>
      <c r="M14" s="474"/>
      <c r="N14" s="474"/>
      <c r="O14" s="474"/>
      <c r="P14" s="474"/>
      <c r="Q14" s="474"/>
      <c r="R14" s="474"/>
      <c r="S14" s="474"/>
      <c r="T14" s="474"/>
      <c r="U14" s="474"/>
      <c r="V14" s="474"/>
      <c r="W14" s="474"/>
      <c r="X14" s="474"/>
      <c r="Y14" s="474"/>
    </row>
    <row r="15" spans="1:25">
      <c r="B15" s="473"/>
      <c r="C15" s="474"/>
      <c r="D15" s="474"/>
      <c r="E15" s="474"/>
      <c r="F15" s="474"/>
      <c r="G15" s="474"/>
      <c r="H15" s="474"/>
      <c r="I15" s="474"/>
      <c r="J15" s="474"/>
      <c r="K15" s="474"/>
      <c r="L15" s="474"/>
      <c r="M15" s="474"/>
      <c r="N15" s="474"/>
      <c r="O15" s="474"/>
      <c r="P15" s="474"/>
      <c r="Q15" s="474"/>
      <c r="R15" s="474"/>
      <c r="S15" s="474"/>
      <c r="T15" s="474"/>
      <c r="U15" s="474"/>
      <c r="V15" s="474"/>
      <c r="W15" s="474"/>
      <c r="X15" s="474"/>
      <c r="Y15" s="474"/>
    </row>
    <row r="16" spans="1:25">
      <c r="B16" s="473"/>
      <c r="C16" s="474"/>
      <c r="D16" s="474"/>
      <c r="E16" s="474"/>
      <c r="F16" s="474"/>
      <c r="G16" s="474"/>
      <c r="H16" s="474"/>
      <c r="I16" s="474"/>
      <c r="J16" s="474"/>
      <c r="K16" s="474"/>
      <c r="L16" s="474"/>
      <c r="M16" s="474"/>
      <c r="N16" s="474"/>
      <c r="O16" s="474"/>
      <c r="P16" s="474"/>
      <c r="Q16" s="474"/>
      <c r="R16" s="474"/>
      <c r="S16" s="474"/>
      <c r="T16" s="474"/>
      <c r="U16" s="474"/>
      <c r="V16" s="474"/>
      <c r="W16" s="474"/>
      <c r="X16" s="474"/>
      <c r="Y16" s="474"/>
    </row>
    <row r="17" spans="1:31">
      <c r="B17" s="473"/>
      <c r="C17" s="474"/>
      <c r="D17" s="474"/>
      <c r="E17" s="474"/>
      <c r="F17" s="474"/>
      <c r="G17" s="474"/>
      <c r="H17" s="474"/>
      <c r="I17" s="474"/>
      <c r="J17" s="474"/>
      <c r="K17" s="474"/>
      <c r="L17" s="474"/>
      <c r="M17" s="474"/>
      <c r="N17" s="474"/>
      <c r="O17" s="474"/>
      <c r="P17" s="474"/>
      <c r="Q17" s="474"/>
      <c r="R17" s="474"/>
      <c r="S17" s="474"/>
      <c r="T17" s="474"/>
      <c r="U17" s="474"/>
      <c r="V17" s="474"/>
      <c r="W17" s="474"/>
      <c r="X17" s="474"/>
      <c r="Y17" s="474"/>
    </row>
    <row r="18" spans="1:31">
      <c r="B18" s="473"/>
      <c r="C18" s="474"/>
      <c r="D18" s="474"/>
      <c r="E18" s="474"/>
      <c r="F18" s="474"/>
      <c r="G18" s="474"/>
      <c r="H18" s="474"/>
      <c r="I18" s="474"/>
      <c r="J18" s="474"/>
      <c r="K18" s="474"/>
      <c r="L18" s="474"/>
      <c r="M18" s="474"/>
      <c r="N18" s="474"/>
      <c r="O18" s="474"/>
      <c r="P18" s="474"/>
      <c r="Q18" s="474"/>
      <c r="R18" s="474"/>
      <c r="S18" s="474"/>
      <c r="T18" s="474"/>
      <c r="U18" s="474"/>
      <c r="V18" s="474"/>
      <c r="W18" s="474"/>
      <c r="X18" s="474"/>
      <c r="Y18" s="474"/>
    </row>
    <row r="19" spans="1:31">
      <c r="B19" s="473"/>
      <c r="C19" s="474"/>
      <c r="D19" s="474"/>
      <c r="E19" s="474"/>
      <c r="F19" s="474"/>
      <c r="G19" s="474"/>
      <c r="H19" s="474"/>
      <c r="I19" s="474"/>
      <c r="J19" s="474"/>
      <c r="K19" s="474"/>
      <c r="L19" s="474"/>
      <c r="M19" s="474"/>
      <c r="N19" s="474"/>
      <c r="O19" s="474"/>
      <c r="P19" s="474"/>
      <c r="Q19" s="474"/>
      <c r="R19" s="474"/>
      <c r="S19" s="474"/>
      <c r="T19" s="474"/>
      <c r="U19" s="474"/>
      <c r="V19" s="474"/>
      <c r="W19" s="474"/>
      <c r="X19" s="474"/>
      <c r="Y19" s="474"/>
    </row>
    <row r="20" spans="1:31">
      <c r="B20" s="473"/>
      <c r="C20" s="474"/>
      <c r="D20" s="474"/>
      <c r="E20" s="474"/>
      <c r="F20" s="474"/>
      <c r="G20" s="474"/>
      <c r="H20" s="474"/>
      <c r="I20" s="474"/>
      <c r="J20" s="474"/>
      <c r="K20" s="474"/>
      <c r="L20" s="474"/>
      <c r="M20" s="474"/>
      <c r="N20" s="474"/>
      <c r="O20" s="474"/>
      <c r="P20" s="474"/>
      <c r="Q20" s="474"/>
      <c r="R20" s="474"/>
      <c r="S20" s="474"/>
      <c r="T20" s="474"/>
      <c r="U20" s="474"/>
      <c r="V20" s="474"/>
      <c r="W20" s="474"/>
      <c r="X20" s="474"/>
      <c r="Y20" s="474"/>
    </row>
    <row r="21" spans="1:31">
      <c r="B21" s="473"/>
      <c r="C21" s="474"/>
      <c r="D21" s="474"/>
      <c r="E21" s="474"/>
      <c r="F21" s="474"/>
      <c r="G21" s="474"/>
      <c r="H21" s="474"/>
      <c r="I21" s="474"/>
      <c r="J21" s="474"/>
      <c r="K21" s="474"/>
      <c r="L21" s="474"/>
      <c r="M21" s="474"/>
      <c r="N21" s="474"/>
      <c r="O21" s="474"/>
      <c r="P21" s="474"/>
      <c r="Q21" s="474"/>
      <c r="R21" s="474"/>
      <c r="S21" s="474"/>
      <c r="T21" s="474"/>
      <c r="U21" s="474"/>
      <c r="V21" s="474"/>
      <c r="W21" s="474"/>
      <c r="X21" s="474"/>
      <c r="Y21" s="474"/>
    </row>
    <row r="22" spans="1:31">
      <c r="B22" s="473"/>
      <c r="C22" s="474"/>
      <c r="D22" s="474"/>
      <c r="E22" s="474"/>
      <c r="F22" s="474"/>
      <c r="G22" s="474"/>
      <c r="H22" s="474"/>
      <c r="I22" s="474"/>
      <c r="J22" s="474"/>
      <c r="K22" s="474"/>
      <c r="L22" s="474"/>
      <c r="M22" s="474"/>
      <c r="N22" s="474"/>
      <c r="O22" s="474"/>
      <c r="P22" s="474"/>
      <c r="Q22" s="474"/>
      <c r="R22" s="474"/>
      <c r="S22" s="474"/>
      <c r="T22" s="474"/>
      <c r="U22" s="474"/>
      <c r="V22" s="474"/>
      <c r="W22" s="474"/>
      <c r="X22" s="474"/>
      <c r="Y22" s="474"/>
    </row>
    <row r="23" spans="1:31">
      <c r="B23" s="473"/>
      <c r="C23" s="474"/>
      <c r="D23" s="474"/>
      <c r="E23" s="474"/>
      <c r="F23" s="474"/>
      <c r="G23" s="474"/>
      <c r="H23" s="474"/>
      <c r="I23" s="474"/>
      <c r="J23" s="474"/>
      <c r="K23" s="474"/>
      <c r="L23" s="474"/>
      <c r="M23" s="474"/>
      <c r="N23" s="474"/>
      <c r="O23" s="474"/>
      <c r="P23" s="474"/>
      <c r="Q23" s="474"/>
      <c r="R23" s="474"/>
      <c r="S23" s="474"/>
      <c r="T23" s="474"/>
      <c r="U23" s="474"/>
      <c r="V23" s="474"/>
      <c r="W23" s="474"/>
      <c r="X23" s="474"/>
      <c r="Y23" s="474"/>
    </row>
    <row r="24" spans="1:31">
      <c r="B24" s="473"/>
      <c r="C24" s="474"/>
      <c r="D24" s="474"/>
      <c r="E24" s="474"/>
      <c r="F24" s="474"/>
      <c r="G24" s="474"/>
      <c r="H24" s="474"/>
      <c r="I24" s="474"/>
      <c r="J24" s="474"/>
      <c r="K24" s="474"/>
      <c r="L24" s="474"/>
      <c r="M24" s="474"/>
      <c r="N24" s="474"/>
      <c r="O24" s="474"/>
      <c r="P24" s="474"/>
      <c r="Q24" s="474"/>
      <c r="R24" s="474"/>
      <c r="S24" s="474"/>
      <c r="T24" s="474"/>
      <c r="U24" s="474"/>
      <c r="V24" s="474"/>
      <c r="W24" s="474"/>
      <c r="X24" s="474"/>
      <c r="Y24" s="474"/>
    </row>
    <row r="25" spans="1:31">
      <c r="B25" s="475"/>
      <c r="C25" s="476"/>
      <c r="D25" s="476"/>
      <c r="E25" s="476"/>
      <c r="F25" s="476"/>
      <c r="G25" s="476"/>
      <c r="H25" s="476"/>
      <c r="I25" s="476"/>
      <c r="J25" s="476"/>
      <c r="K25" s="476"/>
      <c r="L25" s="476"/>
      <c r="M25" s="476"/>
      <c r="N25" s="476"/>
      <c r="O25" s="476"/>
      <c r="P25" s="476"/>
      <c r="Q25" s="476"/>
      <c r="R25" s="476"/>
      <c r="S25" s="476"/>
      <c r="T25" s="476"/>
      <c r="U25" s="476"/>
      <c r="V25" s="476"/>
      <c r="W25" s="476"/>
      <c r="X25" s="476"/>
      <c r="Y25" s="476"/>
    </row>
    <row r="27" spans="1:31" ht="15" customHeight="1">
      <c r="C27" s="477">
        <v>44407</v>
      </c>
      <c r="D27" s="477">
        <v>44408</v>
      </c>
      <c r="E27" s="477">
        <v>44409</v>
      </c>
      <c r="F27" s="477">
        <v>44410</v>
      </c>
      <c r="G27" s="477">
        <v>44411</v>
      </c>
      <c r="H27" s="477">
        <v>44412</v>
      </c>
      <c r="I27" s="477">
        <v>44413</v>
      </c>
      <c r="J27" s="477">
        <v>44414</v>
      </c>
      <c r="K27" s="477">
        <v>44415</v>
      </c>
      <c r="L27" s="477">
        <v>44416</v>
      </c>
      <c r="M27" s="477">
        <v>44417</v>
      </c>
      <c r="N27" s="477">
        <v>44418</v>
      </c>
      <c r="O27" s="477">
        <v>44419</v>
      </c>
      <c r="P27" s="477">
        <v>44420</v>
      </c>
      <c r="Q27" s="477">
        <v>44421</v>
      </c>
      <c r="R27" s="477">
        <v>44422</v>
      </c>
      <c r="S27" s="477">
        <v>44423</v>
      </c>
      <c r="T27" s="477">
        <v>44424</v>
      </c>
      <c r="U27" s="477">
        <v>44425</v>
      </c>
      <c r="V27" s="477">
        <v>44426</v>
      </c>
      <c r="W27" s="477">
        <v>44427</v>
      </c>
      <c r="X27" s="477">
        <v>44428</v>
      </c>
      <c r="Y27" s="477">
        <v>44429</v>
      </c>
    </row>
    <row r="28" spans="1:31">
      <c r="A28" s="588" t="s">
        <v>228</v>
      </c>
      <c r="B28" s="478" t="s">
        <v>226</v>
      </c>
      <c r="C28" s="479">
        <f>'[96]3WLAH'!L141</f>
        <v>0</v>
      </c>
      <c r="D28" s="480">
        <f>+'[96]3WLAH'!R141</f>
        <v>50</v>
      </c>
      <c r="E28" s="480">
        <f>+'[96]3WLAH'!AB141</f>
        <v>120</v>
      </c>
      <c r="F28" s="480">
        <f>+'[96]3WLAH'!AH141</f>
        <v>160</v>
      </c>
      <c r="G28" s="480">
        <f>+'[96]3WLAH'!AN141</f>
        <v>120</v>
      </c>
      <c r="H28" s="480">
        <f>+'[96]3WLAH'!AT141</f>
        <v>95</v>
      </c>
      <c r="I28" s="480">
        <f>+'[96]3WLAH'!AZ141</f>
        <v>95</v>
      </c>
      <c r="J28" s="480">
        <f>+'[96]3WLAH'!BF141</f>
        <v>60</v>
      </c>
      <c r="K28" s="480">
        <f>+'[96]3WLAH'!BL141</f>
        <v>100</v>
      </c>
      <c r="L28" s="480">
        <f>+'[96]3WLAH'!BX141</f>
        <v>270</v>
      </c>
      <c r="M28" s="480">
        <f>+'[96]3WLAH'!CD141</f>
        <v>100</v>
      </c>
      <c r="N28" s="480">
        <f>+'[96]3WLAH'!CJ141</f>
        <v>280</v>
      </c>
      <c r="O28" s="480">
        <f>+'[96]3WLAH'!CP141</f>
        <v>200</v>
      </c>
      <c r="P28" s="480">
        <f>+'[96]3WLAH'!CV141</f>
        <v>140</v>
      </c>
      <c r="Q28" s="480">
        <f>+'[96]3WLAH'!DB141</f>
        <v>150</v>
      </c>
      <c r="R28" s="480">
        <f>+'[96]3WLAH'!DH141</f>
        <v>220</v>
      </c>
      <c r="S28" s="480">
        <f>+'[96]3WLAH'!DX141</f>
        <v>360</v>
      </c>
      <c r="T28" s="480">
        <f>+'[96]3WLAH'!ED141</f>
        <v>610</v>
      </c>
      <c r="U28" s="480">
        <f>+'[96]3WLAH'!EJ141</f>
        <v>410</v>
      </c>
      <c r="V28" s="480">
        <f>+'[96]3WLAH'!EP141</f>
        <v>460</v>
      </c>
      <c r="W28" s="480">
        <f>+'[96]3WLAH'!EV141</f>
        <v>150</v>
      </c>
      <c r="X28" s="480">
        <f>+'[96]3WLAH'!FB141</f>
        <v>180</v>
      </c>
      <c r="Y28" s="480">
        <f>+'[96]3WLAH'!FH141</f>
        <v>70</v>
      </c>
      <c r="AB28" s="481" t="s">
        <v>241</v>
      </c>
      <c r="AD28" s="589">
        <v>4440</v>
      </c>
      <c r="AE28" s="589"/>
    </row>
    <row r="29" spans="1:31">
      <c r="A29" s="588"/>
      <c r="B29" s="478" t="s">
        <v>227</v>
      </c>
      <c r="C29" s="479">
        <f>'[96]3WLAH'!L142</f>
        <v>0</v>
      </c>
      <c r="D29" s="480">
        <f>+'[96]3WLAH'!R142</f>
        <v>50</v>
      </c>
      <c r="E29" s="480">
        <f>+'[96]3WLAH'!AB142</f>
        <v>113.1919601696478</v>
      </c>
      <c r="F29" s="480">
        <f>+'[96]3WLAH'!AH142</f>
        <v>164.25594689286373</v>
      </c>
      <c r="G29" s="480">
        <f>+'[96]3WLAH'!AI142</f>
        <v>0</v>
      </c>
      <c r="H29" s="480">
        <f>+'[96]3WLAH'!AJ142</f>
        <v>0</v>
      </c>
      <c r="I29" s="480">
        <f>+'[96]3WLAH'!AK142</f>
        <v>0</v>
      </c>
      <c r="J29" s="480">
        <f>+'[96]3WLAH'!AL142</f>
        <v>0</v>
      </c>
      <c r="K29" s="480">
        <f>+'[96]3WLAH'!BL142</f>
        <v>0</v>
      </c>
      <c r="L29" s="480">
        <f>+'[96]3WLAH'!BX142</f>
        <v>0</v>
      </c>
      <c r="M29" s="480">
        <f>+'[96]3WLAH'!CD142</f>
        <v>0</v>
      </c>
      <c r="N29" s="480">
        <f>+'[96]3WLAH'!CJ142</f>
        <v>0</v>
      </c>
      <c r="O29" s="480">
        <f>+'[96]3WLAH'!CP142</f>
        <v>0</v>
      </c>
      <c r="P29" s="480">
        <f>+'[96]3WLAH'!CV142</f>
        <v>0</v>
      </c>
      <c r="Q29" s="480">
        <f>+'[96]3WLAH'!DB142</f>
        <v>0</v>
      </c>
      <c r="R29" s="480">
        <f>+'[96]3WLAH'!DH142</f>
        <v>0</v>
      </c>
      <c r="S29" s="480">
        <f>+'[96]3WLAH'!DX142</f>
        <v>0</v>
      </c>
      <c r="T29" s="480">
        <f>+'[96]3WLAH'!ED142</f>
        <v>0</v>
      </c>
      <c r="U29" s="480">
        <f>+'[96]3WLAH'!EJ142</f>
        <v>0</v>
      </c>
      <c r="V29" s="480">
        <f>+'[96]3WLAH'!EP142</f>
        <v>0</v>
      </c>
      <c r="W29" s="480">
        <f>+'[96]3WLAH'!EV142</f>
        <v>0</v>
      </c>
      <c r="X29" s="480">
        <f>+'[96]3WLAH'!FB142</f>
        <v>0</v>
      </c>
      <c r="Y29" s="480">
        <f>+'[96]3WLAH'!FH142</f>
        <v>0</v>
      </c>
      <c r="AB29" s="481" t="s">
        <v>227</v>
      </c>
    </row>
    <row r="30" spans="1:31">
      <c r="A30" s="482"/>
      <c r="B30" s="483"/>
      <c r="D30" s="484"/>
      <c r="E30" s="484"/>
      <c r="F30" s="484"/>
      <c r="G30" s="484"/>
      <c r="H30" s="484"/>
      <c r="I30" s="484"/>
      <c r="J30" s="484"/>
      <c r="K30" s="484"/>
      <c r="L30" s="484"/>
      <c r="M30" s="484"/>
      <c r="N30" s="484"/>
      <c r="O30" s="484"/>
      <c r="P30" s="484"/>
      <c r="Q30" s="484"/>
      <c r="R30" s="484"/>
      <c r="S30" s="484"/>
      <c r="T30" s="484"/>
      <c r="U30" s="484"/>
      <c r="V30" s="484"/>
      <c r="W30" s="484"/>
      <c r="X30" s="484"/>
      <c r="Y30" s="484"/>
    </row>
    <row r="31" spans="1:31">
      <c r="A31" s="590" t="s">
        <v>242</v>
      </c>
      <c r="B31" s="478" t="s">
        <v>226</v>
      </c>
      <c r="C31" s="480">
        <f>C28</f>
        <v>0</v>
      </c>
      <c r="D31" s="480">
        <f>+C31+D28</f>
        <v>50</v>
      </c>
      <c r="E31" s="480">
        <f t="shared" ref="E31:Y32" si="0">+D31+E28</f>
        <v>170</v>
      </c>
      <c r="F31" s="480">
        <f t="shared" si="0"/>
        <v>330</v>
      </c>
      <c r="G31" s="480">
        <f t="shared" si="0"/>
        <v>450</v>
      </c>
      <c r="H31" s="480">
        <f t="shared" si="0"/>
        <v>545</v>
      </c>
      <c r="I31" s="480">
        <f t="shared" si="0"/>
        <v>640</v>
      </c>
      <c r="J31" s="480">
        <f t="shared" si="0"/>
        <v>700</v>
      </c>
      <c r="K31" s="480">
        <f t="shared" si="0"/>
        <v>800</v>
      </c>
      <c r="L31" s="480">
        <f t="shared" si="0"/>
        <v>1070</v>
      </c>
      <c r="M31" s="480">
        <f t="shared" si="0"/>
        <v>1170</v>
      </c>
      <c r="N31" s="480">
        <f t="shared" si="0"/>
        <v>1450</v>
      </c>
      <c r="O31" s="480">
        <f t="shared" si="0"/>
        <v>1650</v>
      </c>
      <c r="P31" s="480">
        <f t="shared" si="0"/>
        <v>1790</v>
      </c>
      <c r="Q31" s="480">
        <f t="shared" si="0"/>
        <v>1940</v>
      </c>
      <c r="R31" s="480">
        <f t="shared" si="0"/>
        <v>2160</v>
      </c>
      <c r="S31" s="480">
        <f t="shared" si="0"/>
        <v>2520</v>
      </c>
      <c r="T31" s="480">
        <f t="shared" si="0"/>
        <v>3130</v>
      </c>
      <c r="U31" s="480">
        <f t="shared" si="0"/>
        <v>3540</v>
      </c>
      <c r="V31" s="480">
        <f t="shared" si="0"/>
        <v>4000</v>
      </c>
      <c r="W31" s="480">
        <f t="shared" si="0"/>
        <v>4150</v>
      </c>
      <c r="X31" s="480">
        <f t="shared" si="0"/>
        <v>4330</v>
      </c>
      <c r="Y31" s="480">
        <f t="shared" si="0"/>
        <v>4400</v>
      </c>
    </row>
    <row r="32" spans="1:31">
      <c r="A32" s="590"/>
      <c r="B32" s="478" t="s">
        <v>227</v>
      </c>
      <c r="C32" s="480">
        <f>C29</f>
        <v>0</v>
      </c>
      <c r="D32" s="480">
        <f>+C32+D29</f>
        <v>50</v>
      </c>
      <c r="E32" s="480">
        <f t="shared" si="0"/>
        <v>163.19196016964781</v>
      </c>
      <c r="F32" s="480">
        <f t="shared" si="0"/>
        <v>327.44790706251155</v>
      </c>
      <c r="G32" s="480">
        <f t="shared" si="0"/>
        <v>327.44790706251155</v>
      </c>
      <c r="H32" s="480">
        <f t="shared" si="0"/>
        <v>327.44790706251155</v>
      </c>
      <c r="I32" s="480">
        <f t="shared" si="0"/>
        <v>327.44790706251155</v>
      </c>
      <c r="J32" s="480">
        <f t="shared" si="0"/>
        <v>327.44790706251155</v>
      </c>
      <c r="K32" s="480">
        <f t="shared" si="0"/>
        <v>327.44790706251155</v>
      </c>
      <c r="L32" s="480">
        <f t="shared" si="0"/>
        <v>327.44790706251155</v>
      </c>
      <c r="M32" s="480">
        <f t="shared" si="0"/>
        <v>327.44790706251155</v>
      </c>
      <c r="N32" s="480">
        <f t="shared" si="0"/>
        <v>327.44790706251155</v>
      </c>
      <c r="O32" s="480">
        <f t="shared" si="0"/>
        <v>327.44790706251155</v>
      </c>
      <c r="P32" s="480">
        <f t="shared" si="0"/>
        <v>327.44790706251155</v>
      </c>
      <c r="Q32" s="480">
        <f t="shared" si="0"/>
        <v>327.44790706251155</v>
      </c>
      <c r="R32" s="480">
        <f t="shared" si="0"/>
        <v>327.44790706251155</v>
      </c>
      <c r="S32" s="480">
        <f t="shared" si="0"/>
        <v>327.44790706251155</v>
      </c>
      <c r="T32" s="480">
        <f t="shared" si="0"/>
        <v>327.44790706251155</v>
      </c>
      <c r="U32" s="480">
        <f t="shared" si="0"/>
        <v>327.44790706251155</v>
      </c>
      <c r="V32" s="480">
        <f t="shared" si="0"/>
        <v>327.44790706251155</v>
      </c>
      <c r="W32" s="480">
        <f t="shared" si="0"/>
        <v>327.44790706251155</v>
      </c>
      <c r="X32" s="480">
        <f t="shared" si="0"/>
        <v>327.44790706251155</v>
      </c>
      <c r="Y32" s="480">
        <f t="shared" si="0"/>
        <v>327.44790706251155</v>
      </c>
    </row>
    <row r="33" spans="1:49">
      <c r="A33" s="482"/>
      <c r="B33" s="482"/>
      <c r="D33" s="485"/>
      <c r="E33" s="485"/>
      <c r="F33" s="485"/>
      <c r="G33" s="485"/>
      <c r="H33" s="485"/>
      <c r="I33" s="485"/>
      <c r="J33" s="485"/>
      <c r="K33" s="485"/>
      <c r="L33" s="485"/>
      <c r="M33" s="485"/>
      <c r="N33" s="485"/>
      <c r="O33" s="485"/>
      <c r="P33" s="485"/>
      <c r="Q33" s="485"/>
      <c r="R33" s="485"/>
      <c r="S33" s="485"/>
      <c r="T33" s="485"/>
      <c r="U33" s="485"/>
      <c r="V33" s="485"/>
      <c r="W33" s="485"/>
      <c r="X33" s="485"/>
      <c r="Y33" s="485"/>
      <c r="Z33" s="485"/>
      <c r="AA33" s="485"/>
      <c r="AB33" s="485"/>
      <c r="AC33" s="485"/>
      <c r="AD33" s="485"/>
      <c r="AE33" s="485"/>
      <c r="AF33" s="485"/>
      <c r="AG33" s="485"/>
      <c r="AH33" s="485"/>
      <c r="AI33" s="485"/>
      <c r="AJ33" s="485"/>
      <c r="AK33" s="485"/>
      <c r="AL33" s="485"/>
      <c r="AM33" s="485"/>
      <c r="AN33" s="485"/>
      <c r="AO33" s="485"/>
    </row>
    <row r="34" spans="1:49">
      <c r="A34" s="482"/>
      <c r="B34" s="482"/>
      <c r="D34" s="485"/>
      <c r="E34" s="485"/>
      <c r="F34" s="485"/>
      <c r="G34" s="485"/>
      <c r="H34" s="485"/>
      <c r="I34" s="485"/>
      <c r="J34" s="485"/>
      <c r="K34" s="485"/>
      <c r="L34" s="485"/>
      <c r="M34" s="485"/>
      <c r="N34" s="485"/>
      <c r="O34" s="485"/>
      <c r="P34" s="485"/>
      <c r="Q34" s="485"/>
      <c r="R34" s="485"/>
      <c r="S34" s="485"/>
      <c r="T34" s="485"/>
      <c r="U34" s="485"/>
      <c r="V34" s="485"/>
      <c r="W34" s="485"/>
      <c r="X34" s="485"/>
      <c r="Y34" s="485"/>
      <c r="Z34" s="485"/>
      <c r="AA34" s="485"/>
      <c r="AB34" s="485"/>
      <c r="AC34" s="485"/>
      <c r="AD34" s="485"/>
      <c r="AE34" s="485"/>
      <c r="AF34" s="485"/>
      <c r="AG34" s="485"/>
      <c r="AH34" s="485"/>
      <c r="AI34" s="485"/>
      <c r="AJ34" s="485"/>
      <c r="AK34" s="485"/>
      <c r="AL34" s="485"/>
      <c r="AM34" s="485"/>
      <c r="AN34" s="485"/>
      <c r="AO34" s="485"/>
    </row>
    <row r="35" spans="1:49">
      <c r="A35" s="486"/>
      <c r="B35" s="487" t="s">
        <v>243</v>
      </c>
      <c r="C35" s="488">
        <f>C27</f>
        <v>44407</v>
      </c>
      <c r="D35" s="488">
        <f>C35+1</f>
        <v>44408</v>
      </c>
      <c r="E35" s="488">
        <f t="shared" ref="E35:Y35" si="1">D35+1</f>
        <v>44409</v>
      </c>
      <c r="F35" s="488">
        <f t="shared" si="1"/>
        <v>44410</v>
      </c>
      <c r="G35" s="488">
        <f t="shared" si="1"/>
        <v>44411</v>
      </c>
      <c r="H35" s="488">
        <f t="shared" si="1"/>
        <v>44412</v>
      </c>
      <c r="I35" s="488">
        <f t="shared" si="1"/>
        <v>44413</v>
      </c>
      <c r="J35" s="488">
        <f t="shared" si="1"/>
        <v>44414</v>
      </c>
      <c r="K35" s="488">
        <f t="shared" si="1"/>
        <v>44415</v>
      </c>
      <c r="L35" s="488">
        <f t="shared" si="1"/>
        <v>44416</v>
      </c>
      <c r="M35" s="488">
        <f t="shared" si="1"/>
        <v>44417</v>
      </c>
      <c r="N35" s="488">
        <f t="shared" si="1"/>
        <v>44418</v>
      </c>
      <c r="O35" s="488">
        <f t="shared" si="1"/>
        <v>44419</v>
      </c>
      <c r="P35" s="488">
        <f t="shared" si="1"/>
        <v>44420</v>
      </c>
      <c r="Q35" s="488">
        <f t="shared" si="1"/>
        <v>44421</v>
      </c>
      <c r="R35" s="488">
        <f t="shared" si="1"/>
        <v>44422</v>
      </c>
      <c r="S35" s="488">
        <f t="shared" si="1"/>
        <v>44423</v>
      </c>
      <c r="T35" s="488">
        <f t="shared" si="1"/>
        <v>44424</v>
      </c>
      <c r="U35" s="488">
        <f t="shared" si="1"/>
        <v>44425</v>
      </c>
      <c r="V35" s="488">
        <f t="shared" si="1"/>
        <v>44426</v>
      </c>
      <c r="W35" s="488">
        <f t="shared" si="1"/>
        <v>44427</v>
      </c>
      <c r="X35" s="488">
        <f t="shared" si="1"/>
        <v>44428</v>
      </c>
      <c r="Y35" s="488">
        <f t="shared" si="1"/>
        <v>44429</v>
      </c>
      <c r="Z35" s="485"/>
      <c r="AA35" s="485"/>
      <c r="AB35" s="485"/>
      <c r="AC35" s="485"/>
      <c r="AD35" s="485"/>
      <c r="AE35" s="485"/>
      <c r="AF35" s="485"/>
      <c r="AG35" s="485"/>
      <c r="AH35" s="485"/>
      <c r="AI35" s="485"/>
      <c r="AJ35" s="485"/>
      <c r="AK35" s="485"/>
      <c r="AL35" s="485"/>
      <c r="AM35" s="485"/>
      <c r="AN35" s="485"/>
      <c r="AO35" s="485"/>
    </row>
    <row r="36" spans="1:49">
      <c r="A36" s="588" t="s">
        <v>244</v>
      </c>
      <c r="B36" s="489" t="s">
        <v>245</v>
      </c>
      <c r="C36" s="490">
        <f t="shared" ref="C36:Y37" si="2">C31/$AD$28</f>
        <v>0</v>
      </c>
      <c r="D36" s="490">
        <f t="shared" si="2"/>
        <v>1.1261261261261261E-2</v>
      </c>
      <c r="E36" s="490">
        <f t="shared" si="2"/>
        <v>3.8288288288288286E-2</v>
      </c>
      <c r="F36" s="490">
        <f t="shared" si="2"/>
        <v>7.4324324324324328E-2</v>
      </c>
      <c r="G36" s="490">
        <f t="shared" si="2"/>
        <v>0.10135135135135136</v>
      </c>
      <c r="H36" s="490">
        <f t="shared" si="2"/>
        <v>0.12274774774774774</v>
      </c>
      <c r="I36" s="490">
        <f t="shared" si="2"/>
        <v>0.14414414414414414</v>
      </c>
      <c r="J36" s="490">
        <f t="shared" si="2"/>
        <v>0.15765765765765766</v>
      </c>
      <c r="K36" s="490">
        <f t="shared" si="2"/>
        <v>0.18018018018018017</v>
      </c>
      <c r="L36" s="490">
        <f t="shared" si="2"/>
        <v>0.240990990990991</v>
      </c>
      <c r="M36" s="490">
        <f t="shared" si="2"/>
        <v>0.26351351351351349</v>
      </c>
      <c r="N36" s="490">
        <f t="shared" si="2"/>
        <v>0.32657657657657657</v>
      </c>
      <c r="O36" s="490">
        <f t="shared" si="2"/>
        <v>0.3716216216216216</v>
      </c>
      <c r="P36" s="490">
        <f t="shared" si="2"/>
        <v>0.40315315315315314</v>
      </c>
      <c r="Q36" s="490">
        <f t="shared" si="2"/>
        <v>0.43693693693693691</v>
      </c>
      <c r="R36" s="490">
        <f t="shared" si="2"/>
        <v>0.48648648648648651</v>
      </c>
      <c r="S36" s="490">
        <f t="shared" si="2"/>
        <v>0.56756756756756754</v>
      </c>
      <c r="T36" s="490">
        <f t="shared" si="2"/>
        <v>0.70495495495495497</v>
      </c>
      <c r="U36" s="490">
        <f t="shared" si="2"/>
        <v>0.79729729729729726</v>
      </c>
      <c r="V36" s="490">
        <f t="shared" si="2"/>
        <v>0.90090090090090091</v>
      </c>
      <c r="W36" s="490">
        <f t="shared" si="2"/>
        <v>0.93468468468468469</v>
      </c>
      <c r="X36" s="490">
        <f t="shared" si="2"/>
        <v>0.97522522522522526</v>
      </c>
      <c r="Y36" s="490">
        <f t="shared" si="2"/>
        <v>0.99099099099099097</v>
      </c>
      <c r="Z36" s="485"/>
      <c r="AA36" s="485"/>
      <c r="AB36" s="485"/>
      <c r="AC36" s="485"/>
      <c r="AD36" s="485"/>
      <c r="AE36" s="485"/>
      <c r="AF36" s="485"/>
      <c r="AG36" s="485"/>
      <c r="AH36" s="485"/>
      <c r="AI36" s="485"/>
      <c r="AJ36" s="485"/>
      <c r="AK36" s="485"/>
      <c r="AL36" s="485"/>
      <c r="AM36" s="485"/>
      <c r="AN36" s="485"/>
      <c r="AO36" s="485"/>
    </row>
    <row r="37" spans="1:49" s="493" customFormat="1" ht="15.6" customHeight="1">
      <c r="A37" s="588"/>
      <c r="B37" s="491" t="s">
        <v>246</v>
      </c>
      <c r="C37" s="492">
        <f t="shared" si="2"/>
        <v>0</v>
      </c>
      <c r="D37" s="492">
        <f t="shared" si="2"/>
        <v>1.1261261261261261E-2</v>
      </c>
      <c r="E37" s="492">
        <f t="shared" si="2"/>
        <v>3.6754945984154914E-2</v>
      </c>
      <c r="F37" s="492">
        <f t="shared" si="2"/>
        <v>7.3749528617682775E-2</v>
      </c>
      <c r="G37" s="492">
        <f t="shared" si="2"/>
        <v>7.3749528617682775E-2</v>
      </c>
      <c r="H37" s="492">
        <f t="shared" si="2"/>
        <v>7.3749528617682775E-2</v>
      </c>
      <c r="I37" s="492">
        <f t="shared" si="2"/>
        <v>7.3749528617682775E-2</v>
      </c>
      <c r="J37" s="492">
        <f t="shared" si="2"/>
        <v>7.3749528617682775E-2</v>
      </c>
      <c r="K37" s="492">
        <f t="shared" si="2"/>
        <v>7.3749528617682775E-2</v>
      </c>
      <c r="L37" s="492">
        <f t="shared" si="2"/>
        <v>7.3749528617682775E-2</v>
      </c>
      <c r="M37" s="492">
        <f t="shared" si="2"/>
        <v>7.3749528617682775E-2</v>
      </c>
      <c r="N37" s="492">
        <f t="shared" si="2"/>
        <v>7.3749528617682775E-2</v>
      </c>
      <c r="O37" s="492">
        <f t="shared" si="2"/>
        <v>7.3749528617682775E-2</v>
      </c>
      <c r="P37" s="492">
        <f t="shared" si="2"/>
        <v>7.3749528617682775E-2</v>
      </c>
      <c r="Q37" s="492">
        <f t="shared" si="2"/>
        <v>7.3749528617682775E-2</v>
      </c>
      <c r="R37" s="492">
        <f t="shared" si="2"/>
        <v>7.3749528617682775E-2</v>
      </c>
      <c r="S37" s="492">
        <f t="shared" si="2"/>
        <v>7.3749528617682775E-2</v>
      </c>
      <c r="T37" s="492">
        <f t="shared" si="2"/>
        <v>7.3749528617682775E-2</v>
      </c>
      <c r="U37" s="492">
        <f t="shared" si="2"/>
        <v>7.3749528617682775E-2</v>
      </c>
      <c r="V37" s="492">
        <f t="shared" si="2"/>
        <v>7.3749528617682775E-2</v>
      </c>
      <c r="W37" s="492">
        <f t="shared" si="2"/>
        <v>7.3749528617682775E-2</v>
      </c>
      <c r="X37" s="492">
        <f t="shared" si="2"/>
        <v>7.3749528617682775E-2</v>
      </c>
      <c r="Y37" s="492">
        <f t="shared" si="2"/>
        <v>7.3749528617682775E-2</v>
      </c>
      <c r="Z37" s="485"/>
      <c r="AA37" s="485"/>
      <c r="AB37" s="485"/>
      <c r="AC37" s="485"/>
      <c r="AD37" s="485"/>
      <c r="AE37" s="485"/>
      <c r="AF37" s="485"/>
      <c r="AG37" s="485"/>
      <c r="AH37" s="485"/>
      <c r="AI37" s="485"/>
      <c r="AJ37" s="485"/>
      <c r="AK37" s="485"/>
      <c r="AL37" s="485"/>
      <c r="AM37" s="485"/>
      <c r="AN37" s="485"/>
      <c r="AO37" s="485"/>
      <c r="AP37" s="226"/>
      <c r="AQ37" s="226"/>
      <c r="AR37" s="226"/>
      <c r="AS37" s="226"/>
      <c r="AT37" s="226"/>
      <c r="AU37" s="226"/>
      <c r="AV37" s="226"/>
      <c r="AW37" s="226"/>
    </row>
    <row r="38" spans="1:49" s="493" customFormat="1">
      <c r="A38" s="494"/>
      <c r="B38" s="495" t="s">
        <v>247</v>
      </c>
      <c r="C38" s="496">
        <f>+C37-C36</f>
        <v>0</v>
      </c>
      <c r="D38" s="496">
        <f t="shared" ref="D38:Y38" si="3">+D37-D36</f>
        <v>0</v>
      </c>
      <c r="E38" s="496">
        <f t="shared" si="3"/>
        <v>-1.5333423041333713E-3</v>
      </c>
      <c r="F38" s="496">
        <f t="shared" si="3"/>
        <v>-5.7479570664155377E-4</v>
      </c>
      <c r="G38" s="496">
        <f t="shared" si="3"/>
        <v>-2.7601822733668582E-2</v>
      </c>
      <c r="H38" s="496">
        <f t="shared" si="3"/>
        <v>-4.8998219130064968E-2</v>
      </c>
      <c r="I38" s="496">
        <f t="shared" si="3"/>
        <v>-7.0394615526461368E-2</v>
      </c>
      <c r="J38" s="496">
        <f t="shared" si="3"/>
        <v>-8.3908129039974882E-2</v>
      </c>
      <c r="K38" s="496">
        <f t="shared" si="3"/>
        <v>-0.1064306515624974</v>
      </c>
      <c r="L38" s="496">
        <f t="shared" si="3"/>
        <v>-0.16724146237330823</v>
      </c>
      <c r="M38" s="496">
        <f t="shared" si="3"/>
        <v>-0.18976398489583071</v>
      </c>
      <c r="N38" s="496">
        <f t="shared" si="3"/>
        <v>-0.25282704795889377</v>
      </c>
      <c r="O38" s="496">
        <f t="shared" si="3"/>
        <v>-0.2978720930039388</v>
      </c>
      <c r="P38" s="496">
        <f t="shared" si="3"/>
        <v>-0.32940362453547034</v>
      </c>
      <c r="Q38" s="496">
        <f t="shared" si="3"/>
        <v>-0.36318740831925411</v>
      </c>
      <c r="R38" s="496">
        <f t="shared" si="3"/>
        <v>-0.41273695786880371</v>
      </c>
      <c r="S38" s="496">
        <f t="shared" si="3"/>
        <v>-0.49381803894988474</v>
      </c>
      <c r="T38" s="496">
        <f t="shared" si="3"/>
        <v>-0.63120542633727217</v>
      </c>
      <c r="U38" s="496">
        <f t="shared" si="3"/>
        <v>-0.72354776867961446</v>
      </c>
      <c r="V38" s="496">
        <f t="shared" si="3"/>
        <v>-0.82715137228321811</v>
      </c>
      <c r="W38" s="496">
        <f t="shared" si="3"/>
        <v>-0.86093515606700188</v>
      </c>
      <c r="X38" s="496">
        <f t="shared" si="3"/>
        <v>-0.90147569660754245</v>
      </c>
      <c r="Y38" s="496">
        <f t="shared" si="3"/>
        <v>-0.91724146237330817</v>
      </c>
      <c r="Z38" s="485"/>
      <c r="AA38" s="485"/>
      <c r="AB38" s="485"/>
      <c r="AC38" s="485"/>
      <c r="AD38" s="485"/>
      <c r="AE38" s="485"/>
      <c r="AF38" s="485"/>
      <c r="AG38" s="485"/>
      <c r="AH38" s="485"/>
      <c r="AI38" s="485"/>
      <c r="AJ38" s="485"/>
      <c r="AK38" s="485"/>
      <c r="AL38" s="485"/>
      <c r="AM38" s="485"/>
      <c r="AN38" s="485"/>
      <c r="AO38" s="485"/>
      <c r="AP38" s="226"/>
      <c r="AQ38" s="226"/>
      <c r="AR38" s="226"/>
      <c r="AS38" s="226"/>
      <c r="AT38" s="226"/>
      <c r="AU38" s="226"/>
      <c r="AV38" s="226"/>
      <c r="AW38" s="226"/>
    </row>
    <row r="39" spans="1:49">
      <c r="Z39" s="485"/>
      <c r="AA39" s="485"/>
      <c r="AB39" s="485"/>
      <c r="AC39" s="485"/>
      <c r="AD39" s="485"/>
      <c r="AE39" s="485"/>
      <c r="AF39" s="485"/>
      <c r="AG39" s="485"/>
      <c r="AH39" s="485"/>
      <c r="AI39" s="485"/>
      <c r="AJ39" s="485"/>
      <c r="AK39" s="485"/>
      <c r="AL39" s="485"/>
      <c r="AM39" s="485"/>
      <c r="AN39" s="485"/>
      <c r="AO39" s="485"/>
    </row>
    <row r="40" spans="1:49">
      <c r="Z40" s="485"/>
      <c r="AA40" s="485"/>
      <c r="AB40" s="485"/>
      <c r="AC40" s="485"/>
      <c r="AD40" s="485"/>
      <c r="AE40" s="485"/>
      <c r="AF40" s="485"/>
      <c r="AG40" s="485"/>
      <c r="AH40" s="485"/>
      <c r="AI40" s="485"/>
      <c r="AJ40" s="485"/>
      <c r="AK40" s="485"/>
      <c r="AL40" s="485"/>
      <c r="AM40" s="485"/>
      <c r="AN40" s="485"/>
      <c r="AO40" s="485"/>
    </row>
  </sheetData>
  <mergeCells count="6">
    <mergeCell ref="A36:A37"/>
    <mergeCell ref="A1:B2"/>
    <mergeCell ref="C1:Y2"/>
    <mergeCell ref="A28:A29"/>
    <mergeCell ref="AD28:AE28"/>
    <mergeCell ref="A31:A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pageSetUpPr fitToPage="1"/>
  </sheetPr>
  <dimension ref="A2:FX171"/>
  <sheetViews>
    <sheetView zoomScale="70" zoomScaleNormal="70" workbookViewId="0">
      <pane xSplit="11" ySplit="8" topLeftCell="FC17" activePane="bottomRight" state="frozen"/>
      <selection activeCell="C7" sqref="C7:D7"/>
      <selection pane="topRight" activeCell="C7" sqref="C7:D7"/>
      <selection pane="bottomLeft" activeCell="C7" sqref="C7:D7"/>
      <selection pane="bottomRight" activeCell="C7" sqref="C7:D7"/>
    </sheetView>
  </sheetViews>
  <sheetFormatPr baseColWidth="10" defaultColWidth="11.5703125" defaultRowHeight="15" outlineLevelCol="1"/>
  <cols>
    <col min="1" max="2" width="4.85546875" style="222" hidden="1" customWidth="1"/>
    <col min="3" max="3" width="83.42578125" style="223" bestFit="1" customWidth="1"/>
    <col min="4" max="4" width="14.42578125" style="224" customWidth="1"/>
    <col min="5" max="5" width="12" style="224" bestFit="1" customWidth="1"/>
    <col min="6" max="7" width="9.28515625" style="224" customWidth="1"/>
    <col min="8" max="8" width="9.5703125" style="224" customWidth="1"/>
    <col min="9" max="9" width="13.140625" style="225" bestFit="1" customWidth="1"/>
    <col min="10" max="10" width="7.140625" style="224" customWidth="1"/>
    <col min="11" max="11" width="2.28515625" style="226" customWidth="1"/>
    <col min="12" max="12" width="9.5703125" style="226" customWidth="1"/>
    <col min="13" max="13" width="8.28515625" style="226" customWidth="1"/>
    <col min="14" max="14" width="7.28515625" style="226" customWidth="1" outlineLevel="1"/>
    <col min="15" max="15" width="25.5703125" style="226" customWidth="1" outlineLevel="1"/>
    <col min="16" max="17" width="8.28515625" style="227" customWidth="1" outlineLevel="1"/>
    <col min="18" max="18" width="9.5703125" style="226" customWidth="1"/>
    <col min="19" max="19" width="8.28515625" style="226" customWidth="1"/>
    <col min="20" max="20" width="6.7109375" style="226" hidden="1" customWidth="1" outlineLevel="1"/>
    <col min="21" max="21" width="11" style="226" hidden="1" customWidth="1" outlineLevel="1"/>
    <col min="22" max="22" width="8.85546875" style="227" hidden="1" customWidth="1" outlineLevel="1"/>
    <col min="23" max="23" width="8.42578125" style="227" hidden="1" customWidth="1" outlineLevel="1"/>
    <col min="24" max="24" width="8.28515625" style="228" customWidth="1" collapsed="1"/>
    <col min="25" max="25" width="8.85546875" style="229" customWidth="1"/>
    <col min="26" max="26" width="8" style="226" hidden="1" customWidth="1" outlineLevel="1"/>
    <col min="27" max="27" width="8.7109375" style="230" hidden="1" customWidth="1" outlineLevel="1"/>
    <col min="28" max="28" width="9.7109375" style="226" customWidth="1" collapsed="1"/>
    <col min="29" max="29" width="9.7109375" style="226" customWidth="1"/>
    <col min="30" max="30" width="7.7109375" style="226" hidden="1" customWidth="1" outlineLevel="1"/>
    <col min="31" max="31" width="66.140625" style="226" hidden="1" customWidth="1" outlineLevel="1"/>
    <col min="32" max="33" width="7.7109375" style="227" hidden="1" customWidth="1" outlineLevel="1"/>
    <col min="34" max="34" width="12.7109375" style="226" customWidth="1" collapsed="1"/>
    <col min="35" max="35" width="8.28515625" style="231" customWidth="1"/>
    <col min="36" max="36" width="7.7109375" style="226" hidden="1" customWidth="1" outlineLevel="1"/>
    <col min="37" max="37" width="23.42578125" style="226" hidden="1" customWidth="1" outlineLevel="1"/>
    <col min="38" max="38" width="7.7109375" style="227" hidden="1" customWidth="1" outlineLevel="1"/>
    <col min="39" max="39" width="1.28515625" style="227" hidden="1" customWidth="1" outlineLevel="1"/>
    <col min="40" max="40" width="9.42578125" style="226" customWidth="1" collapsed="1"/>
    <col min="41" max="41" width="9.28515625" style="226" bestFit="1" customWidth="1"/>
    <col min="42" max="42" width="7.140625" style="226" hidden="1" customWidth="1" outlineLevel="1"/>
    <col min="43" max="43" width="30.42578125" style="226" hidden="1" customWidth="1" outlineLevel="1"/>
    <col min="44" max="44" width="7.7109375" style="227" hidden="1" customWidth="1" outlineLevel="1"/>
    <col min="45" max="45" width="7.5703125" style="227" hidden="1" customWidth="1" outlineLevel="1"/>
    <col min="46" max="46" width="9.5703125" style="226" customWidth="1" collapsed="1"/>
    <col min="47" max="47" width="8.7109375" style="226" customWidth="1"/>
    <col min="48" max="48" width="6.140625" style="226" hidden="1" customWidth="1" outlineLevel="1"/>
    <col min="49" max="49" width="25.28515625" style="226" hidden="1" customWidth="1" outlineLevel="1"/>
    <col min="50" max="50" width="7.7109375" style="227" hidden="1" customWidth="1" outlineLevel="1"/>
    <col min="51" max="51" width="7.5703125" style="227" hidden="1" customWidth="1" outlineLevel="1"/>
    <col min="52" max="52" width="9.28515625" style="226" customWidth="1" collapsed="1"/>
    <col min="53" max="53" width="8.7109375" style="226" bestFit="1" customWidth="1"/>
    <col min="54" max="54" width="6.42578125" style="226" hidden="1" customWidth="1" outlineLevel="1"/>
    <col min="55" max="55" width="28" style="226" hidden="1" customWidth="1" outlineLevel="1"/>
    <col min="56" max="56" width="7.7109375" style="227" hidden="1" customWidth="1" outlineLevel="1"/>
    <col min="57" max="57" width="7.5703125" style="227" hidden="1" customWidth="1" outlineLevel="1"/>
    <col min="58" max="58" width="11.28515625" style="226" customWidth="1" collapsed="1"/>
    <col min="59" max="59" width="8.7109375" style="226" bestFit="1" customWidth="1"/>
    <col min="60" max="60" width="5.42578125" style="226" hidden="1" customWidth="1" outlineLevel="1"/>
    <col min="61" max="61" width="27.5703125" style="226" hidden="1" customWidth="1" outlineLevel="1"/>
    <col min="62" max="62" width="8.140625" style="227" hidden="1" customWidth="1" outlineLevel="1"/>
    <col min="63" max="63" width="7.85546875" style="227" hidden="1" customWidth="1" outlineLevel="1"/>
    <col min="64" max="64" width="9" style="226" customWidth="1" collapsed="1"/>
    <col min="65" max="65" width="9" style="226" customWidth="1"/>
    <col min="66" max="66" width="7" style="226" hidden="1" customWidth="1" outlineLevel="1"/>
    <col min="67" max="67" width="23.42578125" style="226" hidden="1" customWidth="1" outlineLevel="1"/>
    <col min="68" max="68" width="7.7109375" style="227" hidden="1" customWidth="1" outlineLevel="1"/>
    <col min="69" max="69" width="7.5703125" style="227" hidden="1" customWidth="1" outlineLevel="1"/>
    <col min="70" max="70" width="15.42578125" style="228" customWidth="1" collapsed="1"/>
    <col min="71" max="71" width="9.140625" style="229" customWidth="1"/>
    <col min="72" max="72" width="5.28515625" style="226" hidden="1" customWidth="1" outlineLevel="1"/>
    <col min="73" max="73" width="11.28515625" style="228" hidden="1" customWidth="1" outlineLevel="1"/>
    <col min="74" max="74" width="11.7109375" style="229" hidden="1" customWidth="1" outlineLevel="1"/>
    <col min="75" max="75" width="7.7109375" style="226" hidden="1" customWidth="1" outlineLevel="1"/>
    <col min="76" max="76" width="12.28515625" style="226" bestFit="1" customWidth="1" collapsed="1"/>
    <col min="77" max="77" width="8.42578125" style="226" customWidth="1"/>
    <col min="78" max="78" width="5.28515625" style="226" hidden="1" customWidth="1" outlineLevel="1"/>
    <col min="79" max="79" width="24.7109375" style="226" hidden="1" customWidth="1" outlineLevel="1"/>
    <col min="80" max="80" width="7.7109375" style="227" hidden="1" customWidth="1" outlineLevel="1"/>
    <col min="81" max="81" width="7.5703125" style="227" hidden="1" customWidth="1" outlineLevel="1"/>
    <col min="82" max="82" width="10.5703125" style="226" bestFit="1" customWidth="1" collapsed="1"/>
    <col min="83" max="83" width="8.28515625" style="226" bestFit="1" customWidth="1"/>
    <col min="84" max="84" width="6.140625" style="226" hidden="1" customWidth="1" outlineLevel="1"/>
    <col min="85" max="85" width="28.42578125" style="226" hidden="1" customWidth="1" outlineLevel="1"/>
    <col min="86" max="87" width="7.140625" style="227" hidden="1" customWidth="1" outlineLevel="1"/>
    <col min="88" max="88" width="12.28515625" style="232" bestFit="1" customWidth="1" collapsed="1"/>
    <col min="89" max="89" width="8.28515625" style="226" bestFit="1" customWidth="1"/>
    <col min="90" max="90" width="7.140625" style="226" hidden="1" customWidth="1" outlineLevel="1"/>
    <col min="91" max="91" width="28.85546875" style="226" hidden="1" customWidth="1" outlineLevel="1"/>
    <col min="92" max="92" width="7.7109375" style="227" hidden="1" customWidth="1" outlineLevel="1"/>
    <col min="93" max="93" width="7.5703125" style="227" hidden="1" customWidth="1" outlineLevel="1"/>
    <col min="94" max="94" width="12.28515625" style="232" bestFit="1" customWidth="1" collapsed="1"/>
    <col min="95" max="95" width="8.7109375" style="232" customWidth="1"/>
    <col min="96" max="96" width="6.7109375" style="226" hidden="1" customWidth="1" outlineLevel="1"/>
    <col min="97" max="97" width="25.28515625" style="226" hidden="1" customWidth="1" outlineLevel="1"/>
    <col min="98" max="98" width="7.7109375" style="227" hidden="1" customWidth="1" outlineLevel="1"/>
    <col min="99" max="99" width="7.5703125" style="227" hidden="1" customWidth="1" outlineLevel="1"/>
    <col min="100" max="100" width="12.28515625" style="226" bestFit="1" customWidth="1" collapsed="1"/>
    <col min="101" max="101" width="8.7109375" style="226" customWidth="1"/>
    <col min="102" max="102" width="7.7109375" style="226" hidden="1" customWidth="1" outlineLevel="1"/>
    <col min="103" max="103" width="27.85546875" style="226" hidden="1" customWidth="1" outlineLevel="1"/>
    <col min="104" max="104" width="7.7109375" style="227" hidden="1" customWidth="1" outlineLevel="1"/>
    <col min="105" max="105" width="7.42578125" style="227" hidden="1" customWidth="1" outlineLevel="1"/>
    <col min="106" max="106" width="12.28515625" style="226" bestFit="1" customWidth="1" collapsed="1"/>
    <col min="107" max="107" width="8.28515625" style="226" bestFit="1" customWidth="1"/>
    <col min="108" max="108" width="7.7109375" style="226" hidden="1" customWidth="1" outlineLevel="1"/>
    <col min="109" max="109" width="24.7109375" style="226" hidden="1" customWidth="1" outlineLevel="1"/>
    <col min="110" max="110" width="7.7109375" style="227" hidden="1" customWidth="1" outlineLevel="1"/>
    <col min="111" max="111" width="8.28515625" style="227" hidden="1" customWidth="1" outlineLevel="1"/>
    <col min="112" max="112" width="11.42578125" style="226" bestFit="1" customWidth="1" collapsed="1"/>
    <col min="113" max="113" width="8.28515625" style="226" bestFit="1" customWidth="1"/>
    <col min="114" max="114" width="7.7109375" style="226" hidden="1" customWidth="1" outlineLevel="1"/>
    <col min="115" max="115" width="20.5703125" style="226" hidden="1" customWidth="1" outlineLevel="1"/>
    <col min="116" max="116" width="7.7109375" style="227" hidden="1" customWidth="1" outlineLevel="1"/>
    <col min="117" max="117" width="7.42578125" style="227" hidden="1" customWidth="1" outlineLevel="1"/>
    <col min="118" max="118" width="10.140625" style="233" customWidth="1" collapsed="1"/>
    <col min="119" max="119" width="10" style="234" customWidth="1"/>
    <col min="120" max="120" width="7.7109375" style="226" hidden="1" customWidth="1" outlineLevel="1"/>
    <col min="121" max="121" width="7.7109375" style="227" hidden="1" customWidth="1" outlineLevel="1"/>
    <col min="122" max="122" width="7.42578125" style="227" hidden="1" customWidth="1" outlineLevel="1"/>
    <col min="123" max="123" width="11.140625" style="233" hidden="1" customWidth="1" outlineLevel="1"/>
    <col min="124" max="124" width="11.140625" style="234" hidden="1" customWidth="1" outlineLevel="1"/>
    <col min="125" max="125" width="8.28515625" style="226" hidden="1" customWidth="1" outlineLevel="1"/>
    <col min="126" max="126" width="11.7109375" style="227" hidden="1" customWidth="1" outlineLevel="1"/>
    <col min="127" max="127" width="8" style="227" hidden="1" customWidth="1" outlineLevel="1"/>
    <col min="128" max="128" width="12.5703125" style="226" bestFit="1" customWidth="1" collapsed="1"/>
    <col min="129" max="129" width="8.7109375" style="226" customWidth="1"/>
    <col min="130" max="130" width="7.7109375" style="226" hidden="1" customWidth="1" outlineLevel="1"/>
    <col min="131" max="131" width="14.5703125" style="226" hidden="1" customWidth="1" outlineLevel="1"/>
    <col min="132" max="132" width="7.7109375" style="227" hidden="1" customWidth="1" outlineLevel="1"/>
    <col min="133" max="133" width="7.5703125" style="227" hidden="1" customWidth="1" outlineLevel="1"/>
    <col min="134" max="134" width="12.5703125" style="226" bestFit="1" customWidth="1" collapsed="1"/>
    <col min="135" max="135" width="8.5703125" style="226" customWidth="1"/>
    <col min="136" max="136" width="7.7109375" style="226" hidden="1" customWidth="1" outlineLevel="1"/>
    <col min="137" max="137" width="27.28515625" style="235" hidden="1" customWidth="1" outlineLevel="1"/>
    <col min="138" max="138" width="7.7109375" style="227" hidden="1" customWidth="1" outlineLevel="1"/>
    <col min="139" max="139" width="7.5703125" style="227" hidden="1" customWidth="1" outlineLevel="1"/>
    <col min="140" max="140" width="12.28515625" style="226" bestFit="1" customWidth="1" collapsed="1"/>
    <col min="141" max="141" width="9.28515625" style="226" customWidth="1"/>
    <col min="142" max="142" width="7.7109375" style="226" hidden="1" customWidth="1" outlineLevel="1"/>
    <col min="143" max="143" width="28.42578125" style="226" hidden="1" customWidth="1" outlineLevel="1"/>
    <col min="144" max="144" width="7.7109375" style="227" hidden="1" customWidth="1" outlineLevel="1"/>
    <col min="145" max="145" width="7.5703125" style="227" hidden="1" customWidth="1" outlineLevel="1"/>
    <col min="146" max="146" width="14" style="226" customWidth="1" collapsed="1"/>
    <col min="147" max="147" width="9.28515625" style="226" customWidth="1"/>
    <col min="148" max="148" width="7.7109375" style="226" hidden="1" customWidth="1" outlineLevel="1"/>
    <col min="149" max="149" width="25.85546875" style="226" hidden="1" customWidth="1" outlineLevel="1"/>
    <col min="150" max="150" width="7.7109375" style="227" hidden="1" customWidth="1" outlineLevel="1"/>
    <col min="151" max="151" width="7.5703125" style="227" hidden="1" customWidth="1" outlineLevel="1"/>
    <col min="152" max="152" width="12.5703125" style="226" bestFit="1" customWidth="1" collapsed="1"/>
    <col min="153" max="153" width="9.5703125" style="226" customWidth="1"/>
    <col min="154" max="154" width="7.7109375" style="226" hidden="1" customWidth="1" outlineLevel="1"/>
    <col min="155" max="155" width="32.28515625" style="226" hidden="1" customWidth="1" outlineLevel="1"/>
    <col min="156" max="157" width="7" style="227" hidden="1" customWidth="1" outlineLevel="1"/>
    <col min="158" max="158" width="12.5703125" style="226" bestFit="1" customWidth="1" collapsed="1"/>
    <col min="159" max="159" width="9.140625" style="226" customWidth="1"/>
    <col min="160" max="160" width="7.7109375" style="226" hidden="1" customWidth="1" outlineLevel="1"/>
    <col min="161" max="161" width="29.5703125" style="226" hidden="1" customWidth="1" outlineLevel="1"/>
    <col min="162" max="162" width="7.7109375" style="227" hidden="1" customWidth="1" outlineLevel="1"/>
    <col min="163" max="163" width="7.5703125" style="227" hidden="1" customWidth="1" outlineLevel="1"/>
    <col min="164" max="164" width="12.5703125" style="226" bestFit="1" customWidth="1" collapsed="1"/>
    <col min="165" max="165" width="9.28515625" style="226" customWidth="1"/>
    <col min="166" max="166" width="7.7109375" style="226" hidden="1" customWidth="1" outlineLevel="1"/>
    <col min="167" max="167" width="36.7109375" style="226" hidden="1" customWidth="1" outlineLevel="1"/>
    <col min="168" max="168" width="7.7109375" style="227" hidden="1" customWidth="1" outlineLevel="1"/>
    <col min="169" max="169" width="7.5703125" style="227" hidden="1" customWidth="1" outlineLevel="1"/>
    <col min="170" max="170" width="12" style="228" bestFit="1" customWidth="1" collapsed="1"/>
    <col min="171" max="171" width="7.7109375" style="229" customWidth="1"/>
    <col min="172" max="172" width="7.7109375" style="226" hidden="1" customWidth="1" outlineLevel="1"/>
    <col min="173" max="173" width="11.28515625" style="228" customWidth="1" outlineLevel="1"/>
    <col min="174" max="174" width="11.28515625" style="229" customWidth="1" outlineLevel="1"/>
    <col min="175" max="176" width="8" style="226" hidden="1" customWidth="1" outlineLevel="1"/>
    <col min="177" max="177" width="4.85546875" style="226" customWidth="1"/>
    <col min="178" max="178" width="8.7109375" style="226" customWidth="1" collapsed="1"/>
    <col min="179" max="16384" width="11.5703125" style="226"/>
  </cols>
  <sheetData>
    <row r="2" spans="1:178">
      <c r="R2" s="236">
        <v>44408</v>
      </c>
      <c r="AB2" s="236">
        <v>44409</v>
      </c>
      <c r="AH2" s="236">
        <v>44410</v>
      </c>
      <c r="AN2" s="236">
        <f>+AH2+1</f>
        <v>44411</v>
      </c>
      <c r="AT2" s="236">
        <f>+AN2+1</f>
        <v>44412</v>
      </c>
      <c r="AZ2" s="236">
        <f>+AT2+1</f>
        <v>44413</v>
      </c>
      <c r="BF2" s="236">
        <f>+AZ2+1</f>
        <v>44414</v>
      </c>
      <c r="BL2" s="236">
        <f>+BF2+1</f>
        <v>44415</v>
      </c>
      <c r="BX2" s="236">
        <f>+BL2+1</f>
        <v>44416</v>
      </c>
      <c r="CD2" s="236">
        <f>+BX2+1</f>
        <v>44417</v>
      </c>
      <c r="CJ2" s="237">
        <f>+CD2+1</f>
        <v>44418</v>
      </c>
      <c r="CP2" s="237">
        <f>+CJ2+1</f>
        <v>44419</v>
      </c>
      <c r="CV2" s="236">
        <f>+CP2+1</f>
        <v>44420</v>
      </c>
      <c r="DB2" s="236">
        <f>+CV2+1</f>
        <v>44421</v>
      </c>
      <c r="DH2" s="236">
        <f>+DB2+1</f>
        <v>44422</v>
      </c>
      <c r="DX2" s="236">
        <f>+DH2+1</f>
        <v>44423</v>
      </c>
      <c r="ED2" s="236">
        <f>+DX2+1</f>
        <v>44424</v>
      </c>
      <c r="EJ2" s="236">
        <f>+ED2+1</f>
        <v>44425</v>
      </c>
      <c r="EP2" s="236">
        <f>+EJ2+1</f>
        <v>44426</v>
      </c>
      <c r="EV2" s="236">
        <f>+EP2+1</f>
        <v>44427</v>
      </c>
      <c r="FB2" s="236">
        <f>+EV2+1</f>
        <v>44428</v>
      </c>
      <c r="FH2" s="236">
        <f>+FB2+1</f>
        <v>44429</v>
      </c>
    </row>
    <row r="3" spans="1:178" ht="7.9" customHeight="1" thickBot="1">
      <c r="EX3" s="226" t="s">
        <v>172</v>
      </c>
    </row>
    <row r="4" spans="1:178" ht="12.6" customHeight="1" thickBot="1">
      <c r="L4" s="666" t="s">
        <v>173</v>
      </c>
      <c r="M4" s="667"/>
      <c r="N4" s="667"/>
      <c r="O4" s="667"/>
      <c r="P4" s="667"/>
      <c r="Q4" s="667"/>
      <c r="R4" s="667"/>
      <c r="S4" s="667"/>
      <c r="T4" s="667"/>
      <c r="U4" s="667"/>
      <c r="V4" s="667"/>
      <c r="W4" s="668"/>
      <c r="X4" s="669" t="s">
        <v>174</v>
      </c>
      <c r="Y4" s="670"/>
      <c r="Z4" s="670"/>
      <c r="AA4" s="670"/>
      <c r="AB4" s="666" t="s">
        <v>174</v>
      </c>
      <c r="AC4" s="667"/>
      <c r="AD4" s="667"/>
      <c r="AE4" s="667"/>
      <c r="AF4" s="667"/>
      <c r="AG4" s="667"/>
      <c r="AH4" s="667"/>
      <c r="AI4" s="667"/>
      <c r="AJ4" s="667"/>
      <c r="AK4" s="667"/>
      <c r="AL4" s="667"/>
      <c r="AM4" s="667"/>
      <c r="AN4" s="667"/>
      <c r="AO4" s="667"/>
      <c r="AP4" s="667"/>
      <c r="AQ4" s="667"/>
      <c r="AR4" s="667"/>
      <c r="AS4" s="667"/>
      <c r="AT4" s="667"/>
      <c r="AU4" s="667"/>
      <c r="AV4" s="667"/>
      <c r="AW4" s="667"/>
      <c r="AX4" s="667"/>
      <c r="AY4" s="667"/>
      <c r="AZ4" s="667"/>
      <c r="BA4" s="667"/>
      <c r="BB4" s="667"/>
      <c r="BC4" s="667"/>
      <c r="BD4" s="667"/>
      <c r="BE4" s="667"/>
      <c r="BF4" s="667"/>
      <c r="BG4" s="667"/>
      <c r="BH4" s="667"/>
      <c r="BI4" s="667"/>
      <c r="BJ4" s="667"/>
      <c r="BK4" s="667"/>
      <c r="BL4" s="667"/>
      <c r="BM4" s="667"/>
      <c r="BN4" s="667"/>
      <c r="BO4" s="667"/>
      <c r="BP4" s="667"/>
      <c r="BQ4" s="668"/>
      <c r="BR4" s="669" t="s">
        <v>174</v>
      </c>
      <c r="BS4" s="670"/>
      <c r="BT4" s="671"/>
      <c r="BU4" s="657" t="s">
        <v>175</v>
      </c>
      <c r="BV4" s="658"/>
      <c r="BW4" s="658"/>
      <c r="BX4" s="666" t="s">
        <v>174</v>
      </c>
      <c r="BY4" s="667"/>
      <c r="BZ4" s="667"/>
      <c r="CA4" s="667"/>
      <c r="CB4" s="667"/>
      <c r="CC4" s="667"/>
      <c r="CD4" s="667"/>
      <c r="CE4" s="667"/>
      <c r="CF4" s="667"/>
      <c r="CG4" s="667"/>
      <c r="CH4" s="667"/>
      <c r="CI4" s="667"/>
      <c r="CJ4" s="667"/>
      <c r="CK4" s="667"/>
      <c r="CL4" s="667"/>
      <c r="CM4" s="667"/>
      <c r="CN4" s="667"/>
      <c r="CO4" s="667"/>
      <c r="CP4" s="667"/>
      <c r="CQ4" s="667"/>
      <c r="CR4" s="667"/>
      <c r="CS4" s="667"/>
      <c r="CT4" s="667"/>
      <c r="CU4" s="667"/>
      <c r="CV4" s="667"/>
      <c r="CW4" s="667"/>
      <c r="CX4" s="667"/>
      <c r="CY4" s="667"/>
      <c r="CZ4" s="667"/>
      <c r="DA4" s="667"/>
      <c r="DB4" s="667"/>
      <c r="DC4" s="667"/>
      <c r="DD4" s="667"/>
      <c r="DE4" s="667"/>
      <c r="DF4" s="667"/>
      <c r="DG4" s="667"/>
      <c r="DH4" s="667"/>
      <c r="DI4" s="667"/>
      <c r="DJ4" s="667"/>
      <c r="DK4" s="667"/>
      <c r="DL4" s="667"/>
      <c r="DM4" s="668"/>
      <c r="DN4" s="657" t="s">
        <v>174</v>
      </c>
      <c r="DO4" s="658"/>
      <c r="DP4" s="658"/>
      <c r="DQ4" s="658"/>
      <c r="DR4" s="659"/>
      <c r="DS4" s="657" t="s">
        <v>175</v>
      </c>
      <c r="DT4" s="658"/>
      <c r="DU4" s="658"/>
      <c r="DV4" s="658"/>
      <c r="DW4" s="659"/>
      <c r="DX4" s="666" t="s">
        <v>174</v>
      </c>
      <c r="DY4" s="667"/>
      <c r="DZ4" s="667"/>
      <c r="EA4" s="667"/>
      <c r="EB4" s="667"/>
      <c r="EC4" s="667"/>
      <c r="ED4" s="667"/>
      <c r="EE4" s="667"/>
      <c r="EF4" s="667"/>
      <c r="EG4" s="667"/>
      <c r="EH4" s="667"/>
      <c r="EI4" s="667"/>
      <c r="EJ4" s="667"/>
      <c r="EK4" s="667"/>
      <c r="EL4" s="667"/>
      <c r="EM4" s="667"/>
      <c r="EN4" s="667"/>
      <c r="EO4" s="667"/>
      <c r="EP4" s="667"/>
      <c r="EQ4" s="667"/>
      <c r="ER4" s="667"/>
      <c r="ES4" s="667"/>
      <c r="ET4" s="667"/>
      <c r="EU4" s="667"/>
      <c r="EV4" s="667"/>
      <c r="EW4" s="667"/>
      <c r="EX4" s="667"/>
      <c r="EY4" s="667"/>
      <c r="EZ4" s="667"/>
      <c r="FA4" s="667"/>
      <c r="FB4" s="667"/>
      <c r="FC4" s="667"/>
      <c r="FD4" s="667"/>
      <c r="FE4" s="667"/>
      <c r="FF4" s="667"/>
      <c r="FG4" s="667"/>
      <c r="FH4" s="667"/>
      <c r="FI4" s="668"/>
      <c r="FJ4" s="239"/>
      <c r="FK4" s="239"/>
      <c r="FL4" s="239"/>
      <c r="FM4" s="240"/>
      <c r="FN4" s="669" t="s">
        <v>174</v>
      </c>
      <c r="FO4" s="670"/>
      <c r="FP4" s="671"/>
      <c r="FQ4" s="657" t="s">
        <v>174</v>
      </c>
      <c r="FR4" s="658"/>
      <c r="FS4" s="658"/>
      <c r="FT4" s="238"/>
      <c r="FU4" s="241"/>
    </row>
    <row r="5" spans="1:178" ht="13.15" customHeight="1" thickBot="1">
      <c r="C5" s="672" t="s">
        <v>176</v>
      </c>
      <c r="D5" s="672"/>
      <c r="E5" s="672"/>
      <c r="F5" s="672"/>
      <c r="G5" s="672"/>
      <c r="H5" s="672"/>
      <c r="I5" s="672"/>
      <c r="J5" s="672"/>
      <c r="L5" s="666" t="s">
        <v>177</v>
      </c>
      <c r="M5" s="667"/>
      <c r="N5" s="667"/>
      <c r="O5" s="667"/>
      <c r="P5" s="667"/>
      <c r="Q5" s="667"/>
      <c r="R5" s="667"/>
      <c r="S5" s="667"/>
      <c r="T5" s="667"/>
      <c r="U5" s="667"/>
      <c r="V5" s="667"/>
      <c r="W5" s="668"/>
      <c r="X5" s="654" t="s">
        <v>177</v>
      </c>
      <c r="Y5" s="655"/>
      <c r="Z5" s="655"/>
      <c r="AA5" s="655"/>
      <c r="AB5" s="654" t="s">
        <v>178</v>
      </c>
      <c r="AC5" s="655"/>
      <c r="AD5" s="655"/>
      <c r="AE5" s="655"/>
      <c r="AF5" s="655"/>
      <c r="AG5" s="655"/>
      <c r="AH5" s="655"/>
      <c r="AI5" s="655"/>
      <c r="AJ5" s="655"/>
      <c r="AK5" s="655"/>
      <c r="AL5" s="655"/>
      <c r="AM5" s="655"/>
      <c r="AN5" s="655"/>
      <c r="AO5" s="655"/>
      <c r="AP5" s="655"/>
      <c r="AQ5" s="655"/>
      <c r="AR5" s="655"/>
      <c r="AS5" s="655"/>
      <c r="AT5" s="655"/>
      <c r="AU5" s="655"/>
      <c r="AV5" s="655"/>
      <c r="AW5" s="655"/>
      <c r="AX5" s="655"/>
      <c r="AY5" s="655"/>
      <c r="AZ5" s="655"/>
      <c r="BA5" s="655"/>
      <c r="BB5" s="655"/>
      <c r="BC5" s="655"/>
      <c r="BD5" s="655"/>
      <c r="BE5" s="655"/>
      <c r="BF5" s="655"/>
      <c r="BG5" s="655"/>
      <c r="BH5" s="655"/>
      <c r="BI5" s="655"/>
      <c r="BJ5" s="655"/>
      <c r="BK5" s="655"/>
      <c r="BL5" s="655"/>
      <c r="BM5" s="655"/>
      <c r="BN5" s="655"/>
      <c r="BO5" s="655"/>
      <c r="BP5" s="655"/>
      <c r="BQ5" s="662"/>
      <c r="BR5" s="654" t="s">
        <v>178</v>
      </c>
      <c r="BS5" s="655"/>
      <c r="BT5" s="655"/>
      <c r="BU5" s="654" t="s">
        <v>89</v>
      </c>
      <c r="BV5" s="655"/>
      <c r="BW5" s="655"/>
      <c r="BX5" s="654" t="s">
        <v>179</v>
      </c>
      <c r="BY5" s="655"/>
      <c r="BZ5" s="655"/>
      <c r="CA5" s="655"/>
      <c r="CB5" s="655"/>
      <c r="CC5" s="655"/>
      <c r="CD5" s="655"/>
      <c r="CE5" s="655"/>
      <c r="CF5" s="655"/>
      <c r="CG5" s="655"/>
      <c r="CH5" s="655"/>
      <c r="CI5" s="655"/>
      <c r="CJ5" s="655"/>
      <c r="CK5" s="655"/>
      <c r="CL5" s="655"/>
      <c r="CM5" s="655"/>
      <c r="CN5" s="655"/>
      <c r="CO5" s="655"/>
      <c r="CP5" s="655"/>
      <c r="CQ5" s="655"/>
      <c r="CR5" s="655"/>
      <c r="CS5" s="655"/>
      <c r="CT5" s="655"/>
      <c r="CU5" s="655"/>
      <c r="CV5" s="655"/>
      <c r="CW5" s="655"/>
      <c r="CX5" s="655"/>
      <c r="CY5" s="655"/>
      <c r="CZ5" s="655"/>
      <c r="DA5" s="655"/>
      <c r="DB5" s="655"/>
      <c r="DC5" s="655"/>
      <c r="DD5" s="655"/>
      <c r="DE5" s="655"/>
      <c r="DF5" s="655"/>
      <c r="DG5" s="655"/>
      <c r="DH5" s="655"/>
      <c r="DI5" s="655"/>
      <c r="DJ5" s="655"/>
      <c r="DK5" s="655"/>
      <c r="DL5" s="655"/>
      <c r="DM5" s="662"/>
      <c r="DN5" s="654" t="s">
        <v>179</v>
      </c>
      <c r="DO5" s="655"/>
      <c r="DP5" s="655"/>
      <c r="DQ5" s="655"/>
      <c r="DR5" s="662"/>
      <c r="DS5" s="654" t="s">
        <v>89</v>
      </c>
      <c r="DT5" s="655"/>
      <c r="DU5" s="655"/>
      <c r="DV5" s="655"/>
      <c r="DW5" s="662"/>
      <c r="DX5" s="663" t="s">
        <v>180</v>
      </c>
      <c r="DY5" s="664"/>
      <c r="DZ5" s="664"/>
      <c r="EA5" s="664"/>
      <c r="EB5" s="664"/>
      <c r="EC5" s="664"/>
      <c r="ED5" s="664"/>
      <c r="EE5" s="664"/>
      <c r="EF5" s="664"/>
      <c r="EG5" s="664"/>
      <c r="EH5" s="664"/>
      <c r="EI5" s="664"/>
      <c r="EJ5" s="664"/>
      <c r="EK5" s="664"/>
      <c r="EL5" s="664"/>
      <c r="EM5" s="664"/>
      <c r="EN5" s="664"/>
      <c r="EO5" s="664"/>
      <c r="EP5" s="664"/>
      <c r="EQ5" s="664"/>
      <c r="ER5" s="664"/>
      <c r="ES5" s="664"/>
      <c r="ET5" s="664"/>
      <c r="EU5" s="664"/>
      <c r="EV5" s="664"/>
      <c r="EW5" s="664"/>
      <c r="EX5" s="664"/>
      <c r="EY5" s="664"/>
      <c r="EZ5" s="664"/>
      <c r="FA5" s="664"/>
      <c r="FB5" s="664"/>
      <c r="FC5" s="664"/>
      <c r="FD5" s="664"/>
      <c r="FE5" s="664"/>
      <c r="FF5" s="664"/>
      <c r="FG5" s="664"/>
      <c r="FH5" s="664"/>
      <c r="FI5" s="664"/>
      <c r="FJ5" s="664"/>
      <c r="FK5" s="664"/>
      <c r="FL5" s="664"/>
      <c r="FM5" s="665"/>
      <c r="FN5" s="654" t="s">
        <v>180</v>
      </c>
      <c r="FO5" s="655"/>
      <c r="FP5" s="655"/>
      <c r="FQ5" s="654" t="s">
        <v>89</v>
      </c>
      <c r="FR5" s="655"/>
      <c r="FS5" s="655"/>
      <c r="FT5" s="242"/>
      <c r="FU5" s="241"/>
    </row>
    <row r="6" spans="1:178" s="244" customFormat="1" ht="13.9" customHeight="1" thickBot="1">
      <c r="A6" s="243"/>
      <c r="B6" s="243"/>
      <c r="C6" s="656" t="s">
        <v>181</v>
      </c>
      <c r="D6" s="656"/>
      <c r="E6" s="656"/>
      <c r="F6" s="656"/>
      <c r="G6" s="656"/>
      <c r="H6" s="656"/>
      <c r="I6" s="656"/>
      <c r="J6" s="656"/>
      <c r="L6" s="657">
        <v>30</v>
      </c>
      <c r="M6" s="658"/>
      <c r="N6" s="658"/>
      <c r="O6" s="658"/>
      <c r="P6" s="658"/>
      <c r="Q6" s="659"/>
      <c r="R6" s="657">
        <f>+L6+1</f>
        <v>31</v>
      </c>
      <c r="S6" s="658"/>
      <c r="T6" s="658"/>
      <c r="U6" s="658"/>
      <c r="V6" s="658"/>
      <c r="W6" s="659"/>
      <c r="X6" s="660" t="s">
        <v>88</v>
      </c>
      <c r="Y6" s="661"/>
      <c r="Z6" s="661"/>
      <c r="AA6" s="661"/>
      <c r="AB6" s="643">
        <v>1</v>
      </c>
      <c r="AC6" s="644"/>
      <c r="AD6" s="644"/>
      <c r="AE6" s="644"/>
      <c r="AF6" s="644"/>
      <c r="AG6" s="645"/>
      <c r="AH6" s="643">
        <f>+AB6+1</f>
        <v>2</v>
      </c>
      <c r="AI6" s="644"/>
      <c r="AJ6" s="644"/>
      <c r="AK6" s="644"/>
      <c r="AL6" s="644"/>
      <c r="AM6" s="645"/>
      <c r="AN6" s="643">
        <f>+AH6+1</f>
        <v>3</v>
      </c>
      <c r="AO6" s="644"/>
      <c r="AP6" s="644"/>
      <c r="AQ6" s="644"/>
      <c r="AR6" s="644"/>
      <c r="AS6" s="645"/>
      <c r="AT6" s="643">
        <f>+AN6+1</f>
        <v>4</v>
      </c>
      <c r="AU6" s="644"/>
      <c r="AV6" s="644"/>
      <c r="AW6" s="644"/>
      <c r="AX6" s="644"/>
      <c r="AY6" s="645"/>
      <c r="AZ6" s="643">
        <f>+AT6+1</f>
        <v>5</v>
      </c>
      <c r="BA6" s="644"/>
      <c r="BB6" s="644"/>
      <c r="BC6" s="644"/>
      <c r="BD6" s="644"/>
      <c r="BE6" s="645"/>
      <c r="BF6" s="643">
        <f>+AZ6+1</f>
        <v>6</v>
      </c>
      <c r="BG6" s="644"/>
      <c r="BH6" s="644"/>
      <c r="BI6" s="644"/>
      <c r="BJ6" s="644"/>
      <c r="BK6" s="645"/>
      <c r="BL6" s="643">
        <f>+BF6+1</f>
        <v>7</v>
      </c>
      <c r="BM6" s="644"/>
      <c r="BN6" s="644"/>
      <c r="BO6" s="644"/>
      <c r="BP6" s="644"/>
      <c r="BQ6" s="645"/>
      <c r="BR6" s="646" t="s">
        <v>88</v>
      </c>
      <c r="BS6" s="647"/>
      <c r="BT6" s="647"/>
      <c r="BU6" s="649" t="s">
        <v>89</v>
      </c>
      <c r="BV6" s="650"/>
      <c r="BW6" s="650"/>
      <c r="BX6" s="643">
        <f>+BL6+1</f>
        <v>8</v>
      </c>
      <c r="BY6" s="644"/>
      <c r="BZ6" s="644"/>
      <c r="CA6" s="644"/>
      <c r="CB6" s="644"/>
      <c r="CC6" s="645"/>
      <c r="CD6" s="643">
        <f>+BX6+1</f>
        <v>9</v>
      </c>
      <c r="CE6" s="644"/>
      <c r="CF6" s="644"/>
      <c r="CG6" s="644"/>
      <c r="CH6" s="644"/>
      <c r="CI6" s="645"/>
      <c r="CJ6" s="643">
        <f>+CD6+1</f>
        <v>10</v>
      </c>
      <c r="CK6" s="644"/>
      <c r="CL6" s="644"/>
      <c r="CM6" s="644"/>
      <c r="CN6" s="644"/>
      <c r="CO6" s="645"/>
      <c r="CP6" s="643">
        <f>+CJ6+1</f>
        <v>11</v>
      </c>
      <c r="CQ6" s="644"/>
      <c r="CR6" s="644"/>
      <c r="CS6" s="644"/>
      <c r="CT6" s="644"/>
      <c r="CU6" s="653"/>
      <c r="CV6" s="643">
        <f>+CP6+1</f>
        <v>12</v>
      </c>
      <c r="CW6" s="644"/>
      <c r="CX6" s="644"/>
      <c r="CY6" s="644"/>
      <c r="CZ6" s="644"/>
      <c r="DA6" s="645"/>
      <c r="DB6" s="643">
        <f>+CV6+1</f>
        <v>13</v>
      </c>
      <c r="DC6" s="644"/>
      <c r="DD6" s="644"/>
      <c r="DE6" s="644"/>
      <c r="DF6" s="644"/>
      <c r="DG6" s="645"/>
      <c r="DH6" s="643">
        <f>+DB6+1</f>
        <v>14</v>
      </c>
      <c r="DI6" s="644"/>
      <c r="DJ6" s="644"/>
      <c r="DK6" s="644"/>
      <c r="DL6" s="644"/>
      <c r="DM6" s="645"/>
      <c r="DN6" s="646" t="s">
        <v>88</v>
      </c>
      <c r="DO6" s="647"/>
      <c r="DP6" s="647"/>
      <c r="DQ6" s="647"/>
      <c r="DR6" s="648"/>
      <c r="DS6" s="649" t="s">
        <v>89</v>
      </c>
      <c r="DT6" s="650"/>
      <c r="DU6" s="650"/>
      <c r="DV6" s="650"/>
      <c r="DW6" s="651"/>
      <c r="DX6" s="643">
        <f>+DH6+1</f>
        <v>15</v>
      </c>
      <c r="DY6" s="644"/>
      <c r="DZ6" s="644"/>
      <c r="EA6" s="644"/>
      <c r="EB6" s="644"/>
      <c r="EC6" s="645"/>
      <c r="ED6" s="652">
        <f>+DX6+1</f>
        <v>16</v>
      </c>
      <c r="EE6" s="644"/>
      <c r="EF6" s="644"/>
      <c r="EG6" s="644"/>
      <c r="EH6" s="644"/>
      <c r="EI6" s="645"/>
      <c r="EJ6" s="643">
        <f>+ED6+1</f>
        <v>17</v>
      </c>
      <c r="EK6" s="644"/>
      <c r="EL6" s="644"/>
      <c r="EM6" s="644"/>
      <c r="EN6" s="644"/>
      <c r="EO6" s="645"/>
      <c r="EP6" s="643">
        <f>+EJ6+1</f>
        <v>18</v>
      </c>
      <c r="EQ6" s="644"/>
      <c r="ER6" s="644"/>
      <c r="ES6" s="644"/>
      <c r="ET6" s="644"/>
      <c r="EU6" s="645"/>
      <c r="EV6" s="643">
        <f>+EP6+1</f>
        <v>19</v>
      </c>
      <c r="EW6" s="644"/>
      <c r="EX6" s="644"/>
      <c r="EY6" s="644"/>
      <c r="EZ6" s="644"/>
      <c r="FA6" s="645"/>
      <c r="FB6" s="643">
        <f>+EV6+1</f>
        <v>20</v>
      </c>
      <c r="FC6" s="644"/>
      <c r="FD6" s="644"/>
      <c r="FE6" s="644"/>
      <c r="FF6" s="644"/>
      <c r="FG6" s="645"/>
      <c r="FH6" s="643">
        <f>+FB6+1</f>
        <v>21</v>
      </c>
      <c r="FI6" s="644"/>
      <c r="FJ6" s="644"/>
      <c r="FK6" s="644"/>
      <c r="FL6" s="644"/>
      <c r="FM6" s="645"/>
      <c r="FN6" s="646" t="s">
        <v>88</v>
      </c>
      <c r="FO6" s="647"/>
      <c r="FP6" s="648"/>
      <c r="FQ6" s="649" t="s">
        <v>89</v>
      </c>
      <c r="FR6" s="650"/>
      <c r="FS6" s="650"/>
      <c r="FT6" s="245"/>
      <c r="FU6" s="246"/>
    </row>
    <row r="7" spans="1:178" ht="31.15" customHeight="1" thickBot="1">
      <c r="D7" s="247" t="s">
        <v>48</v>
      </c>
      <c r="E7" s="248" t="s">
        <v>49</v>
      </c>
      <c r="F7" s="248" t="s">
        <v>182</v>
      </c>
      <c r="G7" s="248" t="s">
        <v>13</v>
      </c>
      <c r="H7" s="247" t="s">
        <v>183</v>
      </c>
      <c r="I7" s="249" t="s">
        <v>184</v>
      </c>
      <c r="J7" s="250" t="s">
        <v>185</v>
      </c>
      <c r="L7" s="251" t="s">
        <v>186</v>
      </c>
      <c r="M7" s="252" t="s">
        <v>187</v>
      </c>
      <c r="N7" s="252" t="s">
        <v>188</v>
      </c>
      <c r="O7" s="252" t="s">
        <v>189</v>
      </c>
      <c r="P7" s="253" t="s">
        <v>190</v>
      </c>
      <c r="Q7" s="254" t="s">
        <v>191</v>
      </c>
      <c r="R7" s="251" t="s">
        <v>186</v>
      </c>
      <c r="S7" s="252" t="s">
        <v>187</v>
      </c>
      <c r="T7" s="252" t="s">
        <v>188</v>
      </c>
      <c r="U7" s="252" t="s">
        <v>189</v>
      </c>
      <c r="V7" s="253" t="s">
        <v>190</v>
      </c>
      <c r="W7" s="254" t="s">
        <v>191</v>
      </c>
      <c r="X7" s="255" t="s">
        <v>192</v>
      </c>
      <c r="Y7" s="256" t="s">
        <v>193</v>
      </c>
      <c r="Z7" s="256" t="s">
        <v>188</v>
      </c>
      <c r="AA7" s="257" t="s">
        <v>194</v>
      </c>
      <c r="AB7" s="251" t="s">
        <v>186</v>
      </c>
      <c r="AC7" s="252" t="s">
        <v>187</v>
      </c>
      <c r="AD7" s="252" t="s">
        <v>188</v>
      </c>
      <c r="AE7" s="252" t="s">
        <v>189</v>
      </c>
      <c r="AF7" s="253" t="s">
        <v>190</v>
      </c>
      <c r="AG7" s="254" t="s">
        <v>191</v>
      </c>
      <c r="AH7" s="251" t="s">
        <v>186</v>
      </c>
      <c r="AI7" s="258" t="s">
        <v>187</v>
      </c>
      <c r="AJ7" s="252" t="s">
        <v>188</v>
      </c>
      <c r="AK7" s="252" t="s">
        <v>189</v>
      </c>
      <c r="AL7" s="253" t="s">
        <v>190</v>
      </c>
      <c r="AM7" s="254" t="s">
        <v>191</v>
      </c>
      <c r="AN7" s="251" t="s">
        <v>186</v>
      </c>
      <c r="AO7" s="252" t="s">
        <v>187</v>
      </c>
      <c r="AP7" s="252" t="s">
        <v>188</v>
      </c>
      <c r="AQ7" s="252" t="s">
        <v>189</v>
      </c>
      <c r="AR7" s="253" t="s">
        <v>190</v>
      </c>
      <c r="AS7" s="254" t="s">
        <v>191</v>
      </c>
      <c r="AT7" s="251" t="s">
        <v>186</v>
      </c>
      <c r="AU7" s="252" t="s">
        <v>187</v>
      </c>
      <c r="AV7" s="252" t="s">
        <v>188</v>
      </c>
      <c r="AW7" s="252" t="s">
        <v>189</v>
      </c>
      <c r="AX7" s="253" t="s">
        <v>190</v>
      </c>
      <c r="AY7" s="254" t="s">
        <v>191</v>
      </c>
      <c r="AZ7" s="251" t="s">
        <v>186</v>
      </c>
      <c r="BA7" s="252" t="s">
        <v>187</v>
      </c>
      <c r="BB7" s="252" t="s">
        <v>188</v>
      </c>
      <c r="BC7" s="252" t="s">
        <v>189</v>
      </c>
      <c r="BD7" s="253" t="s">
        <v>190</v>
      </c>
      <c r="BE7" s="254" t="s">
        <v>191</v>
      </c>
      <c r="BF7" s="259" t="s">
        <v>186</v>
      </c>
      <c r="BG7" s="260" t="s">
        <v>187</v>
      </c>
      <c r="BH7" s="252" t="s">
        <v>188</v>
      </c>
      <c r="BI7" s="260" t="s">
        <v>189</v>
      </c>
      <c r="BJ7" s="253" t="s">
        <v>190</v>
      </c>
      <c r="BK7" s="254" t="s">
        <v>191</v>
      </c>
      <c r="BL7" s="251" t="s">
        <v>186</v>
      </c>
      <c r="BM7" s="252" t="s">
        <v>187</v>
      </c>
      <c r="BN7" s="252" t="s">
        <v>188</v>
      </c>
      <c r="BO7" s="252" t="s">
        <v>189</v>
      </c>
      <c r="BP7" s="253" t="s">
        <v>190</v>
      </c>
      <c r="BQ7" s="254" t="s">
        <v>191</v>
      </c>
      <c r="BR7" s="255" t="s">
        <v>192</v>
      </c>
      <c r="BS7" s="256" t="s">
        <v>193</v>
      </c>
      <c r="BT7" s="256" t="s">
        <v>188</v>
      </c>
      <c r="BU7" s="261" t="s">
        <v>195</v>
      </c>
      <c r="BV7" s="262" t="s">
        <v>196</v>
      </c>
      <c r="BW7" s="262" t="s">
        <v>188</v>
      </c>
      <c r="BX7" s="251" t="s">
        <v>186</v>
      </c>
      <c r="BY7" s="252" t="s">
        <v>187</v>
      </c>
      <c r="BZ7" s="252" t="s">
        <v>188</v>
      </c>
      <c r="CA7" s="252" t="s">
        <v>189</v>
      </c>
      <c r="CB7" s="253" t="s">
        <v>190</v>
      </c>
      <c r="CC7" s="254" t="s">
        <v>191</v>
      </c>
      <c r="CD7" s="251" t="s">
        <v>186</v>
      </c>
      <c r="CE7" s="260" t="s">
        <v>187</v>
      </c>
      <c r="CF7" s="252" t="s">
        <v>188</v>
      </c>
      <c r="CG7" s="252" t="s">
        <v>189</v>
      </c>
      <c r="CH7" s="253" t="s">
        <v>190</v>
      </c>
      <c r="CI7" s="263" t="s">
        <v>191</v>
      </c>
      <c r="CJ7" s="264" t="s">
        <v>186</v>
      </c>
      <c r="CK7" s="252" t="s">
        <v>187</v>
      </c>
      <c r="CL7" s="252" t="s">
        <v>188</v>
      </c>
      <c r="CM7" s="252" t="s">
        <v>189</v>
      </c>
      <c r="CN7" s="253" t="s">
        <v>190</v>
      </c>
      <c r="CO7" s="263" t="s">
        <v>191</v>
      </c>
      <c r="CP7" s="265" t="s">
        <v>186</v>
      </c>
      <c r="CQ7" s="266" t="s">
        <v>187</v>
      </c>
      <c r="CR7" s="252" t="s">
        <v>188</v>
      </c>
      <c r="CS7" s="252" t="s">
        <v>189</v>
      </c>
      <c r="CT7" s="253" t="s">
        <v>190</v>
      </c>
      <c r="CU7" s="263" t="s">
        <v>191</v>
      </c>
      <c r="CV7" s="251" t="s">
        <v>186</v>
      </c>
      <c r="CW7" s="252" t="s">
        <v>187</v>
      </c>
      <c r="CX7" s="252" t="s">
        <v>188</v>
      </c>
      <c r="CY7" s="252" t="s">
        <v>189</v>
      </c>
      <c r="CZ7" s="253" t="s">
        <v>190</v>
      </c>
      <c r="DA7" s="263" t="s">
        <v>191</v>
      </c>
      <c r="DB7" s="251" t="s">
        <v>186</v>
      </c>
      <c r="DC7" s="252" t="s">
        <v>187</v>
      </c>
      <c r="DD7" s="252" t="s">
        <v>188</v>
      </c>
      <c r="DE7" s="252" t="s">
        <v>189</v>
      </c>
      <c r="DF7" s="253" t="s">
        <v>190</v>
      </c>
      <c r="DG7" s="263" t="s">
        <v>191</v>
      </c>
      <c r="DH7" s="251" t="s">
        <v>186</v>
      </c>
      <c r="DI7" s="252" t="s">
        <v>187</v>
      </c>
      <c r="DJ7" s="252" t="s">
        <v>188</v>
      </c>
      <c r="DK7" s="252" t="s">
        <v>189</v>
      </c>
      <c r="DL7" s="253" t="s">
        <v>190</v>
      </c>
      <c r="DM7" s="263" t="s">
        <v>191</v>
      </c>
      <c r="DN7" s="267" t="s">
        <v>192</v>
      </c>
      <c r="DO7" s="268" t="s">
        <v>193</v>
      </c>
      <c r="DP7" s="256" t="s">
        <v>188</v>
      </c>
      <c r="DQ7" s="269" t="s">
        <v>197</v>
      </c>
      <c r="DR7" s="270" t="s">
        <v>198</v>
      </c>
      <c r="DS7" s="271" t="s">
        <v>195</v>
      </c>
      <c r="DT7" s="272" t="s">
        <v>196</v>
      </c>
      <c r="DU7" s="262" t="s">
        <v>188</v>
      </c>
      <c r="DV7" s="273" t="s">
        <v>199</v>
      </c>
      <c r="DW7" s="274" t="s">
        <v>200</v>
      </c>
      <c r="DX7" s="251" t="s">
        <v>186</v>
      </c>
      <c r="DY7" s="252" t="s">
        <v>187</v>
      </c>
      <c r="DZ7" s="252" t="s">
        <v>188</v>
      </c>
      <c r="EA7" s="252" t="s">
        <v>189</v>
      </c>
      <c r="EB7" s="253" t="s">
        <v>190</v>
      </c>
      <c r="EC7" s="263" t="s">
        <v>191</v>
      </c>
      <c r="ED7" s="251" t="s">
        <v>186</v>
      </c>
      <c r="EE7" s="252" t="s">
        <v>187</v>
      </c>
      <c r="EF7" s="252" t="s">
        <v>188</v>
      </c>
      <c r="EG7" s="252" t="s">
        <v>189</v>
      </c>
      <c r="EH7" s="253" t="s">
        <v>190</v>
      </c>
      <c r="EI7" s="263" t="s">
        <v>191</v>
      </c>
      <c r="EJ7" s="251" t="s">
        <v>186</v>
      </c>
      <c r="EK7" s="252" t="s">
        <v>187</v>
      </c>
      <c r="EL7" s="252" t="s">
        <v>188</v>
      </c>
      <c r="EM7" s="252" t="s">
        <v>189</v>
      </c>
      <c r="EN7" s="253" t="s">
        <v>190</v>
      </c>
      <c r="EO7" s="263" t="s">
        <v>191</v>
      </c>
      <c r="EP7" s="251" t="s">
        <v>186</v>
      </c>
      <c r="EQ7" s="252" t="s">
        <v>187</v>
      </c>
      <c r="ER7" s="252" t="s">
        <v>188</v>
      </c>
      <c r="ES7" s="252" t="s">
        <v>189</v>
      </c>
      <c r="ET7" s="253" t="s">
        <v>190</v>
      </c>
      <c r="EU7" s="263" t="s">
        <v>191</v>
      </c>
      <c r="EV7" s="251" t="s">
        <v>186</v>
      </c>
      <c r="EW7" s="252" t="s">
        <v>187</v>
      </c>
      <c r="EX7" s="252" t="s">
        <v>188</v>
      </c>
      <c r="EY7" s="252" t="s">
        <v>189</v>
      </c>
      <c r="EZ7" s="253" t="s">
        <v>190</v>
      </c>
      <c r="FA7" s="263" t="s">
        <v>191</v>
      </c>
      <c r="FB7" s="251" t="s">
        <v>186</v>
      </c>
      <c r="FC7" s="252" t="s">
        <v>187</v>
      </c>
      <c r="FD7" s="252" t="s">
        <v>188</v>
      </c>
      <c r="FE7" s="252" t="s">
        <v>189</v>
      </c>
      <c r="FF7" s="253" t="s">
        <v>190</v>
      </c>
      <c r="FG7" s="263" t="s">
        <v>191</v>
      </c>
      <c r="FH7" s="251" t="s">
        <v>186</v>
      </c>
      <c r="FI7" s="252" t="s">
        <v>187</v>
      </c>
      <c r="FJ7" s="252" t="s">
        <v>188</v>
      </c>
      <c r="FK7" s="252" t="s">
        <v>189</v>
      </c>
      <c r="FL7" s="253" t="s">
        <v>190</v>
      </c>
      <c r="FM7" s="263" t="s">
        <v>191</v>
      </c>
      <c r="FN7" s="255" t="s">
        <v>192</v>
      </c>
      <c r="FO7" s="256" t="s">
        <v>193</v>
      </c>
      <c r="FP7" s="275" t="s">
        <v>188</v>
      </c>
      <c r="FQ7" s="261" t="s">
        <v>195</v>
      </c>
      <c r="FR7" s="262" t="s">
        <v>196</v>
      </c>
      <c r="FS7" s="262" t="s">
        <v>188</v>
      </c>
      <c r="FT7" s="262" t="s">
        <v>188</v>
      </c>
      <c r="FU7" s="241"/>
      <c r="FV7" s="276"/>
    </row>
    <row r="8" spans="1:178">
      <c r="A8" s="277"/>
      <c r="B8" s="277"/>
      <c r="C8" s="278"/>
      <c r="D8" s="279">
        <f>MIN(D9:D133)</f>
        <v>44408</v>
      </c>
      <c r="E8" s="279">
        <f>MAX(E9:E133)</f>
        <v>44429</v>
      </c>
      <c r="F8" s="279"/>
      <c r="G8" s="279"/>
      <c r="H8" s="280">
        <f>+E8+-D8+1</f>
        <v>22</v>
      </c>
      <c r="I8" s="281"/>
      <c r="J8" s="282"/>
      <c r="L8" s="283"/>
      <c r="M8" s="284"/>
      <c r="N8" s="285"/>
      <c r="O8" s="285"/>
      <c r="P8" s="286"/>
      <c r="Q8" s="286"/>
      <c r="R8" s="283"/>
      <c r="S8" s="284"/>
      <c r="T8" s="285"/>
      <c r="U8" s="285"/>
      <c r="V8" s="286"/>
      <c r="W8" s="286"/>
      <c r="X8" s="287"/>
      <c r="Y8" s="288"/>
      <c r="Z8" s="285"/>
      <c r="AA8" s="289"/>
      <c r="AB8" s="283"/>
      <c r="AC8" s="284"/>
      <c r="AD8" s="285"/>
      <c r="AE8" s="285"/>
      <c r="AF8" s="286"/>
      <c r="AG8" s="286"/>
      <c r="AH8" s="287"/>
      <c r="AI8" s="290"/>
      <c r="AJ8" s="285"/>
      <c r="AK8" s="285"/>
      <c r="AL8" s="286"/>
      <c r="AM8" s="286"/>
      <c r="AN8" s="287"/>
      <c r="AO8" s="284"/>
      <c r="AP8" s="285"/>
      <c r="AQ8" s="285"/>
      <c r="AR8" s="286"/>
      <c r="AS8" s="286"/>
      <c r="AT8" s="287"/>
      <c r="AU8" s="284"/>
      <c r="AV8" s="285"/>
      <c r="AW8" s="285"/>
      <c r="AX8" s="286"/>
      <c r="AY8" s="286"/>
      <c r="AZ8" s="287"/>
      <c r="BA8" s="284"/>
      <c r="BB8" s="285"/>
      <c r="BC8" s="285"/>
      <c r="BD8" s="286"/>
      <c r="BE8" s="286"/>
      <c r="BF8" s="287"/>
      <c r="BG8" s="284"/>
      <c r="BH8" s="285"/>
      <c r="BI8" s="285"/>
      <c r="BJ8" s="286"/>
      <c r="BK8" s="286"/>
      <c r="BL8" s="287"/>
      <c r="BM8" s="284"/>
      <c r="BN8" s="285"/>
      <c r="BO8" s="285"/>
      <c r="BP8" s="286"/>
      <c r="BQ8" s="286"/>
      <c r="BR8" s="287"/>
      <c r="BS8" s="288"/>
      <c r="BT8" s="285"/>
      <c r="BU8" s="283"/>
      <c r="BV8" s="288"/>
      <c r="BW8" s="285"/>
      <c r="BX8" s="283"/>
      <c r="BY8" s="284"/>
      <c r="BZ8" s="285"/>
      <c r="CA8" s="285"/>
      <c r="CB8" s="286"/>
      <c r="CC8" s="286"/>
      <c r="CD8" s="287"/>
      <c r="CE8" s="284"/>
      <c r="CF8" s="285"/>
      <c r="CG8" s="285"/>
      <c r="CH8" s="286"/>
      <c r="CI8" s="286"/>
      <c r="CJ8" s="287"/>
      <c r="CK8" s="284"/>
      <c r="CL8" s="285"/>
      <c r="CM8" s="285"/>
      <c r="CN8" s="286"/>
      <c r="CO8" s="286"/>
      <c r="CP8" s="287"/>
      <c r="CQ8" s="284"/>
      <c r="CR8" s="285"/>
      <c r="CS8" s="285"/>
      <c r="CT8" s="286"/>
      <c r="CU8" s="286"/>
      <c r="CV8" s="287"/>
      <c r="CW8" s="284"/>
      <c r="CX8" s="285"/>
      <c r="CY8" s="285"/>
      <c r="CZ8" s="286"/>
      <c r="DA8" s="286"/>
      <c r="DB8" s="287"/>
      <c r="DC8" s="284"/>
      <c r="DD8" s="285"/>
      <c r="DE8" s="285"/>
      <c r="DF8" s="286"/>
      <c r="DG8" s="286"/>
      <c r="DH8" s="287"/>
      <c r="DI8" s="284"/>
      <c r="DJ8" s="285"/>
      <c r="DK8" s="285"/>
      <c r="DL8" s="286"/>
      <c r="DM8" s="286"/>
      <c r="DN8" s="287"/>
      <c r="DO8" s="288"/>
      <c r="DP8" s="285"/>
      <c r="DQ8" s="286">
        <f>+SUMPRODUCT($F9:$F133,DN9:DN133)/$F$135</f>
        <v>0.30630630630630629</v>
      </c>
      <c r="DR8" s="286">
        <f>+SUMPRODUCT($F9:$F133,DO9:DO133)/$F$135</f>
        <v>0</v>
      </c>
      <c r="DS8" s="283"/>
      <c r="DT8" s="288"/>
      <c r="DU8" s="285"/>
      <c r="DV8" s="286">
        <f>+SUMPRODUCT($F9:$F133,DS9:DS133)/$F$135</f>
        <v>3.8288288288288286E-2</v>
      </c>
      <c r="DW8" s="286">
        <f>+SUMPRODUCT($F9:$F133,DT9:DT133)/$F$135</f>
        <v>2.9279279279279279E-2</v>
      </c>
      <c r="DX8" s="283"/>
      <c r="DY8" s="284"/>
      <c r="DZ8" s="285"/>
      <c r="EA8" s="285"/>
      <c r="EB8" s="286"/>
      <c r="EC8" s="286"/>
      <c r="ED8" s="287"/>
      <c r="EE8" s="284"/>
      <c r="EF8" s="285"/>
      <c r="EG8" s="291"/>
      <c r="EH8" s="286"/>
      <c r="EI8" s="286"/>
      <c r="EJ8" s="287"/>
      <c r="EK8" s="284"/>
      <c r="EL8" s="285"/>
      <c r="EM8" s="285"/>
      <c r="EN8" s="286"/>
      <c r="EO8" s="286"/>
      <c r="EP8" s="287"/>
      <c r="EQ8" s="284"/>
      <c r="ER8" s="285"/>
      <c r="ES8" s="285"/>
      <c r="ET8" s="286"/>
      <c r="EU8" s="286"/>
      <c r="EV8" s="287"/>
      <c r="EW8" s="284"/>
      <c r="EX8" s="285"/>
      <c r="EY8" s="285"/>
      <c r="EZ8" s="286"/>
      <c r="FA8" s="286"/>
      <c r="FB8" s="287"/>
      <c r="FC8" s="284"/>
      <c r="FD8" s="285"/>
      <c r="FE8" s="285"/>
      <c r="FF8" s="286"/>
      <c r="FG8" s="286"/>
      <c r="FH8" s="287"/>
      <c r="FI8" s="284"/>
      <c r="FJ8" s="285"/>
      <c r="FK8" s="285"/>
      <c r="FL8" s="286"/>
      <c r="FM8" s="286"/>
      <c r="FN8" s="287"/>
      <c r="FO8" s="288"/>
      <c r="FP8" s="292"/>
      <c r="FQ8" s="283"/>
      <c r="FR8" s="288"/>
      <c r="FS8" s="285"/>
      <c r="FT8" s="285"/>
      <c r="FU8" s="241"/>
      <c r="FV8" s="228"/>
    </row>
    <row r="9" spans="1:178" s="244" customFormat="1" ht="19.899999999999999" customHeight="1">
      <c r="A9" s="293"/>
      <c r="B9" s="294"/>
      <c r="C9" s="295"/>
      <c r="D9" s="296"/>
      <c r="E9" s="297"/>
      <c r="F9" s="297"/>
      <c r="G9" s="297"/>
      <c r="H9" s="298"/>
      <c r="I9" s="299"/>
      <c r="J9" s="300"/>
      <c r="K9" s="301"/>
      <c r="L9" s="302"/>
      <c r="M9" s="303"/>
      <c r="N9" s="303"/>
      <c r="O9" s="304"/>
      <c r="P9" s="305"/>
      <c r="Q9" s="305"/>
      <c r="R9" s="302"/>
      <c r="S9" s="303"/>
      <c r="T9" s="303"/>
      <c r="U9" s="304"/>
      <c r="V9" s="305"/>
      <c r="W9" s="305"/>
      <c r="X9" s="306"/>
      <c r="Y9" s="307"/>
      <c r="Z9" s="303"/>
      <c r="AA9" s="303"/>
      <c r="AB9" s="302"/>
      <c r="AC9" s="303"/>
      <c r="AD9" s="303"/>
      <c r="AE9" s="303"/>
      <c r="AF9" s="305"/>
      <c r="AG9" s="305"/>
      <c r="AH9" s="302"/>
      <c r="AI9" s="308"/>
      <c r="AJ9" s="303"/>
      <c r="AK9" s="304"/>
      <c r="AL9" s="309"/>
      <c r="AM9" s="309"/>
      <c r="AN9" s="302"/>
      <c r="AO9" s="303"/>
      <c r="AP9" s="303"/>
      <c r="AQ9" s="303"/>
      <c r="AR9" s="309"/>
      <c r="AS9" s="309"/>
      <c r="AT9" s="302"/>
      <c r="AU9" s="303"/>
      <c r="AV9" s="303"/>
      <c r="AW9" s="303"/>
      <c r="AX9" s="303"/>
      <c r="AY9" s="303"/>
      <c r="AZ9" s="302"/>
      <c r="BA9" s="303"/>
      <c r="BB9" s="303"/>
      <c r="BC9" s="303"/>
      <c r="BD9" s="309"/>
      <c r="BE9" s="309"/>
      <c r="BF9" s="302"/>
      <c r="BG9" s="303"/>
      <c r="BH9" s="303"/>
      <c r="BI9" s="304"/>
      <c r="BJ9" s="309"/>
      <c r="BK9" s="309"/>
      <c r="BL9" s="310"/>
      <c r="BM9" s="303"/>
      <c r="BN9" s="303"/>
      <c r="BO9" s="304"/>
      <c r="BP9" s="309"/>
      <c r="BQ9" s="311"/>
      <c r="BR9" s="312"/>
      <c r="BS9" s="313"/>
      <c r="BT9" s="303"/>
      <c r="BU9" s="312"/>
      <c r="BV9" s="313"/>
      <c r="BW9" s="303"/>
      <c r="BX9" s="310"/>
      <c r="BY9" s="303"/>
      <c r="BZ9" s="303"/>
      <c r="CA9" s="303"/>
      <c r="CB9" s="309"/>
      <c r="CC9" s="309"/>
      <c r="CD9" s="310"/>
      <c r="CE9" s="303"/>
      <c r="CF9" s="303"/>
      <c r="CG9" s="303"/>
      <c r="CH9" s="309"/>
      <c r="CI9" s="314"/>
      <c r="CJ9" s="315"/>
      <c r="CK9" s="303"/>
      <c r="CL9" s="303"/>
      <c r="CM9" s="304"/>
      <c r="CN9" s="309"/>
      <c r="CO9" s="314"/>
      <c r="CP9" s="302"/>
      <c r="CQ9" s="303"/>
      <c r="CR9" s="303"/>
      <c r="CS9" s="304"/>
      <c r="CT9" s="309"/>
      <c r="CU9" s="314"/>
      <c r="CV9" s="302"/>
      <c r="CW9" s="303"/>
      <c r="CX9" s="303"/>
      <c r="CY9" s="304"/>
      <c r="CZ9" s="309"/>
      <c r="DA9" s="314"/>
      <c r="DB9" s="302"/>
      <c r="DC9" s="303"/>
      <c r="DD9" s="303"/>
      <c r="DE9" s="303"/>
      <c r="DF9" s="309"/>
      <c r="DG9" s="309"/>
      <c r="DH9" s="302"/>
      <c r="DI9" s="303"/>
      <c r="DJ9" s="303"/>
      <c r="DK9" s="303"/>
      <c r="DL9" s="309"/>
      <c r="DM9" s="311"/>
      <c r="DN9" s="312"/>
      <c r="DO9" s="313"/>
      <c r="DP9" s="303"/>
      <c r="DQ9" s="316"/>
      <c r="DR9" s="316"/>
      <c r="DS9" s="312"/>
      <c r="DT9" s="313"/>
      <c r="DU9" s="303"/>
      <c r="DV9" s="316"/>
      <c r="DW9" s="316"/>
      <c r="DX9" s="302"/>
      <c r="DY9" s="303"/>
      <c r="DZ9" s="303"/>
      <c r="EA9" s="304"/>
      <c r="EB9" s="309"/>
      <c r="EC9" s="309"/>
      <c r="ED9" s="302"/>
      <c r="EE9" s="303"/>
      <c r="EF9" s="303"/>
      <c r="EG9" s="303"/>
      <c r="EH9" s="309"/>
      <c r="EI9" s="309"/>
      <c r="EJ9" s="302"/>
      <c r="EK9" s="303"/>
      <c r="EL9" s="303"/>
      <c r="EM9" s="303"/>
      <c r="EN9" s="309"/>
      <c r="EO9" s="309"/>
      <c r="EP9" s="302"/>
      <c r="EQ9" s="303"/>
      <c r="ER9" s="303"/>
      <c r="ES9" s="303"/>
      <c r="ET9" s="309"/>
      <c r="EU9" s="309"/>
      <c r="EV9" s="302"/>
      <c r="EW9" s="303"/>
      <c r="EX9" s="303"/>
      <c r="EY9" s="303"/>
      <c r="EZ9" s="309"/>
      <c r="FA9" s="309"/>
      <c r="FB9" s="302"/>
      <c r="FC9" s="303"/>
      <c r="FD9" s="303"/>
      <c r="FE9" s="303"/>
      <c r="FF9" s="309"/>
      <c r="FG9" s="309"/>
      <c r="FH9" s="302"/>
      <c r="FI9" s="303"/>
      <c r="FJ9" s="303"/>
      <c r="FK9" s="303"/>
      <c r="FL9" s="309"/>
      <c r="FM9" s="311"/>
      <c r="FN9" s="312"/>
      <c r="FO9" s="313"/>
      <c r="FP9" s="317"/>
      <c r="FQ9" s="312"/>
      <c r="FR9" s="313"/>
      <c r="FS9" s="313"/>
      <c r="FT9" s="313"/>
      <c r="FU9" s="241"/>
      <c r="FV9" s="318"/>
    </row>
    <row r="10" spans="1:178" s="244" customFormat="1" ht="18">
      <c r="A10" s="319"/>
      <c r="B10" s="319"/>
      <c r="C10" s="320" t="s">
        <v>201</v>
      </c>
      <c r="D10" s="321"/>
      <c r="E10" s="322"/>
      <c r="F10" s="322"/>
      <c r="G10" s="322"/>
      <c r="H10" s="323"/>
      <c r="I10" s="323"/>
      <c r="J10" s="323"/>
      <c r="K10" s="301"/>
      <c r="L10" s="324"/>
      <c r="M10" s="325"/>
      <c r="N10" s="326"/>
      <c r="O10" s="327"/>
      <c r="P10" s="328"/>
      <c r="Q10" s="328"/>
      <c r="R10" s="324"/>
      <c r="S10" s="325"/>
      <c r="T10" s="326"/>
      <c r="U10" s="327"/>
      <c r="V10" s="328"/>
      <c r="W10" s="328"/>
      <c r="X10" s="329"/>
      <c r="Y10" s="330"/>
      <c r="Z10" s="326"/>
      <c r="AA10" s="328"/>
      <c r="AB10" s="324"/>
      <c r="AC10" s="325"/>
      <c r="AD10" s="326"/>
      <c r="AE10" s="327"/>
      <c r="AF10" s="328"/>
      <c r="AG10" s="328"/>
      <c r="AH10" s="324"/>
      <c r="AI10" s="331"/>
      <c r="AJ10" s="326"/>
      <c r="AK10" s="327"/>
      <c r="AL10" s="328"/>
      <c r="AM10" s="328"/>
      <c r="AN10" s="324"/>
      <c r="AO10" s="325"/>
      <c r="AP10" s="326"/>
      <c r="AQ10" s="327"/>
      <c r="AR10" s="328"/>
      <c r="AS10" s="328"/>
      <c r="AT10" s="324"/>
      <c r="AU10" s="325"/>
      <c r="AV10" s="326"/>
      <c r="AW10" s="327"/>
      <c r="AX10" s="328"/>
      <c r="AY10" s="328"/>
      <c r="AZ10" s="324"/>
      <c r="BA10" s="325"/>
      <c r="BB10" s="326"/>
      <c r="BC10" s="327"/>
      <c r="BD10" s="328"/>
      <c r="BE10" s="328"/>
      <c r="BF10" s="324"/>
      <c r="BG10" s="325"/>
      <c r="BH10" s="326"/>
      <c r="BI10" s="327"/>
      <c r="BJ10" s="328"/>
      <c r="BK10" s="328"/>
      <c r="BL10" s="324"/>
      <c r="BM10" s="325"/>
      <c r="BN10" s="326"/>
      <c r="BO10" s="327"/>
      <c r="BP10" s="328"/>
      <c r="BQ10" s="332"/>
      <c r="BR10" s="329"/>
      <c r="BS10" s="330"/>
      <c r="BT10" s="333"/>
      <c r="BU10" s="329"/>
      <c r="BV10" s="330"/>
      <c r="BW10" s="326"/>
      <c r="BX10" s="324"/>
      <c r="BY10" s="325"/>
      <c r="BZ10" s="326"/>
      <c r="CA10" s="327"/>
      <c r="CB10" s="328"/>
      <c r="CC10" s="328"/>
      <c r="CD10" s="324"/>
      <c r="CE10" s="325"/>
      <c r="CF10" s="326"/>
      <c r="CG10" s="327"/>
      <c r="CH10" s="328"/>
      <c r="CI10" s="334"/>
      <c r="CJ10" s="324"/>
      <c r="CK10" s="325"/>
      <c r="CL10" s="326"/>
      <c r="CM10" s="327"/>
      <c r="CN10" s="328"/>
      <c r="CO10" s="334"/>
      <c r="CP10" s="324"/>
      <c r="CQ10" s="325"/>
      <c r="CR10" s="326"/>
      <c r="CS10" s="327"/>
      <c r="CT10" s="328"/>
      <c r="CU10" s="328"/>
      <c r="CV10" s="324"/>
      <c r="CW10" s="325"/>
      <c r="CX10" s="326"/>
      <c r="CY10" s="327"/>
      <c r="CZ10" s="328"/>
      <c r="DA10" s="334"/>
      <c r="DB10" s="324"/>
      <c r="DC10" s="325"/>
      <c r="DD10" s="326"/>
      <c r="DE10" s="327"/>
      <c r="DF10" s="328"/>
      <c r="DG10" s="328"/>
      <c r="DH10" s="324"/>
      <c r="DI10" s="325"/>
      <c r="DJ10" s="326"/>
      <c r="DK10" s="327"/>
      <c r="DL10" s="328"/>
      <c r="DM10" s="332"/>
      <c r="DN10" s="329"/>
      <c r="DO10" s="330"/>
      <c r="DP10" s="333"/>
      <c r="DQ10" s="328"/>
      <c r="DR10" s="332"/>
      <c r="DS10" s="329"/>
      <c r="DT10" s="330"/>
      <c r="DU10" s="326"/>
      <c r="DV10" s="328"/>
      <c r="DW10" s="332"/>
      <c r="DX10" s="324"/>
      <c r="DY10" s="325"/>
      <c r="DZ10" s="326"/>
      <c r="EA10" s="327"/>
      <c r="EB10" s="328"/>
      <c r="EC10" s="328"/>
      <c r="ED10" s="324"/>
      <c r="EE10" s="325"/>
      <c r="EF10" s="326"/>
      <c r="EG10" s="326"/>
      <c r="EH10" s="328"/>
      <c r="EI10" s="328"/>
      <c r="EJ10" s="324"/>
      <c r="EK10" s="325"/>
      <c r="EL10" s="326"/>
      <c r="EM10" s="327"/>
      <c r="EN10" s="328"/>
      <c r="EO10" s="328"/>
      <c r="EP10" s="324"/>
      <c r="EQ10" s="325"/>
      <c r="ER10" s="326"/>
      <c r="ES10" s="327"/>
      <c r="ET10" s="328"/>
      <c r="EU10" s="328"/>
      <c r="EV10" s="324"/>
      <c r="EW10" s="325"/>
      <c r="EX10" s="326"/>
      <c r="EY10" s="327"/>
      <c r="EZ10" s="328"/>
      <c r="FA10" s="328"/>
      <c r="FB10" s="324"/>
      <c r="FC10" s="325"/>
      <c r="FD10" s="326"/>
      <c r="FE10" s="327"/>
      <c r="FF10" s="328"/>
      <c r="FG10" s="328"/>
      <c r="FH10" s="324"/>
      <c r="FI10" s="325"/>
      <c r="FJ10" s="326"/>
      <c r="FK10" s="327"/>
      <c r="FL10" s="328"/>
      <c r="FM10" s="332"/>
      <c r="FN10" s="329"/>
      <c r="FO10" s="330"/>
      <c r="FP10" s="330"/>
      <c r="FQ10" s="329"/>
      <c r="FR10" s="330"/>
      <c r="FS10" s="330"/>
      <c r="FT10" s="330"/>
      <c r="FU10" s="335"/>
      <c r="FV10" s="336"/>
    </row>
    <row r="11" spans="1:178" s="244" customFormat="1" ht="15.75">
      <c r="A11" s="337"/>
      <c r="B11" s="337"/>
      <c r="C11" s="338" t="s">
        <v>202</v>
      </c>
      <c r="D11" s="339"/>
      <c r="E11" s="340"/>
      <c r="F11" s="340"/>
      <c r="G11" s="340"/>
      <c r="H11" s="341"/>
      <c r="I11" s="341"/>
      <c r="J11" s="341"/>
      <c r="K11" s="301"/>
      <c r="L11" s="342"/>
      <c r="M11" s="343"/>
      <c r="N11" s="344"/>
      <c r="O11" s="345"/>
      <c r="P11" s="346"/>
      <c r="Q11" s="346"/>
      <c r="R11" s="342"/>
      <c r="S11" s="343"/>
      <c r="T11" s="344"/>
      <c r="U11" s="345"/>
      <c r="V11" s="346"/>
      <c r="W11" s="346"/>
      <c r="X11" s="347"/>
      <c r="Y11" s="348"/>
      <c r="Z11" s="344"/>
      <c r="AA11" s="346"/>
      <c r="AB11" s="342"/>
      <c r="AC11" s="343"/>
      <c r="AD11" s="344"/>
      <c r="AE11" s="345"/>
      <c r="AF11" s="346"/>
      <c r="AG11" s="346"/>
      <c r="AH11" s="342"/>
      <c r="AI11" s="349"/>
      <c r="AJ11" s="344"/>
      <c r="AK11" s="345"/>
      <c r="AL11" s="346"/>
      <c r="AM11" s="346"/>
      <c r="AN11" s="342"/>
      <c r="AO11" s="343"/>
      <c r="AP11" s="344"/>
      <c r="AQ11" s="345"/>
      <c r="AR11" s="346"/>
      <c r="AS11" s="346"/>
      <c r="AT11" s="342"/>
      <c r="AU11" s="343"/>
      <c r="AV11" s="344"/>
      <c r="AW11" s="345"/>
      <c r="AX11" s="346"/>
      <c r="AY11" s="346"/>
      <c r="AZ11" s="342"/>
      <c r="BA11" s="343"/>
      <c r="BB11" s="344"/>
      <c r="BC11" s="345"/>
      <c r="BD11" s="346"/>
      <c r="BE11" s="346"/>
      <c r="BF11" s="342"/>
      <c r="BG11" s="343"/>
      <c r="BH11" s="344"/>
      <c r="BI11" s="345"/>
      <c r="BJ11" s="346"/>
      <c r="BK11" s="346"/>
      <c r="BL11" s="342"/>
      <c r="BM11" s="343"/>
      <c r="BN11" s="344"/>
      <c r="BO11" s="345"/>
      <c r="BP11" s="346"/>
      <c r="BQ11" s="350"/>
      <c r="BR11" s="347"/>
      <c r="BS11" s="348"/>
      <c r="BT11" s="351"/>
      <c r="BU11" s="347"/>
      <c r="BV11" s="348"/>
      <c r="BW11" s="344"/>
      <c r="BX11" s="342"/>
      <c r="BY11" s="343"/>
      <c r="BZ11" s="344"/>
      <c r="CA11" s="345"/>
      <c r="CB11" s="346"/>
      <c r="CC11" s="346"/>
      <c r="CD11" s="342"/>
      <c r="CE11" s="343"/>
      <c r="CF11" s="344"/>
      <c r="CG11" s="345"/>
      <c r="CH11" s="346"/>
      <c r="CI11" s="352"/>
      <c r="CJ11" s="342"/>
      <c r="CK11" s="343"/>
      <c r="CL11" s="344"/>
      <c r="CM11" s="345"/>
      <c r="CN11" s="346"/>
      <c r="CO11" s="352"/>
      <c r="CP11" s="342"/>
      <c r="CQ11" s="343"/>
      <c r="CR11" s="344"/>
      <c r="CS11" s="345"/>
      <c r="CT11" s="346"/>
      <c r="CU11" s="346"/>
      <c r="CV11" s="342"/>
      <c r="CW11" s="343"/>
      <c r="CX11" s="344"/>
      <c r="CY11" s="345"/>
      <c r="CZ11" s="346"/>
      <c r="DA11" s="352"/>
      <c r="DB11" s="342"/>
      <c r="DC11" s="343"/>
      <c r="DD11" s="344"/>
      <c r="DE11" s="345"/>
      <c r="DF11" s="346"/>
      <c r="DG11" s="346"/>
      <c r="DH11" s="342"/>
      <c r="DI11" s="343"/>
      <c r="DJ11" s="344"/>
      <c r="DK11" s="345"/>
      <c r="DL11" s="346"/>
      <c r="DM11" s="350"/>
      <c r="DN11" s="347"/>
      <c r="DO11" s="348"/>
      <c r="DP11" s="351"/>
      <c r="DQ11" s="346"/>
      <c r="DR11" s="350"/>
      <c r="DS11" s="347"/>
      <c r="DT11" s="348"/>
      <c r="DU11" s="344"/>
      <c r="DV11" s="346"/>
      <c r="DW11" s="350"/>
      <c r="DX11" s="342"/>
      <c r="DY11" s="343"/>
      <c r="DZ11" s="344"/>
      <c r="EA11" s="345"/>
      <c r="EB11" s="346"/>
      <c r="EC11" s="346"/>
      <c r="ED11" s="342"/>
      <c r="EE11" s="343"/>
      <c r="EF11" s="344"/>
      <c r="EG11" s="344"/>
      <c r="EH11" s="346"/>
      <c r="EI11" s="346"/>
      <c r="EJ11" s="342"/>
      <c r="EK11" s="343"/>
      <c r="EL11" s="344"/>
      <c r="EM11" s="345"/>
      <c r="EN11" s="346"/>
      <c r="EO11" s="346"/>
      <c r="EP11" s="342"/>
      <c r="EQ11" s="343"/>
      <c r="ER11" s="344"/>
      <c r="ES11" s="345"/>
      <c r="ET11" s="346"/>
      <c r="EU11" s="346"/>
      <c r="EV11" s="342"/>
      <c r="EW11" s="343"/>
      <c r="EX11" s="344"/>
      <c r="EY11" s="345"/>
      <c r="EZ11" s="346"/>
      <c r="FA11" s="346"/>
      <c r="FB11" s="342"/>
      <c r="FC11" s="343"/>
      <c r="FD11" s="344"/>
      <c r="FE11" s="345"/>
      <c r="FF11" s="346"/>
      <c r="FG11" s="346"/>
      <c r="FH11" s="342"/>
      <c r="FI11" s="343"/>
      <c r="FJ11" s="344"/>
      <c r="FK11" s="345"/>
      <c r="FL11" s="346"/>
      <c r="FM11" s="350"/>
      <c r="FN11" s="347"/>
      <c r="FO11" s="348"/>
      <c r="FP11" s="348"/>
      <c r="FQ11" s="347"/>
      <c r="FR11" s="348"/>
      <c r="FS11" s="348"/>
      <c r="FT11" s="348"/>
      <c r="FU11" s="335"/>
      <c r="FV11" s="336"/>
    </row>
    <row r="12" spans="1:178" s="244" customFormat="1" ht="15.75">
      <c r="A12" s="353" t="s">
        <v>203</v>
      </c>
      <c r="B12" s="353">
        <v>1</v>
      </c>
      <c r="C12" s="354" t="s">
        <v>204</v>
      </c>
      <c r="D12" s="355">
        <v>44408</v>
      </c>
      <c r="E12" s="355">
        <v>44408</v>
      </c>
      <c r="F12" s="356">
        <f>+G12/I12</f>
        <v>50</v>
      </c>
      <c r="G12" s="356">
        <v>50</v>
      </c>
      <c r="H12" s="357">
        <v>1</v>
      </c>
      <c r="I12" s="358">
        <v>1</v>
      </c>
      <c r="J12" s="359" t="s">
        <v>205</v>
      </c>
      <c r="K12" s="301"/>
      <c r="L12" s="360"/>
      <c r="M12" s="361"/>
      <c r="N12" s="362" t="str">
        <f t="shared" ref="N12:N28" si="0">_xlfn.IFS(L12=0,"-",(M12/L12)&gt;=1,"SI",(Q12&gt;=P12),"SI",(M12/L12)&lt;1,"NO")</f>
        <v>-</v>
      </c>
      <c r="O12" s="363"/>
      <c r="P12" s="364">
        <f t="shared" ref="P12:Q28" si="1">+L12</f>
        <v>0</v>
      </c>
      <c r="Q12" s="364">
        <f t="shared" si="1"/>
        <v>0</v>
      </c>
      <c r="R12" s="360">
        <f t="shared" ref="R12:R75" si="2">+IF(AND(R$2&gt;=$D12,R$2&lt;=$E12)=TRUE,$I12/$H12,0)</f>
        <v>1</v>
      </c>
      <c r="S12" s="361">
        <v>1</v>
      </c>
      <c r="T12" s="362" t="str">
        <f t="shared" ref="T12:T15" si="3">_xlfn.IFS(R12=0,"-",(S12/R12)&gt;=1,"SI",(W12&gt;=V12),"SI",(S12/R12)&lt;1,"NO")</f>
        <v>SI</v>
      </c>
      <c r="U12" s="363"/>
      <c r="V12" s="364">
        <f t="shared" ref="V12:W15" si="4">+R12</f>
        <v>1</v>
      </c>
      <c r="W12" s="364">
        <f t="shared" si="4"/>
        <v>1</v>
      </c>
      <c r="X12" s="365">
        <f t="shared" ref="X12:Y28" si="5">+R12</f>
        <v>1</v>
      </c>
      <c r="Y12" s="366">
        <f t="shared" si="5"/>
        <v>1</v>
      </c>
      <c r="Z12" s="362" t="str">
        <f t="shared" ref="Z12:Z15" si="6">_xlfn.IFS(X12=0,"-",(Y12/X12)&gt;=1,"SI",(Y12/X12)&lt;1,"NO")</f>
        <v>SI</v>
      </c>
      <c r="AA12" s="367">
        <f t="shared" ref="AA12:AA15" si="7">IF(X12=0,"-",Y12/X12)</f>
        <v>1</v>
      </c>
      <c r="AB12" s="360"/>
      <c r="AC12" s="361"/>
      <c r="AD12" s="362" t="str">
        <f t="shared" ref="AD12:AD15" si="8">_xlfn.IFS(AB12=0,"-",(AC12/AB12)&gt;=1,"SI",(AG12&gt;=AF12),"SI",(AC12/AB12)&lt;1,"NO")</f>
        <v>-</v>
      </c>
      <c r="AE12" s="363"/>
      <c r="AF12" s="364">
        <f t="shared" ref="AF12:AG15" si="9">+X12+AB12</f>
        <v>1</v>
      </c>
      <c r="AG12" s="364">
        <f t="shared" si="9"/>
        <v>1</v>
      </c>
      <c r="AH12" s="360"/>
      <c r="AI12" s="368"/>
      <c r="AJ12" s="362" t="str">
        <f t="shared" ref="AJ12:AJ15" si="10">_xlfn.IFS(AH12=0,"-",(AI12/AH12)&gt;=1,"SI",(AM12&gt;=AL12),"SI",(AI12/AH12)&lt;1,"NO")</f>
        <v>-</v>
      </c>
      <c r="AK12" s="363"/>
      <c r="AL12" s="367">
        <f t="shared" ref="AL12:AM15" si="11">+AF12+AH12</f>
        <v>1</v>
      </c>
      <c r="AM12" s="369">
        <f t="shared" si="11"/>
        <v>1</v>
      </c>
      <c r="AN12" s="365"/>
      <c r="AO12" s="361"/>
      <c r="AP12" s="362" t="str">
        <f t="shared" ref="AP12:AP15" si="12">_xlfn.IFS(AN12=0,"-",(AO12/AN12)&gt;=1,"SI",(AS12&gt;=AR12),"SI",(AO12/AN12)&lt;1,"NO")</f>
        <v>-</v>
      </c>
      <c r="AQ12" s="363"/>
      <c r="AR12" s="367">
        <f t="shared" ref="AR12:AS15" si="13">+AL12+AN12</f>
        <v>1</v>
      </c>
      <c r="AS12" s="367">
        <f t="shared" si="13"/>
        <v>1</v>
      </c>
      <c r="AT12" s="365"/>
      <c r="AU12" s="361"/>
      <c r="AV12" s="362" t="str">
        <f t="shared" ref="AV12:AV15" si="14">_xlfn.IFS(AT12=0,"-",(AU12/AT12)&gt;=1,"SI",(AY12&gt;=AX12),"SI",(AU12/AT12)&lt;1,"NO")</f>
        <v>-</v>
      </c>
      <c r="AW12" s="363"/>
      <c r="AX12" s="367">
        <f t="shared" ref="AX12:AY15" si="15">+AR12+AT12</f>
        <v>1</v>
      </c>
      <c r="AY12" s="367">
        <f t="shared" si="15"/>
        <v>1</v>
      </c>
      <c r="AZ12" s="365"/>
      <c r="BA12" s="361"/>
      <c r="BB12" s="362" t="str">
        <f t="shared" ref="BB12:BB15" si="16">_xlfn.IFS(AZ12=0,"-",(BA12/AZ12)&gt;=1,"SI",(BE12&gt;=BD12),"SI",(BA12/AZ12)&lt;1,"NO")</f>
        <v>-</v>
      </c>
      <c r="BC12" s="363"/>
      <c r="BD12" s="367">
        <f t="shared" ref="BD12:BE15" si="17">+AX12+AZ12</f>
        <v>1</v>
      </c>
      <c r="BE12" s="367">
        <f t="shared" si="17"/>
        <v>1</v>
      </c>
      <c r="BF12" s="365">
        <f>+AZ12</f>
        <v>0</v>
      </c>
      <c r="BG12" s="361"/>
      <c r="BH12" s="362" t="str">
        <f t="shared" ref="BH12:BH15" si="18">_xlfn.IFS(BF12=0,"-",(BG12/BF12)&gt;=1,"SI",(BK12&gt;=BJ12),"SI",(BG12/BF12)&lt;1,"NO")</f>
        <v>-</v>
      </c>
      <c r="BI12" s="363"/>
      <c r="BJ12" s="367">
        <f t="shared" ref="BJ12:BK15" si="19">+BD12+BF12</f>
        <v>1</v>
      </c>
      <c r="BK12" s="367">
        <f t="shared" si="19"/>
        <v>1</v>
      </c>
      <c r="BL12" s="365"/>
      <c r="BM12" s="361"/>
      <c r="BN12" s="362" t="str">
        <f t="shared" ref="BN12:BN15" si="20">_xlfn.IFS(BL12=0,"-",(BM12/BL12)&gt;=1,"SI",(BQ12&gt;=BP12),"SI",(BM12/BL12)&lt;1,"NO")</f>
        <v>-</v>
      </c>
      <c r="BO12" s="363"/>
      <c r="BP12" s="367">
        <f t="shared" ref="BP12:BQ15" si="21">+BJ12+BL12</f>
        <v>1</v>
      </c>
      <c r="BQ12" s="367">
        <f t="shared" si="21"/>
        <v>1</v>
      </c>
      <c r="BR12" s="365">
        <f t="shared" ref="BR12:BS27" si="22">+AB12+AH12+AN12+AT12+AZ12+BF12+BL12</f>
        <v>0</v>
      </c>
      <c r="BS12" s="370">
        <f t="shared" si="22"/>
        <v>0</v>
      </c>
      <c r="BT12" s="371" t="str">
        <f t="shared" ref="BT12:BT15" si="23">_xlfn.IFS(BR12=0,"-",(BS12/BR12)&gt;=1,"SI",(BS12/BR12)&lt;1,"NO")</f>
        <v>-</v>
      </c>
      <c r="BU12" s="365">
        <f>+X12+BR12</f>
        <v>1</v>
      </c>
      <c r="BV12" s="370">
        <f>+BS12+Y12</f>
        <v>1</v>
      </c>
      <c r="BW12" s="362" t="str">
        <f t="shared" ref="BW12:BW15" si="24">_xlfn.IFS(BU12=0,"-",(BV12/BU12)&gt;=1,"SI",(BV12/BU12)&lt;1,"NO")</f>
        <v>SI</v>
      </c>
      <c r="BX12" s="365"/>
      <c r="BY12" s="361"/>
      <c r="BZ12" s="362" t="str">
        <f t="shared" ref="BZ12:BZ15" si="25">_xlfn.IFS(BX12=0,"-",(BY12/BX12)&gt;=1,"SI",(CC12&gt;=CB12),"SI",(BY12/BX12)&lt;1,"NO")</f>
        <v>-</v>
      </c>
      <c r="CA12" s="363"/>
      <c r="CB12" s="367">
        <f>+BU12+BX12</f>
        <v>1</v>
      </c>
      <c r="CC12" s="367">
        <f>BV12+BY12</f>
        <v>1</v>
      </c>
      <c r="CD12" s="365"/>
      <c r="CE12" s="361"/>
      <c r="CF12" s="362" t="str">
        <f t="shared" ref="CF12:CF15" si="26">_xlfn.IFS(CD12=0,"-",(CE12/CD12)&gt;=1,"SI",(CI12&gt;=CH12),"SI",(CE12/CD12)&lt;1,"NO")</f>
        <v>-</v>
      </c>
      <c r="CG12" s="363"/>
      <c r="CH12" s="367">
        <f t="shared" ref="CH12:CI15" si="27">+CB12+CD12</f>
        <v>1</v>
      </c>
      <c r="CI12" s="367">
        <f t="shared" si="27"/>
        <v>1</v>
      </c>
      <c r="CJ12" s="365"/>
      <c r="CK12" s="361"/>
      <c r="CL12" s="362" t="str">
        <f t="shared" ref="CL12:CL15" si="28">_xlfn.IFS(CJ12=0,"-",(CK12/CJ12)&gt;=1,"SI",(CO12&gt;=CN12),"SI",(CK12/CJ12)&lt;1,"NO")</f>
        <v>-</v>
      </c>
      <c r="CM12" s="363"/>
      <c r="CN12" s="367">
        <f t="shared" ref="CN12:CO15" si="29">+CH12+CJ12</f>
        <v>1</v>
      </c>
      <c r="CO12" s="367">
        <f t="shared" si="29"/>
        <v>1</v>
      </c>
      <c r="CP12" s="365"/>
      <c r="CQ12" s="361"/>
      <c r="CR12" s="362" t="str">
        <f t="shared" ref="CR12:CR15" si="30">_xlfn.IFS(CP12=0,"-",(CQ12/CP12)&gt;=1,"SI",(CU12&gt;=CT12),"SI",(CQ12/CP12)&lt;1,"NO")</f>
        <v>-</v>
      </c>
      <c r="CS12" s="363"/>
      <c r="CT12" s="367">
        <f t="shared" ref="CT12:CU15" si="31">+CN12+CP12</f>
        <v>1</v>
      </c>
      <c r="CU12" s="367">
        <f t="shared" si="31"/>
        <v>1</v>
      </c>
      <c r="CV12" s="365"/>
      <c r="CW12" s="361"/>
      <c r="CX12" s="362" t="str">
        <f t="shared" ref="CX12:CX15" si="32">_xlfn.IFS(CV12=0,"-",(CW12/CV12)&gt;=1,"SI",(CW12/CV12)&lt;1,"NO",DA12=CZ12,"SI")</f>
        <v>-</v>
      </c>
      <c r="CY12" s="363"/>
      <c r="CZ12" s="367">
        <f t="shared" ref="CZ12:DA15" si="33">+CT12+CV12</f>
        <v>1</v>
      </c>
      <c r="DA12" s="367">
        <f t="shared" si="33"/>
        <v>1</v>
      </c>
      <c r="DB12" s="365"/>
      <c r="DC12" s="361"/>
      <c r="DD12" s="362" t="str">
        <f t="shared" ref="DD12:DD15" si="34">_xlfn.IFS(DB12=0,"-",(DC12/DB12)&gt;=1,"SI",(DG12&gt;=DF12),"SI",(DC12/DB12)&lt;1,"NO")</f>
        <v>-</v>
      </c>
      <c r="DE12" s="363"/>
      <c r="DF12" s="367">
        <f t="shared" ref="DF12:DG15" si="35">+CZ12+DB12</f>
        <v>1</v>
      </c>
      <c r="DG12" s="367">
        <f t="shared" si="35"/>
        <v>1</v>
      </c>
      <c r="DH12" s="365"/>
      <c r="DI12" s="361"/>
      <c r="DJ12" s="362" t="str">
        <f t="shared" ref="DJ12:DJ15" si="36">_xlfn.IFS(DH12=0,"-",(DI12/DH12)&gt;=1,"SI",(DM12&gt;=DL12),"SI",(DI12/DH12)&lt;1,"NO")</f>
        <v>-</v>
      </c>
      <c r="DK12" s="363"/>
      <c r="DL12" s="367">
        <f t="shared" ref="DL12:DM15" si="37">+DF12+DH12</f>
        <v>1</v>
      </c>
      <c r="DM12" s="367">
        <f t="shared" si="37"/>
        <v>1</v>
      </c>
      <c r="DN12" s="365">
        <f t="shared" ref="DN12:DO27" si="38">+BX12+CD12+CJ12+CP12+CV12+DB12+DH12</f>
        <v>0</v>
      </c>
      <c r="DO12" s="370">
        <f t="shared" si="38"/>
        <v>0</v>
      </c>
      <c r="DP12" s="371" t="str">
        <f t="shared" ref="DP12:DP15" si="39">_xlfn.IFS(DN12=0,"-",(DO12/DN12)&gt;=1,"SI",(DO12/DN12)&lt;1,"NO")</f>
        <v>-</v>
      </c>
      <c r="DQ12" s="367">
        <f t="shared" ref="DQ12:DQ15" si="40">DN12*$F12</f>
        <v>0</v>
      </c>
      <c r="DR12" s="372">
        <f t="shared" ref="DR12:DR15" si="41">(DO12*$F12)</f>
        <v>0</v>
      </c>
      <c r="DS12" s="365">
        <f>+BU12+DN12</f>
        <v>1</v>
      </c>
      <c r="DT12" s="370">
        <f>+DO12+BV12</f>
        <v>1</v>
      </c>
      <c r="DU12" s="362" t="str">
        <f t="shared" ref="DU12:DU15" si="42">_xlfn.IFS(DS12=0,"-",(DT12/DS12)&gt;=1,"SI",(DT12/DS12)&lt;1,"NO")</f>
        <v>SI</v>
      </c>
      <c r="DV12" s="367">
        <f t="shared" ref="DV12:DV15" si="43">DS12*$F12</f>
        <v>50</v>
      </c>
      <c r="DW12" s="372">
        <f t="shared" ref="DW12:DW15" si="44">(DT12*$F12)</f>
        <v>50</v>
      </c>
      <c r="DX12" s="365"/>
      <c r="DY12" s="361"/>
      <c r="DZ12" s="362" t="str">
        <f t="shared" ref="DZ12:DZ15" si="45">_xlfn.IFS(DX12=0,"-",(DY12/DX12)&gt;=1,"SI",(EC12&gt;=EB12),"SI",(DY12/DX12)&lt;1,"NO")</f>
        <v>-</v>
      </c>
      <c r="EA12" s="363"/>
      <c r="EB12" s="367">
        <f t="shared" ref="EB12:EC15" si="46">+DS12+DX12</f>
        <v>1</v>
      </c>
      <c r="EC12" s="367">
        <f t="shared" si="46"/>
        <v>1</v>
      </c>
      <c r="ED12" s="365"/>
      <c r="EE12" s="361"/>
      <c r="EF12" s="362" t="str">
        <f t="shared" ref="EF12:EF15" si="47">_xlfn.IFS(ED12=0,"-",(EE12/ED12)&gt;=1,"SI",(EI12&gt;=EH12),"SI",(EE12/ED12)&lt;1,"NO")</f>
        <v>-</v>
      </c>
      <c r="EG12" s="362"/>
      <c r="EH12" s="367">
        <f t="shared" ref="EH12:EI15" si="48">+EB12+ED12</f>
        <v>1</v>
      </c>
      <c r="EI12" s="367">
        <f t="shared" si="48"/>
        <v>1</v>
      </c>
      <c r="EJ12" s="365"/>
      <c r="EK12" s="361"/>
      <c r="EL12" s="362" t="str">
        <f t="shared" ref="EL12:EL15" si="49">_xlfn.IFS(EJ12=0,"-",(EK12/EJ12)&gt;=1,"SI",(EO12&gt;=EN12),"SI",(EK12/EJ12)&lt;1,"NO")</f>
        <v>-</v>
      </c>
      <c r="EM12" s="363"/>
      <c r="EN12" s="367">
        <f t="shared" ref="EN12:EO15" si="50">+EH12+EJ12</f>
        <v>1</v>
      </c>
      <c r="EO12" s="367">
        <f t="shared" si="50"/>
        <v>1</v>
      </c>
      <c r="EP12" s="365"/>
      <c r="EQ12" s="361"/>
      <c r="ER12" s="362" t="str">
        <f t="shared" ref="ER12:ER15" si="51">_xlfn.IFS(EP12=0,"-",(EQ12/EP12)&gt;=1,"SI",(EU12&gt;=ET12),"SI",(EQ12/EP12)&lt;1,"NO")</f>
        <v>-</v>
      </c>
      <c r="ES12" s="363"/>
      <c r="ET12" s="367">
        <f t="shared" ref="ET12:EU15" si="52">+EN12+EP12</f>
        <v>1</v>
      </c>
      <c r="EU12" s="367">
        <f t="shared" si="52"/>
        <v>1</v>
      </c>
      <c r="EV12" s="365"/>
      <c r="EW12" s="361"/>
      <c r="EX12" s="362" t="str">
        <f t="shared" ref="EX12:EX15" si="53">_xlfn.IFS(EV12=0,"-",(EW12/EV12)&gt;=1,"SI",(FA12&gt;=EZ12),"SI",(EW12/EV12)&lt;1,"NO")</f>
        <v>-</v>
      </c>
      <c r="EY12" s="363"/>
      <c r="EZ12" s="367">
        <f t="shared" ref="EZ12:FA15" si="54">+ET12+EV12</f>
        <v>1</v>
      </c>
      <c r="FA12" s="367">
        <f t="shared" si="54"/>
        <v>1</v>
      </c>
      <c r="FB12" s="365"/>
      <c r="FC12" s="361"/>
      <c r="FD12" s="362" t="str">
        <f t="shared" ref="FD12:FD15" si="55">_xlfn.IFS(FB12=0,"-",(FC12/FB12)&gt;=1,"SI",(FG12&gt;=FF12),"SI",(FC12/FB12)&lt;1,"NO")</f>
        <v>-</v>
      </c>
      <c r="FE12" s="363"/>
      <c r="FF12" s="367">
        <f t="shared" ref="FF12:FG15" si="56">+EZ12+FB12</f>
        <v>1</v>
      </c>
      <c r="FG12" s="367">
        <f t="shared" si="56"/>
        <v>1</v>
      </c>
      <c r="FH12" s="365"/>
      <c r="FI12" s="361"/>
      <c r="FJ12" s="362" t="str">
        <f t="shared" ref="FJ12:FJ15" si="57">_xlfn.IFS(FH12=0,"-",(FI12/FH12)&gt;=1,"SI",(FM12&gt;=FL12),"SI",(FI12/FH12)&lt;1,"NO")</f>
        <v>-</v>
      </c>
      <c r="FK12" s="363"/>
      <c r="FL12" s="367">
        <f t="shared" ref="FL12:FM15" si="58">+FF12+FH12</f>
        <v>1</v>
      </c>
      <c r="FM12" s="367">
        <f t="shared" si="58"/>
        <v>1</v>
      </c>
      <c r="FN12" s="365">
        <f t="shared" ref="FN12:FO27" si="59">+DX12+ED12+EJ12+EP12+EV12+FB12+FH12</f>
        <v>0</v>
      </c>
      <c r="FO12" s="370">
        <f t="shared" si="59"/>
        <v>0</v>
      </c>
      <c r="FP12" s="373" t="str">
        <f t="shared" ref="FP12:FP15" si="60">_xlfn.IFS(FN12=0,"-",(FO12/FN12)&gt;=1,"SI",(FO12/FN12)&lt;1,"NO")</f>
        <v>-</v>
      </c>
      <c r="FQ12" s="365">
        <f>+DS12+FN12</f>
        <v>1</v>
      </c>
      <c r="FR12" s="370">
        <f>+FO12+DT12</f>
        <v>1</v>
      </c>
      <c r="FS12" s="362" t="str">
        <f t="shared" ref="FS12:FS15" si="61">_xlfn.IFS(FQ12=0,"-",(FR12/FQ12)&gt;=1,"SI",(FR12/FQ12)&lt;1,"NO")</f>
        <v>SI</v>
      </c>
      <c r="FT12" s="362" t="e">
        <f>_xlfn.IFS(#REF!=0,"-",(#REF!/#REF!)&gt;=1,"SI",(#REF!/#REF!)&lt;1,"NO")</f>
        <v>#REF!</v>
      </c>
      <c r="FU12" s="335"/>
      <c r="FV12" s="374"/>
    </row>
    <row r="13" spans="1:178" s="244" customFormat="1" ht="15.75">
      <c r="A13" s="353" t="s">
        <v>76</v>
      </c>
      <c r="B13" s="353">
        <v>1</v>
      </c>
      <c r="C13" s="354" t="s">
        <v>206</v>
      </c>
      <c r="D13" s="355">
        <v>44409</v>
      </c>
      <c r="E13" s="355">
        <v>44409</v>
      </c>
      <c r="F13" s="356">
        <f>+G13/I13</f>
        <v>80</v>
      </c>
      <c r="G13" s="356">
        <v>80</v>
      </c>
      <c r="H13" s="357">
        <v>1</v>
      </c>
      <c r="I13" s="358">
        <v>1</v>
      </c>
      <c r="J13" s="359" t="s">
        <v>205</v>
      </c>
      <c r="K13" s="301"/>
      <c r="L13" s="360"/>
      <c r="M13" s="361"/>
      <c r="N13" s="362" t="str">
        <f t="shared" si="0"/>
        <v>-</v>
      </c>
      <c r="O13" s="363"/>
      <c r="P13" s="364">
        <f t="shared" si="1"/>
        <v>0</v>
      </c>
      <c r="Q13" s="364">
        <f t="shared" si="1"/>
        <v>0</v>
      </c>
      <c r="R13" s="365">
        <f t="shared" si="2"/>
        <v>0</v>
      </c>
      <c r="S13" s="361"/>
      <c r="T13" s="362"/>
      <c r="U13" s="363"/>
      <c r="V13" s="364"/>
      <c r="W13" s="364"/>
      <c r="X13" s="365"/>
      <c r="Y13" s="366"/>
      <c r="Z13" s="362" t="str">
        <f t="shared" si="6"/>
        <v>-</v>
      </c>
      <c r="AA13" s="367" t="str">
        <f t="shared" si="7"/>
        <v>-</v>
      </c>
      <c r="AB13" s="365">
        <f t="shared" ref="AB13:AB76" si="62">+IF(AND(AB$2&gt;=$D13,AB$2&lt;=$E13)=TRUE,$I13/$H13,0)</f>
        <v>1</v>
      </c>
      <c r="AC13" s="361">
        <v>1</v>
      </c>
      <c r="AD13" s="362" t="str">
        <f t="shared" si="8"/>
        <v>SI</v>
      </c>
      <c r="AE13" s="363"/>
      <c r="AF13" s="364">
        <f t="shared" si="9"/>
        <v>1</v>
      </c>
      <c r="AG13" s="364">
        <f t="shared" si="9"/>
        <v>1</v>
      </c>
      <c r="AH13" s="360"/>
      <c r="AI13" s="368"/>
      <c r="AJ13" s="362" t="str">
        <f t="shared" si="10"/>
        <v>-</v>
      </c>
      <c r="AK13" s="363"/>
      <c r="AL13" s="367">
        <f t="shared" si="11"/>
        <v>1</v>
      </c>
      <c r="AM13" s="369">
        <f t="shared" si="11"/>
        <v>1</v>
      </c>
      <c r="AN13" s="365"/>
      <c r="AO13" s="361"/>
      <c r="AP13" s="362" t="str">
        <f t="shared" si="12"/>
        <v>-</v>
      </c>
      <c r="AQ13" s="363"/>
      <c r="AR13" s="367">
        <f t="shared" si="13"/>
        <v>1</v>
      </c>
      <c r="AS13" s="367">
        <f t="shared" si="13"/>
        <v>1</v>
      </c>
      <c r="AT13" s="365"/>
      <c r="AU13" s="361"/>
      <c r="AV13" s="362" t="str">
        <f t="shared" si="14"/>
        <v>-</v>
      </c>
      <c r="AW13" s="363"/>
      <c r="AX13" s="367">
        <f t="shared" si="15"/>
        <v>1</v>
      </c>
      <c r="AY13" s="367">
        <f t="shared" si="15"/>
        <v>1</v>
      </c>
      <c r="AZ13" s="365"/>
      <c r="BA13" s="361"/>
      <c r="BB13" s="362" t="str">
        <f t="shared" si="16"/>
        <v>-</v>
      </c>
      <c r="BC13" s="363"/>
      <c r="BD13" s="367">
        <f t="shared" si="17"/>
        <v>1</v>
      </c>
      <c r="BE13" s="367">
        <f t="shared" si="17"/>
        <v>1</v>
      </c>
      <c r="BF13" s="365">
        <f>+AZ13</f>
        <v>0</v>
      </c>
      <c r="BG13" s="361"/>
      <c r="BH13" s="362" t="str">
        <f t="shared" si="18"/>
        <v>-</v>
      </c>
      <c r="BI13" s="363"/>
      <c r="BJ13" s="367">
        <f t="shared" si="19"/>
        <v>1</v>
      </c>
      <c r="BK13" s="367">
        <f t="shared" si="19"/>
        <v>1</v>
      </c>
      <c r="BL13" s="365"/>
      <c r="BM13" s="361"/>
      <c r="BN13" s="362" t="str">
        <f t="shared" si="20"/>
        <v>-</v>
      </c>
      <c r="BO13" s="363"/>
      <c r="BP13" s="367">
        <f t="shared" si="21"/>
        <v>1</v>
      </c>
      <c r="BQ13" s="367">
        <f t="shared" si="21"/>
        <v>1</v>
      </c>
      <c r="BR13" s="365">
        <f t="shared" si="22"/>
        <v>1</v>
      </c>
      <c r="BS13" s="370">
        <f t="shared" si="22"/>
        <v>1</v>
      </c>
      <c r="BT13" s="371" t="str">
        <f t="shared" si="23"/>
        <v>SI</v>
      </c>
      <c r="BU13" s="365">
        <f>+X13+BR13</f>
        <v>1</v>
      </c>
      <c r="BV13" s="370">
        <f>+BS13+Y13</f>
        <v>1</v>
      </c>
      <c r="BW13" s="362" t="str">
        <f t="shared" si="24"/>
        <v>SI</v>
      </c>
      <c r="BX13" s="365"/>
      <c r="BY13" s="361"/>
      <c r="BZ13" s="362" t="str">
        <f t="shared" si="25"/>
        <v>-</v>
      </c>
      <c r="CA13" s="363"/>
      <c r="CB13" s="367">
        <f>+BU13+BX13</f>
        <v>1</v>
      </c>
      <c r="CC13" s="367">
        <f>BV13+BY13</f>
        <v>1</v>
      </c>
      <c r="CD13" s="365"/>
      <c r="CE13" s="361"/>
      <c r="CF13" s="362" t="str">
        <f t="shared" si="26"/>
        <v>-</v>
      </c>
      <c r="CG13" s="363"/>
      <c r="CH13" s="367">
        <f t="shared" si="27"/>
        <v>1</v>
      </c>
      <c r="CI13" s="367">
        <f t="shared" si="27"/>
        <v>1</v>
      </c>
      <c r="CJ13" s="365"/>
      <c r="CK13" s="361"/>
      <c r="CL13" s="362" t="str">
        <f t="shared" si="28"/>
        <v>-</v>
      </c>
      <c r="CM13" s="363"/>
      <c r="CN13" s="367">
        <f t="shared" si="29"/>
        <v>1</v>
      </c>
      <c r="CO13" s="367">
        <f t="shared" si="29"/>
        <v>1</v>
      </c>
      <c r="CP13" s="365"/>
      <c r="CQ13" s="361"/>
      <c r="CR13" s="362" t="str">
        <f t="shared" si="30"/>
        <v>-</v>
      </c>
      <c r="CS13" s="363"/>
      <c r="CT13" s="367">
        <f t="shared" si="31"/>
        <v>1</v>
      </c>
      <c r="CU13" s="367">
        <f t="shared" si="31"/>
        <v>1</v>
      </c>
      <c r="CV13" s="365"/>
      <c r="CW13" s="361"/>
      <c r="CX13" s="362" t="str">
        <f t="shared" si="32"/>
        <v>-</v>
      </c>
      <c r="CY13" s="363"/>
      <c r="CZ13" s="367">
        <f t="shared" si="33"/>
        <v>1</v>
      </c>
      <c r="DA13" s="367">
        <f t="shared" si="33"/>
        <v>1</v>
      </c>
      <c r="DB13" s="365"/>
      <c r="DC13" s="361"/>
      <c r="DD13" s="362" t="str">
        <f t="shared" si="34"/>
        <v>-</v>
      </c>
      <c r="DE13" s="363"/>
      <c r="DF13" s="367">
        <f t="shared" si="35"/>
        <v>1</v>
      </c>
      <c r="DG13" s="367">
        <f t="shared" si="35"/>
        <v>1</v>
      </c>
      <c r="DH13" s="365"/>
      <c r="DI13" s="361"/>
      <c r="DJ13" s="362" t="str">
        <f t="shared" si="36"/>
        <v>-</v>
      </c>
      <c r="DK13" s="363"/>
      <c r="DL13" s="367">
        <f t="shared" si="37"/>
        <v>1</v>
      </c>
      <c r="DM13" s="367">
        <f t="shared" si="37"/>
        <v>1</v>
      </c>
      <c r="DN13" s="365">
        <f t="shared" si="38"/>
        <v>0</v>
      </c>
      <c r="DO13" s="370">
        <f t="shared" si="38"/>
        <v>0</v>
      </c>
      <c r="DP13" s="371" t="str">
        <f t="shared" si="39"/>
        <v>-</v>
      </c>
      <c r="DQ13" s="367">
        <f t="shared" si="40"/>
        <v>0</v>
      </c>
      <c r="DR13" s="372">
        <f t="shared" si="41"/>
        <v>0</v>
      </c>
      <c r="DS13" s="365">
        <f>+BU13+DN13</f>
        <v>1</v>
      </c>
      <c r="DT13" s="370">
        <f>+DO13+BV13</f>
        <v>1</v>
      </c>
      <c r="DU13" s="362" t="str">
        <f t="shared" si="42"/>
        <v>SI</v>
      </c>
      <c r="DV13" s="367">
        <f t="shared" si="43"/>
        <v>80</v>
      </c>
      <c r="DW13" s="372">
        <f t="shared" si="44"/>
        <v>80</v>
      </c>
      <c r="DX13" s="365"/>
      <c r="DY13" s="361"/>
      <c r="DZ13" s="362" t="str">
        <f t="shared" si="45"/>
        <v>-</v>
      </c>
      <c r="EA13" s="363"/>
      <c r="EB13" s="367">
        <f t="shared" si="46"/>
        <v>1</v>
      </c>
      <c r="EC13" s="367">
        <f t="shared" si="46"/>
        <v>1</v>
      </c>
      <c r="ED13" s="365"/>
      <c r="EE13" s="361"/>
      <c r="EF13" s="362" t="str">
        <f t="shared" si="47"/>
        <v>-</v>
      </c>
      <c r="EG13" s="362"/>
      <c r="EH13" s="367">
        <f t="shared" si="48"/>
        <v>1</v>
      </c>
      <c r="EI13" s="367">
        <f t="shared" si="48"/>
        <v>1</v>
      </c>
      <c r="EJ13" s="365"/>
      <c r="EK13" s="361"/>
      <c r="EL13" s="362" t="str">
        <f t="shared" si="49"/>
        <v>-</v>
      </c>
      <c r="EM13" s="363"/>
      <c r="EN13" s="367">
        <f t="shared" si="50"/>
        <v>1</v>
      </c>
      <c r="EO13" s="367">
        <f t="shared" si="50"/>
        <v>1</v>
      </c>
      <c r="EP13" s="365"/>
      <c r="EQ13" s="361"/>
      <c r="ER13" s="362" t="str">
        <f t="shared" si="51"/>
        <v>-</v>
      </c>
      <c r="ES13" s="363"/>
      <c r="ET13" s="367">
        <f t="shared" si="52"/>
        <v>1</v>
      </c>
      <c r="EU13" s="367">
        <f t="shared" si="52"/>
        <v>1</v>
      </c>
      <c r="EV13" s="365"/>
      <c r="EW13" s="361"/>
      <c r="EX13" s="362" t="str">
        <f t="shared" si="53"/>
        <v>-</v>
      </c>
      <c r="EY13" s="363"/>
      <c r="EZ13" s="367">
        <f t="shared" si="54"/>
        <v>1</v>
      </c>
      <c r="FA13" s="367">
        <f t="shared" si="54"/>
        <v>1</v>
      </c>
      <c r="FB13" s="365"/>
      <c r="FC13" s="361"/>
      <c r="FD13" s="362" t="str">
        <f t="shared" si="55"/>
        <v>-</v>
      </c>
      <c r="FE13" s="363"/>
      <c r="FF13" s="367">
        <f t="shared" si="56"/>
        <v>1</v>
      </c>
      <c r="FG13" s="367">
        <f t="shared" si="56"/>
        <v>1</v>
      </c>
      <c r="FH13" s="365"/>
      <c r="FI13" s="361"/>
      <c r="FJ13" s="362" t="str">
        <f t="shared" si="57"/>
        <v>-</v>
      </c>
      <c r="FK13" s="363"/>
      <c r="FL13" s="367">
        <f t="shared" si="58"/>
        <v>1</v>
      </c>
      <c r="FM13" s="367">
        <f t="shared" si="58"/>
        <v>1</v>
      </c>
      <c r="FN13" s="365">
        <f t="shared" si="59"/>
        <v>0</v>
      </c>
      <c r="FO13" s="370">
        <f t="shared" si="59"/>
        <v>0</v>
      </c>
      <c r="FP13" s="373" t="str">
        <f t="shared" si="60"/>
        <v>-</v>
      </c>
      <c r="FQ13" s="365">
        <f>+DS13+FN13</f>
        <v>1</v>
      </c>
      <c r="FR13" s="370">
        <f>+FO13+DT13</f>
        <v>1</v>
      </c>
      <c r="FS13" s="362" t="str">
        <f t="shared" si="61"/>
        <v>SI</v>
      </c>
      <c r="FT13" s="362" t="e">
        <f>_xlfn.IFS(#REF!=0,"-",(#REF!/#REF!)&gt;=1,"SI",(#REF!/#REF!)&lt;1,"NO")</f>
        <v>#REF!</v>
      </c>
      <c r="FU13" s="335"/>
      <c r="FV13" s="374"/>
    </row>
    <row r="14" spans="1:178" s="244" customFormat="1" ht="15.75">
      <c r="A14" s="375"/>
      <c r="B14" s="375"/>
      <c r="C14" s="376" t="s">
        <v>207</v>
      </c>
      <c r="D14" s="377"/>
      <c r="E14" s="377"/>
      <c r="F14" s="378"/>
      <c r="G14" s="378"/>
      <c r="H14" s="379"/>
      <c r="I14" s="380"/>
      <c r="J14" s="381"/>
      <c r="K14" s="301"/>
      <c r="L14" s="382"/>
      <c r="M14" s="383"/>
      <c r="N14" s="384"/>
      <c r="O14" s="385"/>
      <c r="P14" s="386"/>
      <c r="Q14" s="386"/>
      <c r="R14" s="382"/>
      <c r="S14" s="383"/>
      <c r="T14" s="384"/>
      <c r="U14" s="385"/>
      <c r="V14" s="386"/>
      <c r="W14" s="386"/>
      <c r="X14" s="387"/>
      <c r="Y14" s="388"/>
      <c r="Z14" s="384"/>
      <c r="AA14" s="389"/>
      <c r="AB14" s="382"/>
      <c r="AC14" s="383"/>
      <c r="AD14" s="384"/>
      <c r="AE14" s="385"/>
      <c r="AF14" s="386"/>
      <c r="AG14" s="386"/>
      <c r="AH14" s="382"/>
      <c r="AI14" s="390"/>
      <c r="AJ14" s="384"/>
      <c r="AK14" s="385"/>
      <c r="AL14" s="389"/>
      <c r="AM14" s="391"/>
      <c r="AN14" s="387"/>
      <c r="AO14" s="383"/>
      <c r="AP14" s="384"/>
      <c r="AQ14" s="385"/>
      <c r="AR14" s="389"/>
      <c r="AS14" s="389"/>
      <c r="AT14" s="387"/>
      <c r="AU14" s="383"/>
      <c r="AV14" s="384"/>
      <c r="AW14" s="385"/>
      <c r="AX14" s="389"/>
      <c r="AY14" s="389"/>
      <c r="AZ14" s="387"/>
      <c r="BA14" s="383"/>
      <c r="BB14" s="384"/>
      <c r="BC14" s="385"/>
      <c r="BD14" s="389"/>
      <c r="BE14" s="389"/>
      <c r="BF14" s="387"/>
      <c r="BG14" s="383"/>
      <c r="BH14" s="384"/>
      <c r="BI14" s="385"/>
      <c r="BJ14" s="389"/>
      <c r="BK14" s="389"/>
      <c r="BL14" s="387"/>
      <c r="BM14" s="383"/>
      <c r="BN14" s="384"/>
      <c r="BO14" s="385"/>
      <c r="BP14" s="389"/>
      <c r="BQ14" s="389"/>
      <c r="BR14" s="387"/>
      <c r="BS14" s="388"/>
      <c r="BT14" s="392"/>
      <c r="BU14" s="387"/>
      <c r="BV14" s="388"/>
      <c r="BW14" s="384"/>
      <c r="BX14" s="387"/>
      <c r="BY14" s="383"/>
      <c r="BZ14" s="384"/>
      <c r="CA14" s="385"/>
      <c r="CB14" s="385"/>
      <c r="CC14" s="385"/>
      <c r="CD14" s="387"/>
      <c r="CE14" s="383"/>
      <c r="CF14" s="384"/>
      <c r="CG14" s="385"/>
      <c r="CH14" s="389"/>
      <c r="CI14" s="389"/>
      <c r="CJ14" s="387"/>
      <c r="CK14" s="383"/>
      <c r="CL14" s="384"/>
      <c r="CM14" s="385"/>
      <c r="CN14" s="389"/>
      <c r="CO14" s="389"/>
      <c r="CP14" s="387"/>
      <c r="CQ14" s="383"/>
      <c r="CR14" s="384"/>
      <c r="CS14" s="385"/>
      <c r="CT14" s="389"/>
      <c r="CU14" s="389"/>
      <c r="CV14" s="387"/>
      <c r="CW14" s="383"/>
      <c r="CX14" s="384"/>
      <c r="CY14" s="385"/>
      <c r="CZ14" s="389"/>
      <c r="DA14" s="389"/>
      <c r="DB14" s="387"/>
      <c r="DC14" s="383"/>
      <c r="DD14" s="384"/>
      <c r="DE14" s="385"/>
      <c r="DF14" s="389"/>
      <c r="DG14" s="389"/>
      <c r="DH14" s="387"/>
      <c r="DI14" s="383"/>
      <c r="DJ14" s="384"/>
      <c r="DK14" s="385"/>
      <c r="DL14" s="389"/>
      <c r="DM14" s="389"/>
      <c r="DN14" s="387"/>
      <c r="DO14" s="388"/>
      <c r="DP14" s="392"/>
      <c r="DQ14" s="389"/>
      <c r="DR14" s="393"/>
      <c r="DS14" s="387"/>
      <c r="DT14" s="388"/>
      <c r="DU14" s="384"/>
      <c r="DV14" s="389"/>
      <c r="DW14" s="393"/>
      <c r="DX14" s="387"/>
      <c r="DY14" s="383"/>
      <c r="DZ14" s="384"/>
      <c r="EA14" s="385"/>
      <c r="EB14" s="389"/>
      <c r="EC14" s="389"/>
      <c r="ED14" s="387"/>
      <c r="EE14" s="383"/>
      <c r="EF14" s="384"/>
      <c r="EG14" s="384"/>
      <c r="EH14" s="389"/>
      <c r="EI14" s="389"/>
      <c r="EJ14" s="387"/>
      <c r="EK14" s="383"/>
      <c r="EL14" s="384"/>
      <c r="EM14" s="385"/>
      <c r="EN14" s="389"/>
      <c r="EO14" s="389"/>
      <c r="EP14" s="387"/>
      <c r="EQ14" s="383"/>
      <c r="ER14" s="384"/>
      <c r="ES14" s="385"/>
      <c r="ET14" s="389"/>
      <c r="EU14" s="389"/>
      <c r="EV14" s="387"/>
      <c r="EW14" s="383"/>
      <c r="EX14" s="384"/>
      <c r="EY14" s="385"/>
      <c r="EZ14" s="389"/>
      <c r="FA14" s="389"/>
      <c r="FB14" s="387"/>
      <c r="FC14" s="383"/>
      <c r="FD14" s="384"/>
      <c r="FE14" s="385"/>
      <c r="FF14" s="389"/>
      <c r="FG14" s="389"/>
      <c r="FH14" s="387"/>
      <c r="FI14" s="383"/>
      <c r="FJ14" s="384"/>
      <c r="FK14" s="385"/>
      <c r="FL14" s="389"/>
      <c r="FM14" s="389"/>
      <c r="FN14" s="387"/>
      <c r="FO14" s="388"/>
      <c r="FP14" s="394"/>
      <c r="FQ14" s="387"/>
      <c r="FR14" s="388"/>
      <c r="FS14" s="362"/>
      <c r="FT14" s="388"/>
      <c r="FU14" s="335"/>
      <c r="FV14" s="374"/>
    </row>
    <row r="15" spans="1:178" s="244" customFormat="1" ht="15.75">
      <c r="A15" s="353" t="s">
        <v>76</v>
      </c>
      <c r="B15" s="353">
        <v>1</v>
      </c>
      <c r="C15" s="395" t="s">
        <v>111</v>
      </c>
      <c r="D15" s="355">
        <v>44422</v>
      </c>
      <c r="E15" s="355">
        <v>44422</v>
      </c>
      <c r="F15" s="356">
        <f>+G15/I15</f>
        <v>3.0303030303030304E-2</v>
      </c>
      <c r="G15" s="356">
        <v>40</v>
      </c>
      <c r="H15" s="357">
        <v>1</v>
      </c>
      <c r="I15" s="396">
        <v>1320</v>
      </c>
      <c r="J15" s="397" t="s">
        <v>208</v>
      </c>
      <c r="K15" s="301"/>
      <c r="L15" s="360"/>
      <c r="M15" s="361"/>
      <c r="N15" s="362" t="str">
        <f t="shared" si="0"/>
        <v>-</v>
      </c>
      <c r="O15" s="363"/>
      <c r="P15" s="364">
        <f t="shared" si="1"/>
        <v>0</v>
      </c>
      <c r="Q15" s="364">
        <f t="shared" si="1"/>
        <v>0</v>
      </c>
      <c r="R15" s="365">
        <f t="shared" si="2"/>
        <v>0</v>
      </c>
      <c r="S15" s="361"/>
      <c r="T15" s="362" t="str">
        <f t="shared" si="3"/>
        <v>-</v>
      </c>
      <c r="U15" s="363"/>
      <c r="V15" s="364">
        <f t="shared" si="4"/>
        <v>0</v>
      </c>
      <c r="W15" s="364">
        <f t="shared" si="4"/>
        <v>0</v>
      </c>
      <c r="X15" s="365">
        <f t="shared" si="5"/>
        <v>0</v>
      </c>
      <c r="Y15" s="366">
        <f t="shared" si="5"/>
        <v>0</v>
      </c>
      <c r="Z15" s="362" t="str">
        <f t="shared" si="6"/>
        <v>-</v>
      </c>
      <c r="AA15" s="367" t="str">
        <f t="shared" si="7"/>
        <v>-</v>
      </c>
      <c r="AB15" s="365">
        <f t="shared" si="62"/>
        <v>0</v>
      </c>
      <c r="AC15" s="361"/>
      <c r="AD15" s="362" t="str">
        <f t="shared" si="8"/>
        <v>-</v>
      </c>
      <c r="AE15" s="363"/>
      <c r="AF15" s="364">
        <f t="shared" si="9"/>
        <v>0</v>
      </c>
      <c r="AG15" s="364">
        <f t="shared" si="9"/>
        <v>0</v>
      </c>
      <c r="AH15" s="365">
        <f t="shared" ref="AH15:AH78" si="63">+IF(AND(AH$2&gt;=$D15,AH$2&lt;=$E15)=TRUE,$I15/$H15,0)</f>
        <v>0</v>
      </c>
      <c r="AI15" s="368"/>
      <c r="AJ15" s="362" t="str">
        <f t="shared" si="10"/>
        <v>-</v>
      </c>
      <c r="AK15" s="363"/>
      <c r="AL15" s="367">
        <f t="shared" si="11"/>
        <v>0</v>
      </c>
      <c r="AM15" s="369">
        <f t="shared" si="11"/>
        <v>0</v>
      </c>
      <c r="AN15" s="365">
        <f>+IF(AND(AN$2&gt;=$D15,AN$2&lt;=$E15)=TRUE,$I15/$H15,0)</f>
        <v>0</v>
      </c>
      <c r="AO15" s="361"/>
      <c r="AP15" s="362" t="str">
        <f t="shared" si="12"/>
        <v>-</v>
      </c>
      <c r="AQ15" s="363"/>
      <c r="AR15" s="367">
        <f t="shared" si="13"/>
        <v>0</v>
      </c>
      <c r="AS15" s="367">
        <f t="shared" si="13"/>
        <v>0</v>
      </c>
      <c r="AT15" s="365">
        <f>+IF(AND(AT$2&gt;=$D15,AT$2&lt;=$E15)=TRUE,$I15/$H15,0)</f>
        <v>0</v>
      </c>
      <c r="AU15" s="361"/>
      <c r="AV15" s="362" t="str">
        <f t="shared" si="14"/>
        <v>-</v>
      </c>
      <c r="AW15" s="363"/>
      <c r="AX15" s="367">
        <f t="shared" si="15"/>
        <v>0</v>
      </c>
      <c r="AY15" s="367">
        <f t="shared" si="15"/>
        <v>0</v>
      </c>
      <c r="AZ15" s="365">
        <f>+IF(AND(AZ$2&gt;=$D15,AZ$2&lt;=$E15)=TRUE,$I15/$H15,0)</f>
        <v>0</v>
      </c>
      <c r="BA15" s="361"/>
      <c r="BB15" s="362" t="str">
        <f t="shared" si="16"/>
        <v>-</v>
      </c>
      <c r="BC15" s="363"/>
      <c r="BD15" s="367">
        <f t="shared" si="17"/>
        <v>0</v>
      </c>
      <c r="BE15" s="367">
        <f t="shared" si="17"/>
        <v>0</v>
      </c>
      <c r="BF15" s="365">
        <f>+IF(AND(BF$2&gt;=$D15,BF$2&lt;=$E15)=TRUE,$I15/$H15,0)</f>
        <v>0</v>
      </c>
      <c r="BG15" s="361"/>
      <c r="BH15" s="362" t="str">
        <f t="shared" si="18"/>
        <v>-</v>
      </c>
      <c r="BI15" s="363"/>
      <c r="BJ15" s="367">
        <f t="shared" si="19"/>
        <v>0</v>
      </c>
      <c r="BK15" s="367">
        <f t="shared" si="19"/>
        <v>0</v>
      </c>
      <c r="BL15" s="365">
        <f>+IF(AND(BL$2&gt;=$D15,BL$2&lt;=$E15)=TRUE,$I15/$H15,0)</f>
        <v>0</v>
      </c>
      <c r="BM15" s="361"/>
      <c r="BN15" s="362" t="str">
        <f t="shared" si="20"/>
        <v>-</v>
      </c>
      <c r="BO15" s="363"/>
      <c r="BP15" s="367">
        <f t="shared" si="21"/>
        <v>0</v>
      </c>
      <c r="BQ15" s="367">
        <f t="shared" si="21"/>
        <v>0</v>
      </c>
      <c r="BR15" s="365">
        <f t="shared" si="22"/>
        <v>0</v>
      </c>
      <c r="BS15" s="370">
        <f t="shared" si="22"/>
        <v>0</v>
      </c>
      <c r="BT15" s="371" t="str">
        <f t="shared" si="23"/>
        <v>-</v>
      </c>
      <c r="BU15" s="365">
        <f>+X15+BR15</f>
        <v>0</v>
      </c>
      <c r="BV15" s="370">
        <f>+BS15+Y15</f>
        <v>0</v>
      </c>
      <c r="BW15" s="362" t="str">
        <f t="shared" si="24"/>
        <v>-</v>
      </c>
      <c r="BX15" s="365">
        <f>+IF(AND(BX$2&gt;=$D15,BX$2&lt;=$E15)=TRUE,$I15/$H15,0)</f>
        <v>0</v>
      </c>
      <c r="BY15" s="361"/>
      <c r="BZ15" s="362" t="str">
        <f t="shared" si="25"/>
        <v>-</v>
      </c>
      <c r="CA15" s="363"/>
      <c r="CB15" s="367">
        <f>+BU15+BX15</f>
        <v>0</v>
      </c>
      <c r="CC15" s="367">
        <f>BV15+BY15</f>
        <v>0</v>
      </c>
      <c r="CD15" s="365">
        <f>+IF(AND(CD$2&gt;=$D15,CD$2&lt;=$E15)=TRUE,$I15/$H15,0)</f>
        <v>0</v>
      </c>
      <c r="CE15" s="361"/>
      <c r="CF15" s="362" t="str">
        <f t="shared" si="26"/>
        <v>-</v>
      </c>
      <c r="CG15" s="363"/>
      <c r="CH15" s="367">
        <f t="shared" si="27"/>
        <v>0</v>
      </c>
      <c r="CI15" s="367">
        <f t="shared" si="27"/>
        <v>0</v>
      </c>
      <c r="CJ15" s="365">
        <f>+IF(AND(CJ$2&gt;=$D15,CJ$2&lt;=$E15)=TRUE,$I15/$H15,0)</f>
        <v>0</v>
      </c>
      <c r="CK15" s="361"/>
      <c r="CL15" s="362" t="str">
        <f t="shared" si="28"/>
        <v>-</v>
      </c>
      <c r="CM15" s="363"/>
      <c r="CN15" s="367">
        <f t="shared" si="29"/>
        <v>0</v>
      </c>
      <c r="CO15" s="367">
        <f t="shared" si="29"/>
        <v>0</v>
      </c>
      <c r="CP15" s="365">
        <f>+IF(AND(CP$2&gt;=$D15,CP$2&lt;=$E15)=TRUE,$I15/$H15,0)</f>
        <v>0</v>
      </c>
      <c r="CQ15" s="361"/>
      <c r="CR15" s="362" t="str">
        <f t="shared" si="30"/>
        <v>-</v>
      </c>
      <c r="CS15" s="363"/>
      <c r="CT15" s="367">
        <f t="shared" si="31"/>
        <v>0</v>
      </c>
      <c r="CU15" s="367">
        <f t="shared" si="31"/>
        <v>0</v>
      </c>
      <c r="CV15" s="365">
        <f>+IF(AND(CV$2&gt;=$D15,CV$2&lt;=$E15)=TRUE,$I15/$H15,0)</f>
        <v>0</v>
      </c>
      <c r="CW15" s="361"/>
      <c r="CX15" s="362" t="str">
        <f t="shared" si="32"/>
        <v>-</v>
      </c>
      <c r="CY15" s="363"/>
      <c r="CZ15" s="367">
        <f t="shared" si="33"/>
        <v>0</v>
      </c>
      <c r="DA15" s="367">
        <f t="shared" si="33"/>
        <v>0</v>
      </c>
      <c r="DB15" s="365">
        <f>+IF(AND(DB$2&gt;=$D15,DB$2&lt;=$E15)=TRUE,$I15/$H15,0)</f>
        <v>0</v>
      </c>
      <c r="DC15" s="361"/>
      <c r="DD15" s="362" t="str">
        <f t="shared" si="34"/>
        <v>-</v>
      </c>
      <c r="DE15" s="363"/>
      <c r="DF15" s="367">
        <f t="shared" si="35"/>
        <v>0</v>
      </c>
      <c r="DG15" s="367">
        <f t="shared" si="35"/>
        <v>0</v>
      </c>
      <c r="DH15" s="365">
        <f>+IF(AND(DH$2&gt;=$D15,DH$2&lt;=$E15)=TRUE,$I15/$H15,0)</f>
        <v>1320</v>
      </c>
      <c r="DI15" s="361"/>
      <c r="DJ15" s="362" t="str">
        <f t="shared" si="36"/>
        <v>NO</v>
      </c>
      <c r="DK15" s="363"/>
      <c r="DL15" s="367">
        <f t="shared" si="37"/>
        <v>1320</v>
      </c>
      <c r="DM15" s="367">
        <f t="shared" si="37"/>
        <v>0</v>
      </c>
      <c r="DN15" s="365">
        <f t="shared" si="38"/>
        <v>1320</v>
      </c>
      <c r="DO15" s="370">
        <f t="shared" si="38"/>
        <v>0</v>
      </c>
      <c r="DP15" s="371" t="str">
        <f t="shared" si="39"/>
        <v>NO</v>
      </c>
      <c r="DQ15" s="367">
        <f t="shared" si="40"/>
        <v>40</v>
      </c>
      <c r="DR15" s="372">
        <f t="shared" si="41"/>
        <v>0</v>
      </c>
      <c r="DS15" s="365">
        <f>+BU15+DN15</f>
        <v>1320</v>
      </c>
      <c r="DT15" s="370">
        <f>+DO15+BV15</f>
        <v>0</v>
      </c>
      <c r="DU15" s="362" t="str">
        <f t="shared" si="42"/>
        <v>NO</v>
      </c>
      <c r="DV15" s="367">
        <f t="shared" si="43"/>
        <v>40</v>
      </c>
      <c r="DW15" s="372">
        <f t="shared" si="44"/>
        <v>0</v>
      </c>
      <c r="DX15" s="365">
        <f>+IF(AND(DX$2&gt;=$D15,DX$2&lt;=$E15)=TRUE,$I15/$H15,0)</f>
        <v>0</v>
      </c>
      <c r="DY15" s="361"/>
      <c r="DZ15" s="362" t="str">
        <f t="shared" si="45"/>
        <v>-</v>
      </c>
      <c r="EA15" s="363"/>
      <c r="EB15" s="367">
        <f t="shared" si="46"/>
        <v>1320</v>
      </c>
      <c r="EC15" s="367">
        <f t="shared" si="46"/>
        <v>0</v>
      </c>
      <c r="ED15" s="365">
        <f t="shared" ref="ED15:ED28" si="64">+IF(AND(ED$2&gt;=$D15,ED$2&lt;=$E15)=TRUE,$I15/$H15,0)</f>
        <v>0</v>
      </c>
      <c r="EE15" s="361"/>
      <c r="EF15" s="362" t="str">
        <f t="shared" si="47"/>
        <v>-</v>
      </c>
      <c r="EG15" s="362"/>
      <c r="EH15" s="367">
        <f t="shared" si="48"/>
        <v>1320</v>
      </c>
      <c r="EI15" s="367">
        <f t="shared" si="48"/>
        <v>0</v>
      </c>
      <c r="EJ15" s="365">
        <f>+IF(AND(EJ$2&gt;=$D15,EJ$2&lt;=$E15)=TRUE,$I15/$H15,0)</f>
        <v>0</v>
      </c>
      <c r="EK15" s="361"/>
      <c r="EL15" s="362" t="str">
        <f t="shared" si="49"/>
        <v>-</v>
      </c>
      <c r="EM15" s="363"/>
      <c r="EN15" s="367">
        <f t="shared" si="50"/>
        <v>1320</v>
      </c>
      <c r="EO15" s="367">
        <f t="shared" si="50"/>
        <v>0</v>
      </c>
      <c r="EP15" s="365">
        <f>+IF(AND(EP$2&gt;=$D15,EP$2&lt;=$E15)=TRUE,$I15/$H15,0)</f>
        <v>0</v>
      </c>
      <c r="EQ15" s="361"/>
      <c r="ER15" s="362" t="str">
        <f t="shared" si="51"/>
        <v>-</v>
      </c>
      <c r="ES15" s="363"/>
      <c r="ET15" s="367">
        <f t="shared" si="52"/>
        <v>1320</v>
      </c>
      <c r="EU15" s="367">
        <f t="shared" si="52"/>
        <v>0</v>
      </c>
      <c r="EV15" s="365">
        <f>+IF(AND(EV$2&gt;=$D15,EV$2&lt;=$E15)=TRUE,$I15/$H15,0)</f>
        <v>0</v>
      </c>
      <c r="EW15" s="361"/>
      <c r="EX15" s="362" t="str">
        <f t="shared" si="53"/>
        <v>-</v>
      </c>
      <c r="EY15" s="363"/>
      <c r="EZ15" s="367">
        <f t="shared" si="54"/>
        <v>1320</v>
      </c>
      <c r="FA15" s="367">
        <f t="shared" si="54"/>
        <v>0</v>
      </c>
      <c r="FB15" s="365">
        <f>+IF(AND(FB$2&gt;=$D15,FB$2&lt;=$E15)=TRUE,$I15/$H15,0)</f>
        <v>0</v>
      </c>
      <c r="FC15" s="361"/>
      <c r="FD15" s="362" t="str">
        <f t="shared" si="55"/>
        <v>-</v>
      </c>
      <c r="FE15" s="363"/>
      <c r="FF15" s="367">
        <f t="shared" si="56"/>
        <v>1320</v>
      </c>
      <c r="FG15" s="367">
        <f t="shared" si="56"/>
        <v>0</v>
      </c>
      <c r="FH15" s="365">
        <f>+IF(AND(FH$2&gt;=$D15,FH$2&lt;=$E15)=TRUE,$I15/$H15,0)</f>
        <v>0</v>
      </c>
      <c r="FI15" s="361"/>
      <c r="FJ15" s="362" t="str">
        <f t="shared" si="57"/>
        <v>-</v>
      </c>
      <c r="FK15" s="363"/>
      <c r="FL15" s="367">
        <f t="shared" si="58"/>
        <v>1320</v>
      </c>
      <c r="FM15" s="367">
        <f t="shared" si="58"/>
        <v>0</v>
      </c>
      <c r="FN15" s="365">
        <f t="shared" si="59"/>
        <v>0</v>
      </c>
      <c r="FO15" s="370">
        <f t="shared" si="59"/>
        <v>0</v>
      </c>
      <c r="FP15" s="373" t="str">
        <f t="shared" si="60"/>
        <v>-</v>
      </c>
      <c r="FQ15" s="365">
        <f>+DS15+FN15</f>
        <v>1320</v>
      </c>
      <c r="FR15" s="370">
        <f>+FO15+DT15</f>
        <v>0</v>
      </c>
      <c r="FS15" s="362" t="str">
        <f t="shared" si="61"/>
        <v>NO</v>
      </c>
      <c r="FT15" s="362" t="e">
        <f>_xlfn.IFS(#REF!=0,"-",(#REF!/#REF!)&gt;=1,"SI",(#REF!/#REF!)&lt;1,"NO")</f>
        <v>#REF!</v>
      </c>
      <c r="FU15" s="335"/>
      <c r="FV15" s="374"/>
    </row>
    <row r="16" spans="1:178" s="244" customFormat="1" ht="15.75">
      <c r="A16" s="353"/>
      <c r="B16" s="353"/>
      <c r="C16" s="398" t="s">
        <v>209</v>
      </c>
      <c r="D16" s="355">
        <v>44423</v>
      </c>
      <c r="E16" s="355">
        <v>44423</v>
      </c>
      <c r="F16" s="356">
        <f t="shared" ref="F16:F81" si="65">+G16/I16</f>
        <v>4.166666666666667</v>
      </c>
      <c r="G16" s="356">
        <v>20</v>
      </c>
      <c r="H16" s="357">
        <v>1</v>
      </c>
      <c r="I16" s="396">
        <v>4.8</v>
      </c>
      <c r="J16" s="397" t="s">
        <v>91</v>
      </c>
      <c r="K16" s="301"/>
      <c r="L16" s="360"/>
      <c r="M16" s="361"/>
      <c r="N16" s="362" t="str">
        <f t="shared" si="0"/>
        <v>-</v>
      </c>
      <c r="O16" s="363"/>
      <c r="P16" s="364">
        <f t="shared" si="1"/>
        <v>0</v>
      </c>
      <c r="Q16" s="364">
        <f t="shared" si="1"/>
        <v>0</v>
      </c>
      <c r="R16" s="365">
        <f t="shared" si="2"/>
        <v>0</v>
      </c>
      <c r="S16" s="361"/>
      <c r="T16" s="362"/>
      <c r="U16" s="363"/>
      <c r="V16" s="364"/>
      <c r="W16" s="364"/>
      <c r="X16" s="365">
        <f t="shared" si="5"/>
        <v>0</v>
      </c>
      <c r="Y16" s="366">
        <f t="shared" si="5"/>
        <v>0</v>
      </c>
      <c r="Z16" s="362"/>
      <c r="AA16" s="367"/>
      <c r="AB16" s="365">
        <f t="shared" si="62"/>
        <v>0</v>
      </c>
      <c r="AC16" s="361"/>
      <c r="AD16" s="362"/>
      <c r="AE16" s="363"/>
      <c r="AF16" s="364"/>
      <c r="AG16" s="364"/>
      <c r="AH16" s="365">
        <f t="shared" si="63"/>
        <v>0</v>
      </c>
      <c r="AI16" s="368"/>
      <c r="AJ16" s="362"/>
      <c r="AK16" s="363"/>
      <c r="AL16" s="367"/>
      <c r="AM16" s="369"/>
      <c r="AN16" s="365">
        <f t="shared" ref="AN16:AN28" si="66">+IF(AND(AN$2&gt;=$D16,AN$2&lt;=$E16)=TRUE,$I16/$H16,0)</f>
        <v>0</v>
      </c>
      <c r="AO16" s="361"/>
      <c r="AP16" s="362"/>
      <c r="AQ16" s="363"/>
      <c r="AR16" s="367"/>
      <c r="AS16" s="367"/>
      <c r="AT16" s="365">
        <f t="shared" ref="AT16:AT28" si="67">+IF(AND(AT$2&gt;=$D16,AT$2&lt;=$E16)=TRUE,$I16/$H16,0)</f>
        <v>0</v>
      </c>
      <c r="AU16" s="361"/>
      <c r="AV16" s="362"/>
      <c r="AW16" s="363"/>
      <c r="AX16" s="367"/>
      <c r="AY16" s="367"/>
      <c r="AZ16" s="365">
        <f t="shared" ref="AZ16:AZ28" si="68">+IF(AND(AZ$2&gt;=$D16,AZ$2&lt;=$E16)=TRUE,$I16/$H16,0)</f>
        <v>0</v>
      </c>
      <c r="BA16" s="361"/>
      <c r="BB16" s="362"/>
      <c r="BC16" s="363"/>
      <c r="BD16" s="367"/>
      <c r="BE16" s="367"/>
      <c r="BF16" s="365">
        <f t="shared" ref="BF16:BF28" si="69">+IF(AND(BF$2&gt;=$D16,BF$2&lt;=$E16)=TRUE,$I16/$H16,0)</f>
        <v>0</v>
      </c>
      <c r="BG16" s="361"/>
      <c r="BH16" s="362"/>
      <c r="BI16" s="363"/>
      <c r="BJ16" s="367"/>
      <c r="BK16" s="367"/>
      <c r="BL16" s="365">
        <f t="shared" ref="BL16:BL28" si="70">+IF(AND(BL$2&gt;=$D16,BL$2&lt;=$E16)=TRUE,$I16/$H16,0)</f>
        <v>0</v>
      </c>
      <c r="BM16" s="361"/>
      <c r="BN16" s="362"/>
      <c r="BO16" s="363"/>
      <c r="BP16" s="367"/>
      <c r="BQ16" s="367"/>
      <c r="BR16" s="365">
        <f t="shared" si="22"/>
        <v>0</v>
      </c>
      <c r="BS16" s="370">
        <f t="shared" si="22"/>
        <v>0</v>
      </c>
      <c r="BT16" s="371"/>
      <c r="BU16" s="365"/>
      <c r="BV16" s="370"/>
      <c r="BW16" s="362"/>
      <c r="BX16" s="365">
        <f t="shared" ref="BX16:BX28" si="71">+IF(AND(BX$2&gt;=$D16,BX$2&lt;=$E16)=TRUE,$I16/$H16,0)</f>
        <v>0</v>
      </c>
      <c r="BY16" s="361"/>
      <c r="BZ16" s="362"/>
      <c r="CA16" s="363"/>
      <c r="CB16" s="367"/>
      <c r="CC16" s="367"/>
      <c r="CD16" s="365">
        <f t="shared" ref="CD16:CD28" si="72">+IF(AND(CD$2&gt;=$D16,CD$2&lt;=$E16)=TRUE,$I16/$H16,0)</f>
        <v>0</v>
      </c>
      <c r="CE16" s="361"/>
      <c r="CF16" s="362"/>
      <c r="CG16" s="363"/>
      <c r="CH16" s="367"/>
      <c r="CI16" s="367"/>
      <c r="CJ16" s="365">
        <f t="shared" ref="CJ16:CJ28" si="73">+IF(AND(CJ$2&gt;=$D16,CJ$2&lt;=$E16)=TRUE,$I16/$H16,0)</f>
        <v>0</v>
      </c>
      <c r="CK16" s="361"/>
      <c r="CL16" s="362"/>
      <c r="CM16" s="363"/>
      <c r="CN16" s="367"/>
      <c r="CO16" s="367"/>
      <c r="CP16" s="365">
        <f t="shared" ref="CP16:CP28" si="74">+IF(AND(CP$2&gt;=$D16,CP$2&lt;=$E16)=TRUE,$I16/$H16,0)</f>
        <v>0</v>
      </c>
      <c r="CQ16" s="361"/>
      <c r="CR16" s="362"/>
      <c r="CS16" s="363"/>
      <c r="CT16" s="367"/>
      <c r="CU16" s="367"/>
      <c r="CV16" s="365">
        <f t="shared" ref="CV16:CV28" si="75">+IF(AND(CV$2&gt;=$D16,CV$2&lt;=$E16)=TRUE,$I16/$H16,0)</f>
        <v>0</v>
      </c>
      <c r="CW16" s="361"/>
      <c r="CX16" s="362"/>
      <c r="CY16" s="363"/>
      <c r="CZ16" s="367"/>
      <c r="DA16" s="367"/>
      <c r="DB16" s="365">
        <f t="shared" ref="DB16:DB28" si="76">+IF(AND(DB$2&gt;=$D16,DB$2&lt;=$E16)=TRUE,$I16/$H16,0)</f>
        <v>0</v>
      </c>
      <c r="DC16" s="361"/>
      <c r="DD16" s="362"/>
      <c r="DE16" s="363"/>
      <c r="DF16" s="367"/>
      <c r="DG16" s="367"/>
      <c r="DH16" s="365">
        <f t="shared" ref="DH16:DH28" si="77">+IF(AND(DH$2&gt;=$D16,DH$2&lt;=$E16)=TRUE,$I16/$H16,0)</f>
        <v>0</v>
      </c>
      <c r="DI16" s="361"/>
      <c r="DJ16" s="362"/>
      <c r="DK16" s="363"/>
      <c r="DL16" s="367"/>
      <c r="DM16" s="367"/>
      <c r="DN16" s="365">
        <f t="shared" si="38"/>
        <v>0</v>
      </c>
      <c r="DO16" s="370">
        <f t="shared" si="38"/>
        <v>0</v>
      </c>
      <c r="DP16" s="371"/>
      <c r="DQ16" s="367"/>
      <c r="DR16" s="372"/>
      <c r="DS16" s="365"/>
      <c r="DT16" s="370"/>
      <c r="DU16" s="362"/>
      <c r="DV16" s="367"/>
      <c r="DW16" s="372"/>
      <c r="DX16" s="365">
        <f t="shared" ref="DX16:DX28" si="78">+IF(AND(DX$2&gt;=$D16,DX$2&lt;=$E16)=TRUE,$I16/$H16,0)</f>
        <v>4.8</v>
      </c>
      <c r="DY16" s="361"/>
      <c r="DZ16" s="362"/>
      <c r="EA16" s="363"/>
      <c r="EB16" s="367"/>
      <c r="EC16" s="367"/>
      <c r="ED16" s="365">
        <f t="shared" si="64"/>
        <v>0</v>
      </c>
      <c r="EE16" s="361"/>
      <c r="EF16" s="362"/>
      <c r="EG16" s="362"/>
      <c r="EH16" s="367"/>
      <c r="EI16" s="367"/>
      <c r="EJ16" s="365">
        <f t="shared" ref="EJ16:EJ28" si="79">+IF(AND(EJ$2&gt;=$D16,EJ$2&lt;=$E16)=TRUE,$I16/$H16,0)</f>
        <v>0</v>
      </c>
      <c r="EK16" s="361"/>
      <c r="EL16" s="362"/>
      <c r="EM16" s="363"/>
      <c r="EN16" s="367"/>
      <c r="EO16" s="367"/>
      <c r="EP16" s="365">
        <f t="shared" ref="EP16:EP28" si="80">+IF(AND(EP$2&gt;=$D16,EP$2&lt;=$E16)=TRUE,$I16/$H16,0)</f>
        <v>0</v>
      </c>
      <c r="EQ16" s="361"/>
      <c r="ER16" s="362"/>
      <c r="ES16" s="363"/>
      <c r="ET16" s="367"/>
      <c r="EU16" s="367"/>
      <c r="EV16" s="365">
        <f t="shared" ref="EV16:EV28" si="81">+IF(AND(EV$2&gt;=$D16,EV$2&lt;=$E16)=TRUE,$I16/$H16,0)</f>
        <v>0</v>
      </c>
      <c r="EW16" s="361"/>
      <c r="EX16" s="362"/>
      <c r="EY16" s="363"/>
      <c r="EZ16" s="367"/>
      <c r="FA16" s="367"/>
      <c r="FB16" s="365">
        <f t="shared" ref="FB16:FB28" si="82">+IF(AND(FB$2&gt;=$D16,FB$2&lt;=$E16)=TRUE,$I16/$H16,0)</f>
        <v>0</v>
      </c>
      <c r="FC16" s="361"/>
      <c r="FD16" s="362"/>
      <c r="FE16" s="363"/>
      <c r="FF16" s="367"/>
      <c r="FG16" s="367"/>
      <c r="FH16" s="365">
        <f t="shared" ref="FH16:FH28" si="83">+IF(AND(FH$2&gt;=$D16,FH$2&lt;=$E16)=TRUE,$I16/$H16,0)</f>
        <v>0</v>
      </c>
      <c r="FI16" s="361"/>
      <c r="FJ16" s="362"/>
      <c r="FK16" s="363"/>
      <c r="FL16" s="367"/>
      <c r="FM16" s="367"/>
      <c r="FN16" s="365">
        <f t="shared" si="59"/>
        <v>4.8</v>
      </c>
      <c r="FO16" s="370">
        <f t="shared" si="59"/>
        <v>0</v>
      </c>
      <c r="FP16" s="373"/>
      <c r="FQ16" s="365">
        <f t="shared" ref="FQ16:FQ27" si="84">+DS16+FN16</f>
        <v>4.8</v>
      </c>
      <c r="FR16" s="370">
        <f t="shared" ref="FR16:FR27" si="85">+FO16+DT16</f>
        <v>0</v>
      </c>
      <c r="FS16" s="362"/>
      <c r="FT16" s="362"/>
      <c r="FU16" s="335"/>
      <c r="FV16" s="374"/>
    </row>
    <row r="17" spans="1:178" s="244" customFormat="1" ht="15.75">
      <c r="A17" s="353"/>
      <c r="B17" s="353"/>
      <c r="C17" s="398" t="s">
        <v>210</v>
      </c>
      <c r="D17" s="355">
        <v>44423</v>
      </c>
      <c r="E17" s="355">
        <v>44423</v>
      </c>
      <c r="F17" s="356">
        <f t="shared" si="65"/>
        <v>4.166666666666667</v>
      </c>
      <c r="G17" s="356">
        <v>20</v>
      </c>
      <c r="H17" s="357">
        <v>1</v>
      </c>
      <c r="I17" s="396">
        <v>4.8</v>
      </c>
      <c r="J17" s="397" t="s">
        <v>91</v>
      </c>
      <c r="K17" s="301"/>
      <c r="L17" s="360"/>
      <c r="M17" s="361"/>
      <c r="N17" s="362" t="str">
        <f t="shared" si="0"/>
        <v>-</v>
      </c>
      <c r="O17" s="363"/>
      <c r="P17" s="364">
        <f t="shared" si="1"/>
        <v>0</v>
      </c>
      <c r="Q17" s="364">
        <f t="shared" si="1"/>
        <v>0</v>
      </c>
      <c r="R17" s="365">
        <f t="shared" si="2"/>
        <v>0</v>
      </c>
      <c r="S17" s="361"/>
      <c r="T17" s="362"/>
      <c r="U17" s="363"/>
      <c r="V17" s="364"/>
      <c r="W17" s="364"/>
      <c r="X17" s="365">
        <f t="shared" si="5"/>
        <v>0</v>
      </c>
      <c r="Y17" s="366">
        <f t="shared" si="5"/>
        <v>0</v>
      </c>
      <c r="Z17" s="362"/>
      <c r="AA17" s="367"/>
      <c r="AB17" s="365">
        <f t="shared" si="62"/>
        <v>0</v>
      </c>
      <c r="AC17" s="361"/>
      <c r="AD17" s="362"/>
      <c r="AE17" s="363"/>
      <c r="AF17" s="364"/>
      <c r="AG17" s="364"/>
      <c r="AH17" s="365">
        <f t="shared" si="63"/>
        <v>0</v>
      </c>
      <c r="AI17" s="368"/>
      <c r="AJ17" s="362"/>
      <c r="AK17" s="363"/>
      <c r="AL17" s="367"/>
      <c r="AM17" s="369"/>
      <c r="AN17" s="365">
        <f t="shared" si="66"/>
        <v>0</v>
      </c>
      <c r="AO17" s="361"/>
      <c r="AP17" s="362"/>
      <c r="AQ17" s="363"/>
      <c r="AR17" s="367"/>
      <c r="AS17" s="367"/>
      <c r="AT17" s="365">
        <f t="shared" si="67"/>
        <v>0</v>
      </c>
      <c r="AU17" s="361"/>
      <c r="AV17" s="362"/>
      <c r="AW17" s="363"/>
      <c r="AX17" s="367"/>
      <c r="AY17" s="367"/>
      <c r="AZ17" s="365">
        <f t="shared" si="68"/>
        <v>0</v>
      </c>
      <c r="BA17" s="361"/>
      <c r="BB17" s="362"/>
      <c r="BC17" s="363"/>
      <c r="BD17" s="367"/>
      <c r="BE17" s="367"/>
      <c r="BF17" s="365">
        <f t="shared" si="69"/>
        <v>0</v>
      </c>
      <c r="BG17" s="361"/>
      <c r="BH17" s="362"/>
      <c r="BI17" s="363"/>
      <c r="BJ17" s="367"/>
      <c r="BK17" s="367"/>
      <c r="BL17" s="365">
        <f t="shared" si="70"/>
        <v>0</v>
      </c>
      <c r="BM17" s="361"/>
      <c r="BN17" s="362"/>
      <c r="BO17" s="363"/>
      <c r="BP17" s="367"/>
      <c r="BQ17" s="367"/>
      <c r="BR17" s="365">
        <f t="shared" si="22"/>
        <v>0</v>
      </c>
      <c r="BS17" s="370">
        <f t="shared" si="22"/>
        <v>0</v>
      </c>
      <c r="BT17" s="371"/>
      <c r="BU17" s="365"/>
      <c r="BV17" s="370"/>
      <c r="BW17" s="362"/>
      <c r="BX17" s="365">
        <f t="shared" si="71"/>
        <v>0</v>
      </c>
      <c r="BY17" s="361"/>
      <c r="BZ17" s="362"/>
      <c r="CA17" s="363"/>
      <c r="CB17" s="367"/>
      <c r="CC17" s="367"/>
      <c r="CD17" s="365">
        <f t="shared" si="72"/>
        <v>0</v>
      </c>
      <c r="CE17" s="361"/>
      <c r="CF17" s="362"/>
      <c r="CG17" s="363"/>
      <c r="CH17" s="367"/>
      <c r="CI17" s="367"/>
      <c r="CJ17" s="365">
        <f t="shared" si="73"/>
        <v>0</v>
      </c>
      <c r="CK17" s="361"/>
      <c r="CL17" s="362"/>
      <c r="CM17" s="363"/>
      <c r="CN17" s="367"/>
      <c r="CO17" s="367"/>
      <c r="CP17" s="365">
        <f t="shared" si="74"/>
        <v>0</v>
      </c>
      <c r="CQ17" s="361"/>
      <c r="CR17" s="362"/>
      <c r="CS17" s="363"/>
      <c r="CT17" s="367"/>
      <c r="CU17" s="367"/>
      <c r="CV17" s="365">
        <f t="shared" si="75"/>
        <v>0</v>
      </c>
      <c r="CW17" s="361"/>
      <c r="CX17" s="362"/>
      <c r="CY17" s="363"/>
      <c r="CZ17" s="367"/>
      <c r="DA17" s="367"/>
      <c r="DB17" s="365">
        <f t="shared" si="76"/>
        <v>0</v>
      </c>
      <c r="DC17" s="361"/>
      <c r="DD17" s="362"/>
      <c r="DE17" s="363"/>
      <c r="DF17" s="367"/>
      <c r="DG17" s="367"/>
      <c r="DH17" s="365">
        <f t="shared" si="77"/>
        <v>0</v>
      </c>
      <c r="DI17" s="361"/>
      <c r="DJ17" s="362"/>
      <c r="DK17" s="363"/>
      <c r="DL17" s="367"/>
      <c r="DM17" s="367"/>
      <c r="DN17" s="365">
        <f t="shared" si="38"/>
        <v>0</v>
      </c>
      <c r="DO17" s="370">
        <f t="shared" si="38"/>
        <v>0</v>
      </c>
      <c r="DP17" s="371"/>
      <c r="DQ17" s="367"/>
      <c r="DR17" s="372"/>
      <c r="DS17" s="365"/>
      <c r="DT17" s="370"/>
      <c r="DU17" s="362"/>
      <c r="DV17" s="367"/>
      <c r="DW17" s="372"/>
      <c r="DX17" s="365">
        <f t="shared" si="78"/>
        <v>4.8</v>
      </c>
      <c r="DY17" s="361"/>
      <c r="DZ17" s="362"/>
      <c r="EA17" s="363"/>
      <c r="EB17" s="367"/>
      <c r="EC17" s="367"/>
      <c r="ED17" s="365">
        <f t="shared" si="64"/>
        <v>0</v>
      </c>
      <c r="EE17" s="361"/>
      <c r="EF17" s="362"/>
      <c r="EG17" s="362"/>
      <c r="EH17" s="367"/>
      <c r="EI17" s="367"/>
      <c r="EJ17" s="365">
        <f t="shared" si="79"/>
        <v>0</v>
      </c>
      <c r="EK17" s="361"/>
      <c r="EL17" s="362"/>
      <c r="EM17" s="363"/>
      <c r="EN17" s="367"/>
      <c r="EO17" s="367"/>
      <c r="EP17" s="365">
        <f t="shared" si="80"/>
        <v>0</v>
      </c>
      <c r="EQ17" s="361"/>
      <c r="ER17" s="362"/>
      <c r="ES17" s="363"/>
      <c r="ET17" s="367"/>
      <c r="EU17" s="367"/>
      <c r="EV17" s="365">
        <f t="shared" si="81"/>
        <v>0</v>
      </c>
      <c r="EW17" s="361"/>
      <c r="EX17" s="362"/>
      <c r="EY17" s="363"/>
      <c r="EZ17" s="367"/>
      <c r="FA17" s="367"/>
      <c r="FB17" s="365">
        <f t="shared" si="82"/>
        <v>0</v>
      </c>
      <c r="FC17" s="361"/>
      <c r="FD17" s="362"/>
      <c r="FE17" s="363"/>
      <c r="FF17" s="367"/>
      <c r="FG17" s="367"/>
      <c r="FH17" s="365">
        <f t="shared" si="83"/>
        <v>0</v>
      </c>
      <c r="FI17" s="361"/>
      <c r="FJ17" s="362"/>
      <c r="FK17" s="363"/>
      <c r="FL17" s="367"/>
      <c r="FM17" s="367"/>
      <c r="FN17" s="365">
        <f t="shared" si="59"/>
        <v>4.8</v>
      </c>
      <c r="FO17" s="370">
        <f t="shared" si="59"/>
        <v>0</v>
      </c>
      <c r="FP17" s="373"/>
      <c r="FQ17" s="365">
        <f t="shared" si="84"/>
        <v>4.8</v>
      </c>
      <c r="FR17" s="370">
        <f t="shared" si="85"/>
        <v>0</v>
      </c>
      <c r="FS17" s="362"/>
      <c r="FT17" s="362"/>
      <c r="FU17" s="335"/>
      <c r="FV17" s="374"/>
    </row>
    <row r="18" spans="1:178" s="244" customFormat="1" ht="15.75">
      <c r="A18" s="353"/>
      <c r="B18" s="353"/>
      <c r="C18" s="398" t="s">
        <v>115</v>
      </c>
      <c r="D18" s="355">
        <v>44425</v>
      </c>
      <c r="E18" s="355">
        <v>44425</v>
      </c>
      <c r="F18" s="356">
        <f t="shared" si="65"/>
        <v>7.5757575757575752</v>
      </c>
      <c r="G18" s="356">
        <v>20</v>
      </c>
      <c r="H18" s="357">
        <v>1</v>
      </c>
      <c r="I18" s="396">
        <v>2.64</v>
      </c>
      <c r="J18" s="397" t="s">
        <v>91</v>
      </c>
      <c r="K18" s="301"/>
      <c r="L18" s="360"/>
      <c r="M18" s="361"/>
      <c r="N18" s="362" t="str">
        <f t="shared" si="0"/>
        <v>-</v>
      </c>
      <c r="O18" s="363"/>
      <c r="P18" s="364">
        <f t="shared" si="1"/>
        <v>0</v>
      </c>
      <c r="Q18" s="364">
        <f t="shared" si="1"/>
        <v>0</v>
      </c>
      <c r="R18" s="365">
        <f t="shared" si="2"/>
        <v>0</v>
      </c>
      <c r="S18" s="361"/>
      <c r="T18" s="362"/>
      <c r="U18" s="363"/>
      <c r="V18" s="364"/>
      <c r="W18" s="364"/>
      <c r="X18" s="365">
        <f t="shared" si="5"/>
        <v>0</v>
      </c>
      <c r="Y18" s="366">
        <f t="shared" si="5"/>
        <v>0</v>
      </c>
      <c r="Z18" s="362"/>
      <c r="AA18" s="367"/>
      <c r="AB18" s="365">
        <f t="shared" si="62"/>
        <v>0</v>
      </c>
      <c r="AC18" s="361"/>
      <c r="AD18" s="362"/>
      <c r="AE18" s="363"/>
      <c r="AF18" s="364"/>
      <c r="AG18" s="364"/>
      <c r="AH18" s="365">
        <f t="shared" si="63"/>
        <v>0</v>
      </c>
      <c r="AI18" s="368"/>
      <c r="AJ18" s="362"/>
      <c r="AK18" s="363"/>
      <c r="AL18" s="367"/>
      <c r="AM18" s="369"/>
      <c r="AN18" s="365">
        <f t="shared" si="66"/>
        <v>0</v>
      </c>
      <c r="AO18" s="361"/>
      <c r="AP18" s="362"/>
      <c r="AQ18" s="363"/>
      <c r="AR18" s="367"/>
      <c r="AS18" s="367"/>
      <c r="AT18" s="365">
        <f t="shared" si="67"/>
        <v>0</v>
      </c>
      <c r="AU18" s="361"/>
      <c r="AV18" s="362"/>
      <c r="AW18" s="363"/>
      <c r="AX18" s="367"/>
      <c r="AY18" s="367"/>
      <c r="AZ18" s="365">
        <f t="shared" si="68"/>
        <v>0</v>
      </c>
      <c r="BA18" s="361"/>
      <c r="BB18" s="362"/>
      <c r="BC18" s="363"/>
      <c r="BD18" s="367"/>
      <c r="BE18" s="367"/>
      <c r="BF18" s="365">
        <f t="shared" si="69"/>
        <v>0</v>
      </c>
      <c r="BG18" s="361"/>
      <c r="BH18" s="362"/>
      <c r="BI18" s="363"/>
      <c r="BJ18" s="367"/>
      <c r="BK18" s="367"/>
      <c r="BL18" s="365">
        <f t="shared" si="70"/>
        <v>0</v>
      </c>
      <c r="BM18" s="361"/>
      <c r="BN18" s="362"/>
      <c r="BO18" s="363"/>
      <c r="BP18" s="367"/>
      <c r="BQ18" s="367"/>
      <c r="BR18" s="365">
        <f t="shared" si="22"/>
        <v>0</v>
      </c>
      <c r="BS18" s="370">
        <f t="shared" si="22"/>
        <v>0</v>
      </c>
      <c r="BT18" s="371"/>
      <c r="BU18" s="365"/>
      <c r="BV18" s="370"/>
      <c r="BW18" s="362"/>
      <c r="BX18" s="365">
        <f t="shared" si="71"/>
        <v>0</v>
      </c>
      <c r="BY18" s="361"/>
      <c r="BZ18" s="362"/>
      <c r="CA18" s="363"/>
      <c r="CB18" s="367"/>
      <c r="CC18" s="367"/>
      <c r="CD18" s="365">
        <f t="shared" si="72"/>
        <v>0</v>
      </c>
      <c r="CE18" s="361"/>
      <c r="CF18" s="362"/>
      <c r="CG18" s="363"/>
      <c r="CH18" s="367"/>
      <c r="CI18" s="367"/>
      <c r="CJ18" s="365">
        <f t="shared" si="73"/>
        <v>0</v>
      </c>
      <c r="CK18" s="361"/>
      <c r="CL18" s="362"/>
      <c r="CM18" s="363"/>
      <c r="CN18" s="367"/>
      <c r="CO18" s="367"/>
      <c r="CP18" s="365">
        <f t="shared" si="74"/>
        <v>0</v>
      </c>
      <c r="CQ18" s="361"/>
      <c r="CR18" s="362"/>
      <c r="CS18" s="363"/>
      <c r="CT18" s="367"/>
      <c r="CU18" s="367"/>
      <c r="CV18" s="365">
        <f t="shared" si="75"/>
        <v>0</v>
      </c>
      <c r="CW18" s="361"/>
      <c r="CX18" s="362"/>
      <c r="CY18" s="363"/>
      <c r="CZ18" s="367"/>
      <c r="DA18" s="367"/>
      <c r="DB18" s="365">
        <f t="shared" si="76"/>
        <v>0</v>
      </c>
      <c r="DC18" s="361"/>
      <c r="DD18" s="362"/>
      <c r="DE18" s="363"/>
      <c r="DF18" s="367"/>
      <c r="DG18" s="367"/>
      <c r="DH18" s="365">
        <f t="shared" si="77"/>
        <v>0</v>
      </c>
      <c r="DI18" s="361"/>
      <c r="DJ18" s="362"/>
      <c r="DK18" s="363"/>
      <c r="DL18" s="367"/>
      <c r="DM18" s="367"/>
      <c r="DN18" s="365">
        <f t="shared" si="38"/>
        <v>0</v>
      </c>
      <c r="DO18" s="370">
        <f t="shared" si="38"/>
        <v>0</v>
      </c>
      <c r="DP18" s="371"/>
      <c r="DQ18" s="367"/>
      <c r="DR18" s="372"/>
      <c r="DS18" s="365"/>
      <c r="DT18" s="370"/>
      <c r="DU18" s="362"/>
      <c r="DV18" s="367"/>
      <c r="DW18" s="372"/>
      <c r="DX18" s="365">
        <f t="shared" si="78"/>
        <v>0</v>
      </c>
      <c r="DY18" s="361"/>
      <c r="DZ18" s="362"/>
      <c r="EA18" s="363"/>
      <c r="EB18" s="367"/>
      <c r="EC18" s="367"/>
      <c r="ED18" s="365">
        <f t="shared" si="64"/>
        <v>0</v>
      </c>
      <c r="EE18" s="361"/>
      <c r="EF18" s="362"/>
      <c r="EG18" s="362"/>
      <c r="EH18" s="367"/>
      <c r="EI18" s="367"/>
      <c r="EJ18" s="365">
        <f t="shared" si="79"/>
        <v>2.64</v>
      </c>
      <c r="EK18" s="361"/>
      <c r="EL18" s="362"/>
      <c r="EM18" s="363"/>
      <c r="EN18" s="367"/>
      <c r="EO18" s="367"/>
      <c r="EP18" s="365">
        <f t="shared" si="80"/>
        <v>0</v>
      </c>
      <c r="EQ18" s="361"/>
      <c r="ER18" s="362"/>
      <c r="ES18" s="363"/>
      <c r="ET18" s="367"/>
      <c r="EU18" s="367"/>
      <c r="EV18" s="365">
        <f t="shared" si="81"/>
        <v>0</v>
      </c>
      <c r="EW18" s="361"/>
      <c r="EX18" s="362"/>
      <c r="EY18" s="363"/>
      <c r="EZ18" s="367"/>
      <c r="FA18" s="367"/>
      <c r="FB18" s="365">
        <f t="shared" si="82"/>
        <v>0</v>
      </c>
      <c r="FC18" s="361"/>
      <c r="FD18" s="362"/>
      <c r="FE18" s="363"/>
      <c r="FF18" s="367"/>
      <c r="FG18" s="367"/>
      <c r="FH18" s="365">
        <f t="shared" si="83"/>
        <v>0</v>
      </c>
      <c r="FI18" s="361"/>
      <c r="FJ18" s="362"/>
      <c r="FK18" s="363"/>
      <c r="FL18" s="367"/>
      <c r="FM18" s="367"/>
      <c r="FN18" s="365">
        <f t="shared" si="59"/>
        <v>2.64</v>
      </c>
      <c r="FO18" s="370">
        <f t="shared" si="59"/>
        <v>0</v>
      </c>
      <c r="FP18" s="373"/>
      <c r="FQ18" s="365">
        <f t="shared" si="84"/>
        <v>2.64</v>
      </c>
      <c r="FR18" s="370">
        <f t="shared" si="85"/>
        <v>0</v>
      </c>
      <c r="FS18" s="362"/>
      <c r="FT18" s="362"/>
      <c r="FU18" s="335"/>
      <c r="FV18" s="374"/>
    </row>
    <row r="19" spans="1:178" s="244" customFormat="1" ht="15.75">
      <c r="A19" s="353"/>
      <c r="B19" s="353"/>
      <c r="C19" s="398" t="s">
        <v>116</v>
      </c>
      <c r="D19" s="355">
        <v>44424</v>
      </c>
      <c r="E19" s="355">
        <v>44424</v>
      </c>
      <c r="F19" s="356">
        <f t="shared" si="65"/>
        <v>181.81818181818181</v>
      </c>
      <c r="G19" s="356">
        <v>20</v>
      </c>
      <c r="H19" s="357">
        <v>1</v>
      </c>
      <c r="I19" s="396">
        <v>0.11</v>
      </c>
      <c r="J19" s="397" t="s">
        <v>91</v>
      </c>
      <c r="K19" s="301"/>
      <c r="L19" s="360"/>
      <c r="M19" s="361"/>
      <c r="N19" s="362" t="str">
        <f t="shared" si="0"/>
        <v>-</v>
      </c>
      <c r="O19" s="363"/>
      <c r="P19" s="364">
        <f t="shared" si="1"/>
        <v>0</v>
      </c>
      <c r="Q19" s="364">
        <f t="shared" si="1"/>
        <v>0</v>
      </c>
      <c r="R19" s="365">
        <f t="shared" si="2"/>
        <v>0</v>
      </c>
      <c r="S19" s="361"/>
      <c r="T19" s="362"/>
      <c r="U19" s="363"/>
      <c r="V19" s="364"/>
      <c r="W19" s="364"/>
      <c r="X19" s="365">
        <f t="shared" si="5"/>
        <v>0</v>
      </c>
      <c r="Y19" s="366">
        <f t="shared" si="5"/>
        <v>0</v>
      </c>
      <c r="Z19" s="362"/>
      <c r="AA19" s="367"/>
      <c r="AB19" s="365">
        <f t="shared" si="62"/>
        <v>0</v>
      </c>
      <c r="AC19" s="361"/>
      <c r="AD19" s="362"/>
      <c r="AE19" s="363"/>
      <c r="AF19" s="364"/>
      <c r="AG19" s="364"/>
      <c r="AH19" s="365">
        <f t="shared" si="63"/>
        <v>0</v>
      </c>
      <c r="AI19" s="368"/>
      <c r="AJ19" s="362"/>
      <c r="AK19" s="363"/>
      <c r="AL19" s="367"/>
      <c r="AM19" s="369"/>
      <c r="AN19" s="365">
        <f t="shared" si="66"/>
        <v>0</v>
      </c>
      <c r="AO19" s="361"/>
      <c r="AP19" s="362"/>
      <c r="AQ19" s="363"/>
      <c r="AR19" s="367"/>
      <c r="AS19" s="367"/>
      <c r="AT19" s="365">
        <f t="shared" si="67"/>
        <v>0</v>
      </c>
      <c r="AU19" s="361"/>
      <c r="AV19" s="362"/>
      <c r="AW19" s="363"/>
      <c r="AX19" s="367"/>
      <c r="AY19" s="367"/>
      <c r="AZ19" s="365">
        <f t="shared" si="68"/>
        <v>0</v>
      </c>
      <c r="BA19" s="361"/>
      <c r="BB19" s="362"/>
      <c r="BC19" s="363"/>
      <c r="BD19" s="367"/>
      <c r="BE19" s="367"/>
      <c r="BF19" s="365">
        <f t="shared" si="69"/>
        <v>0</v>
      </c>
      <c r="BG19" s="361"/>
      <c r="BH19" s="362"/>
      <c r="BI19" s="363"/>
      <c r="BJ19" s="367"/>
      <c r="BK19" s="367"/>
      <c r="BL19" s="365">
        <f t="shared" si="70"/>
        <v>0</v>
      </c>
      <c r="BM19" s="361"/>
      <c r="BN19" s="362"/>
      <c r="BO19" s="363"/>
      <c r="BP19" s="367"/>
      <c r="BQ19" s="367"/>
      <c r="BR19" s="365">
        <f t="shared" si="22"/>
        <v>0</v>
      </c>
      <c r="BS19" s="370">
        <f t="shared" si="22"/>
        <v>0</v>
      </c>
      <c r="BT19" s="371"/>
      <c r="BU19" s="365"/>
      <c r="BV19" s="370"/>
      <c r="BW19" s="362"/>
      <c r="BX19" s="365">
        <f t="shared" si="71"/>
        <v>0</v>
      </c>
      <c r="BY19" s="361"/>
      <c r="BZ19" s="362"/>
      <c r="CA19" s="363"/>
      <c r="CB19" s="367"/>
      <c r="CC19" s="367"/>
      <c r="CD19" s="365">
        <f t="shared" si="72"/>
        <v>0</v>
      </c>
      <c r="CE19" s="361"/>
      <c r="CF19" s="362"/>
      <c r="CG19" s="363"/>
      <c r="CH19" s="367"/>
      <c r="CI19" s="367"/>
      <c r="CJ19" s="365">
        <f t="shared" si="73"/>
        <v>0</v>
      </c>
      <c r="CK19" s="361"/>
      <c r="CL19" s="362"/>
      <c r="CM19" s="363"/>
      <c r="CN19" s="367"/>
      <c r="CO19" s="367"/>
      <c r="CP19" s="365">
        <f t="shared" si="74"/>
        <v>0</v>
      </c>
      <c r="CQ19" s="361"/>
      <c r="CR19" s="362"/>
      <c r="CS19" s="363"/>
      <c r="CT19" s="367"/>
      <c r="CU19" s="367"/>
      <c r="CV19" s="365">
        <f t="shared" si="75"/>
        <v>0</v>
      </c>
      <c r="CW19" s="361"/>
      <c r="CX19" s="362"/>
      <c r="CY19" s="363"/>
      <c r="CZ19" s="367"/>
      <c r="DA19" s="367"/>
      <c r="DB19" s="365">
        <f t="shared" si="76"/>
        <v>0</v>
      </c>
      <c r="DC19" s="361"/>
      <c r="DD19" s="362"/>
      <c r="DE19" s="363"/>
      <c r="DF19" s="367"/>
      <c r="DG19" s="367"/>
      <c r="DH19" s="365">
        <f t="shared" si="77"/>
        <v>0</v>
      </c>
      <c r="DI19" s="361"/>
      <c r="DJ19" s="362"/>
      <c r="DK19" s="363"/>
      <c r="DL19" s="367"/>
      <c r="DM19" s="367"/>
      <c r="DN19" s="365">
        <f t="shared" si="38"/>
        <v>0</v>
      </c>
      <c r="DO19" s="370">
        <f t="shared" si="38"/>
        <v>0</v>
      </c>
      <c r="DP19" s="371"/>
      <c r="DQ19" s="367"/>
      <c r="DR19" s="372"/>
      <c r="DS19" s="365"/>
      <c r="DT19" s="370"/>
      <c r="DU19" s="362"/>
      <c r="DV19" s="367"/>
      <c r="DW19" s="372"/>
      <c r="DX19" s="365">
        <f t="shared" si="78"/>
        <v>0</v>
      </c>
      <c r="DY19" s="361"/>
      <c r="DZ19" s="362"/>
      <c r="EA19" s="363"/>
      <c r="EB19" s="367"/>
      <c r="EC19" s="367"/>
      <c r="ED19" s="365">
        <f t="shared" si="64"/>
        <v>0.11</v>
      </c>
      <c r="EE19" s="361"/>
      <c r="EF19" s="362"/>
      <c r="EG19" s="362"/>
      <c r="EH19" s="367"/>
      <c r="EI19" s="367"/>
      <c r="EJ19" s="365">
        <f t="shared" si="79"/>
        <v>0</v>
      </c>
      <c r="EK19" s="361"/>
      <c r="EL19" s="362"/>
      <c r="EM19" s="363"/>
      <c r="EN19" s="367"/>
      <c r="EO19" s="367"/>
      <c r="EP19" s="365">
        <f t="shared" si="80"/>
        <v>0</v>
      </c>
      <c r="EQ19" s="361"/>
      <c r="ER19" s="362"/>
      <c r="ES19" s="363"/>
      <c r="ET19" s="367"/>
      <c r="EU19" s="367"/>
      <c r="EV19" s="365">
        <f t="shared" si="81"/>
        <v>0</v>
      </c>
      <c r="EW19" s="361"/>
      <c r="EX19" s="362"/>
      <c r="EY19" s="363"/>
      <c r="EZ19" s="367"/>
      <c r="FA19" s="367"/>
      <c r="FB19" s="365">
        <f t="shared" si="82"/>
        <v>0</v>
      </c>
      <c r="FC19" s="361"/>
      <c r="FD19" s="362"/>
      <c r="FE19" s="363"/>
      <c r="FF19" s="367"/>
      <c r="FG19" s="367"/>
      <c r="FH19" s="365">
        <f t="shared" si="83"/>
        <v>0</v>
      </c>
      <c r="FI19" s="361"/>
      <c r="FJ19" s="362"/>
      <c r="FK19" s="363"/>
      <c r="FL19" s="367"/>
      <c r="FM19" s="367"/>
      <c r="FN19" s="365">
        <f t="shared" si="59"/>
        <v>0.11</v>
      </c>
      <c r="FO19" s="370">
        <f t="shared" si="59"/>
        <v>0</v>
      </c>
      <c r="FP19" s="373"/>
      <c r="FQ19" s="365">
        <f t="shared" si="84"/>
        <v>0.11</v>
      </c>
      <c r="FR19" s="370">
        <f t="shared" si="85"/>
        <v>0</v>
      </c>
      <c r="FS19" s="362"/>
      <c r="FT19" s="362"/>
      <c r="FU19" s="335"/>
      <c r="FV19" s="374"/>
    </row>
    <row r="20" spans="1:178" s="244" customFormat="1" ht="15.75">
      <c r="A20" s="353"/>
      <c r="B20" s="353"/>
      <c r="C20" s="398" t="s">
        <v>117</v>
      </c>
      <c r="D20" s="355">
        <v>44424</v>
      </c>
      <c r="E20" s="355">
        <v>44425</v>
      </c>
      <c r="F20" s="356">
        <f t="shared" si="65"/>
        <v>3.3277870216306158</v>
      </c>
      <c r="G20" s="356">
        <v>20</v>
      </c>
      <c r="H20" s="357">
        <v>2</v>
      </c>
      <c r="I20" s="396">
        <v>6.01</v>
      </c>
      <c r="J20" s="397" t="s">
        <v>118</v>
      </c>
      <c r="K20" s="301"/>
      <c r="L20" s="360"/>
      <c r="M20" s="361"/>
      <c r="N20" s="362" t="str">
        <f t="shared" si="0"/>
        <v>-</v>
      </c>
      <c r="O20" s="363"/>
      <c r="P20" s="364">
        <f t="shared" si="1"/>
        <v>0</v>
      </c>
      <c r="Q20" s="364">
        <f t="shared" si="1"/>
        <v>0</v>
      </c>
      <c r="R20" s="365">
        <f t="shared" si="2"/>
        <v>0</v>
      </c>
      <c r="S20" s="361"/>
      <c r="T20" s="362"/>
      <c r="U20" s="363"/>
      <c r="V20" s="364"/>
      <c r="W20" s="364"/>
      <c r="X20" s="365">
        <f t="shared" si="5"/>
        <v>0</v>
      </c>
      <c r="Y20" s="366">
        <f t="shared" si="5"/>
        <v>0</v>
      </c>
      <c r="Z20" s="362"/>
      <c r="AA20" s="367"/>
      <c r="AB20" s="365">
        <f t="shared" si="62"/>
        <v>0</v>
      </c>
      <c r="AC20" s="361"/>
      <c r="AD20" s="362"/>
      <c r="AE20" s="363"/>
      <c r="AF20" s="364"/>
      <c r="AG20" s="364"/>
      <c r="AH20" s="365">
        <f t="shared" si="63"/>
        <v>0</v>
      </c>
      <c r="AI20" s="368"/>
      <c r="AJ20" s="362"/>
      <c r="AK20" s="363"/>
      <c r="AL20" s="367"/>
      <c r="AM20" s="369"/>
      <c r="AN20" s="365">
        <f t="shared" si="66"/>
        <v>0</v>
      </c>
      <c r="AO20" s="361"/>
      <c r="AP20" s="362"/>
      <c r="AQ20" s="363"/>
      <c r="AR20" s="367"/>
      <c r="AS20" s="367"/>
      <c r="AT20" s="365">
        <f t="shared" si="67"/>
        <v>0</v>
      </c>
      <c r="AU20" s="361"/>
      <c r="AV20" s="362"/>
      <c r="AW20" s="363"/>
      <c r="AX20" s="367"/>
      <c r="AY20" s="367"/>
      <c r="AZ20" s="365">
        <f t="shared" si="68"/>
        <v>0</v>
      </c>
      <c r="BA20" s="361"/>
      <c r="BB20" s="362"/>
      <c r="BC20" s="363"/>
      <c r="BD20" s="367"/>
      <c r="BE20" s="367"/>
      <c r="BF20" s="365">
        <f t="shared" si="69"/>
        <v>0</v>
      </c>
      <c r="BG20" s="361"/>
      <c r="BH20" s="362"/>
      <c r="BI20" s="363"/>
      <c r="BJ20" s="367"/>
      <c r="BK20" s="367"/>
      <c r="BL20" s="365">
        <f t="shared" si="70"/>
        <v>0</v>
      </c>
      <c r="BM20" s="361"/>
      <c r="BN20" s="362"/>
      <c r="BO20" s="363"/>
      <c r="BP20" s="367"/>
      <c r="BQ20" s="367"/>
      <c r="BR20" s="365">
        <f t="shared" si="22"/>
        <v>0</v>
      </c>
      <c r="BS20" s="370">
        <f t="shared" si="22"/>
        <v>0</v>
      </c>
      <c r="BT20" s="371"/>
      <c r="BU20" s="365"/>
      <c r="BV20" s="370"/>
      <c r="BW20" s="362"/>
      <c r="BX20" s="365">
        <f t="shared" si="71"/>
        <v>0</v>
      </c>
      <c r="BY20" s="361"/>
      <c r="BZ20" s="362"/>
      <c r="CA20" s="363"/>
      <c r="CB20" s="367"/>
      <c r="CC20" s="367"/>
      <c r="CD20" s="365">
        <f t="shared" si="72"/>
        <v>0</v>
      </c>
      <c r="CE20" s="361"/>
      <c r="CF20" s="362"/>
      <c r="CG20" s="363"/>
      <c r="CH20" s="367"/>
      <c r="CI20" s="367"/>
      <c r="CJ20" s="365">
        <f t="shared" si="73"/>
        <v>0</v>
      </c>
      <c r="CK20" s="361"/>
      <c r="CL20" s="362"/>
      <c r="CM20" s="363"/>
      <c r="CN20" s="367"/>
      <c r="CO20" s="367"/>
      <c r="CP20" s="365">
        <f t="shared" si="74"/>
        <v>0</v>
      </c>
      <c r="CQ20" s="361"/>
      <c r="CR20" s="362"/>
      <c r="CS20" s="363"/>
      <c r="CT20" s="367"/>
      <c r="CU20" s="367"/>
      <c r="CV20" s="365">
        <f t="shared" si="75"/>
        <v>0</v>
      </c>
      <c r="CW20" s="361"/>
      <c r="CX20" s="362"/>
      <c r="CY20" s="363"/>
      <c r="CZ20" s="367"/>
      <c r="DA20" s="367"/>
      <c r="DB20" s="365">
        <f t="shared" si="76"/>
        <v>0</v>
      </c>
      <c r="DC20" s="361"/>
      <c r="DD20" s="362"/>
      <c r="DE20" s="363"/>
      <c r="DF20" s="367"/>
      <c r="DG20" s="367"/>
      <c r="DH20" s="365">
        <f t="shared" si="77"/>
        <v>0</v>
      </c>
      <c r="DI20" s="361"/>
      <c r="DJ20" s="362"/>
      <c r="DK20" s="363"/>
      <c r="DL20" s="367"/>
      <c r="DM20" s="367"/>
      <c r="DN20" s="365">
        <f t="shared" si="38"/>
        <v>0</v>
      </c>
      <c r="DO20" s="370">
        <f t="shared" si="38"/>
        <v>0</v>
      </c>
      <c r="DP20" s="371"/>
      <c r="DQ20" s="367"/>
      <c r="DR20" s="372"/>
      <c r="DS20" s="365"/>
      <c r="DT20" s="370"/>
      <c r="DU20" s="362"/>
      <c r="DV20" s="367"/>
      <c r="DW20" s="372"/>
      <c r="DX20" s="365">
        <f t="shared" si="78"/>
        <v>0</v>
      </c>
      <c r="DY20" s="361"/>
      <c r="DZ20" s="362"/>
      <c r="EA20" s="363"/>
      <c r="EB20" s="367"/>
      <c r="EC20" s="367"/>
      <c r="ED20" s="365">
        <f t="shared" si="64"/>
        <v>3.0049999999999999</v>
      </c>
      <c r="EE20" s="361"/>
      <c r="EF20" s="362"/>
      <c r="EG20" s="362"/>
      <c r="EH20" s="367"/>
      <c r="EI20" s="367"/>
      <c r="EJ20" s="365">
        <f t="shared" si="79"/>
        <v>3.0049999999999999</v>
      </c>
      <c r="EK20" s="361"/>
      <c r="EL20" s="362"/>
      <c r="EM20" s="363"/>
      <c r="EN20" s="367"/>
      <c r="EO20" s="367"/>
      <c r="EP20" s="365">
        <f t="shared" si="80"/>
        <v>0</v>
      </c>
      <c r="EQ20" s="361"/>
      <c r="ER20" s="362"/>
      <c r="ES20" s="363"/>
      <c r="ET20" s="367"/>
      <c r="EU20" s="367"/>
      <c r="EV20" s="365">
        <f t="shared" si="81"/>
        <v>0</v>
      </c>
      <c r="EW20" s="361"/>
      <c r="EX20" s="362"/>
      <c r="EY20" s="363"/>
      <c r="EZ20" s="367"/>
      <c r="FA20" s="367"/>
      <c r="FB20" s="365">
        <f t="shared" si="82"/>
        <v>0</v>
      </c>
      <c r="FC20" s="361"/>
      <c r="FD20" s="362"/>
      <c r="FE20" s="363"/>
      <c r="FF20" s="367"/>
      <c r="FG20" s="367"/>
      <c r="FH20" s="365">
        <f t="shared" si="83"/>
        <v>0</v>
      </c>
      <c r="FI20" s="361"/>
      <c r="FJ20" s="362"/>
      <c r="FK20" s="363"/>
      <c r="FL20" s="367"/>
      <c r="FM20" s="367"/>
      <c r="FN20" s="365">
        <f t="shared" si="59"/>
        <v>6.01</v>
      </c>
      <c r="FO20" s="370">
        <f t="shared" si="59"/>
        <v>0</v>
      </c>
      <c r="FP20" s="373"/>
      <c r="FQ20" s="365">
        <f t="shared" si="84"/>
        <v>6.01</v>
      </c>
      <c r="FR20" s="370">
        <f t="shared" si="85"/>
        <v>0</v>
      </c>
      <c r="FS20" s="362"/>
      <c r="FT20" s="362"/>
      <c r="FU20" s="335"/>
      <c r="FV20" s="374"/>
    </row>
    <row r="21" spans="1:178" s="244" customFormat="1" ht="15.75">
      <c r="A21" s="353"/>
      <c r="B21" s="353"/>
      <c r="C21" s="398" t="s">
        <v>119</v>
      </c>
      <c r="D21" s="355">
        <v>44425</v>
      </c>
      <c r="E21" s="355">
        <v>44425</v>
      </c>
      <c r="F21" s="356">
        <f t="shared" si="65"/>
        <v>0.10639995744001703</v>
      </c>
      <c r="G21" s="356">
        <v>20</v>
      </c>
      <c r="H21" s="357">
        <v>1</v>
      </c>
      <c r="I21" s="396">
        <v>187.97</v>
      </c>
      <c r="J21" s="397" t="s">
        <v>112</v>
      </c>
      <c r="K21" s="301"/>
      <c r="L21" s="360"/>
      <c r="M21" s="361"/>
      <c r="N21" s="362" t="str">
        <f t="shared" si="0"/>
        <v>-</v>
      </c>
      <c r="O21" s="363"/>
      <c r="P21" s="364">
        <f t="shared" si="1"/>
        <v>0</v>
      </c>
      <c r="Q21" s="364">
        <f t="shared" si="1"/>
        <v>0</v>
      </c>
      <c r="R21" s="365">
        <f t="shared" si="2"/>
        <v>0</v>
      </c>
      <c r="S21" s="361"/>
      <c r="T21" s="362"/>
      <c r="U21" s="363"/>
      <c r="V21" s="364"/>
      <c r="W21" s="364"/>
      <c r="X21" s="365">
        <f t="shared" si="5"/>
        <v>0</v>
      </c>
      <c r="Y21" s="366">
        <f t="shared" si="5"/>
        <v>0</v>
      </c>
      <c r="Z21" s="362"/>
      <c r="AA21" s="367"/>
      <c r="AB21" s="365">
        <f t="shared" si="62"/>
        <v>0</v>
      </c>
      <c r="AC21" s="361"/>
      <c r="AD21" s="362"/>
      <c r="AE21" s="363"/>
      <c r="AF21" s="364"/>
      <c r="AG21" s="364"/>
      <c r="AH21" s="365">
        <f t="shared" si="63"/>
        <v>0</v>
      </c>
      <c r="AI21" s="368"/>
      <c r="AJ21" s="362"/>
      <c r="AK21" s="363"/>
      <c r="AL21" s="367"/>
      <c r="AM21" s="369"/>
      <c r="AN21" s="365">
        <f t="shared" si="66"/>
        <v>0</v>
      </c>
      <c r="AO21" s="361"/>
      <c r="AP21" s="362"/>
      <c r="AQ21" s="363"/>
      <c r="AR21" s="367"/>
      <c r="AS21" s="367"/>
      <c r="AT21" s="365">
        <f t="shared" si="67"/>
        <v>0</v>
      </c>
      <c r="AU21" s="361"/>
      <c r="AV21" s="362"/>
      <c r="AW21" s="363"/>
      <c r="AX21" s="367"/>
      <c r="AY21" s="367"/>
      <c r="AZ21" s="365">
        <f t="shared" si="68"/>
        <v>0</v>
      </c>
      <c r="BA21" s="361"/>
      <c r="BB21" s="362"/>
      <c r="BC21" s="363"/>
      <c r="BD21" s="367"/>
      <c r="BE21" s="367"/>
      <c r="BF21" s="365">
        <f t="shared" si="69"/>
        <v>0</v>
      </c>
      <c r="BG21" s="361"/>
      <c r="BH21" s="362"/>
      <c r="BI21" s="363"/>
      <c r="BJ21" s="367"/>
      <c r="BK21" s="367"/>
      <c r="BL21" s="365">
        <f t="shared" si="70"/>
        <v>0</v>
      </c>
      <c r="BM21" s="361"/>
      <c r="BN21" s="362"/>
      <c r="BO21" s="363"/>
      <c r="BP21" s="367"/>
      <c r="BQ21" s="367"/>
      <c r="BR21" s="365">
        <f t="shared" si="22"/>
        <v>0</v>
      </c>
      <c r="BS21" s="370">
        <f t="shared" si="22"/>
        <v>0</v>
      </c>
      <c r="BT21" s="371"/>
      <c r="BU21" s="365"/>
      <c r="BV21" s="370"/>
      <c r="BW21" s="362"/>
      <c r="BX21" s="365">
        <f t="shared" si="71"/>
        <v>0</v>
      </c>
      <c r="BY21" s="361"/>
      <c r="BZ21" s="362"/>
      <c r="CA21" s="363"/>
      <c r="CB21" s="367"/>
      <c r="CC21" s="367"/>
      <c r="CD21" s="365">
        <f t="shared" si="72"/>
        <v>0</v>
      </c>
      <c r="CE21" s="361"/>
      <c r="CF21" s="362"/>
      <c r="CG21" s="363"/>
      <c r="CH21" s="367"/>
      <c r="CI21" s="367"/>
      <c r="CJ21" s="365">
        <f t="shared" si="73"/>
        <v>0</v>
      </c>
      <c r="CK21" s="361"/>
      <c r="CL21" s="362"/>
      <c r="CM21" s="363"/>
      <c r="CN21" s="367"/>
      <c r="CO21" s="367"/>
      <c r="CP21" s="365">
        <f t="shared" si="74"/>
        <v>0</v>
      </c>
      <c r="CQ21" s="361"/>
      <c r="CR21" s="362"/>
      <c r="CS21" s="363"/>
      <c r="CT21" s="367"/>
      <c r="CU21" s="367"/>
      <c r="CV21" s="365">
        <f t="shared" si="75"/>
        <v>0</v>
      </c>
      <c r="CW21" s="361"/>
      <c r="CX21" s="362"/>
      <c r="CY21" s="363"/>
      <c r="CZ21" s="367"/>
      <c r="DA21" s="367"/>
      <c r="DB21" s="365">
        <f t="shared" si="76"/>
        <v>0</v>
      </c>
      <c r="DC21" s="361"/>
      <c r="DD21" s="362"/>
      <c r="DE21" s="363"/>
      <c r="DF21" s="367"/>
      <c r="DG21" s="367"/>
      <c r="DH21" s="365">
        <f t="shared" si="77"/>
        <v>0</v>
      </c>
      <c r="DI21" s="361"/>
      <c r="DJ21" s="362"/>
      <c r="DK21" s="363"/>
      <c r="DL21" s="367"/>
      <c r="DM21" s="367"/>
      <c r="DN21" s="365">
        <f t="shared" si="38"/>
        <v>0</v>
      </c>
      <c r="DO21" s="370">
        <f t="shared" si="38"/>
        <v>0</v>
      </c>
      <c r="DP21" s="371"/>
      <c r="DQ21" s="367"/>
      <c r="DR21" s="372"/>
      <c r="DS21" s="365"/>
      <c r="DT21" s="370"/>
      <c r="DU21" s="362"/>
      <c r="DV21" s="367"/>
      <c r="DW21" s="372"/>
      <c r="DX21" s="365">
        <f t="shared" si="78"/>
        <v>0</v>
      </c>
      <c r="DY21" s="361"/>
      <c r="DZ21" s="362"/>
      <c r="EA21" s="363"/>
      <c r="EB21" s="367"/>
      <c r="EC21" s="367"/>
      <c r="ED21" s="365">
        <f t="shared" si="64"/>
        <v>0</v>
      </c>
      <c r="EE21" s="361"/>
      <c r="EF21" s="362"/>
      <c r="EG21" s="362"/>
      <c r="EH21" s="367"/>
      <c r="EI21" s="367"/>
      <c r="EJ21" s="365">
        <f t="shared" si="79"/>
        <v>187.97</v>
      </c>
      <c r="EK21" s="361"/>
      <c r="EL21" s="362"/>
      <c r="EM21" s="363"/>
      <c r="EN21" s="367"/>
      <c r="EO21" s="367"/>
      <c r="EP21" s="365">
        <f t="shared" si="80"/>
        <v>0</v>
      </c>
      <c r="EQ21" s="361"/>
      <c r="ER21" s="362"/>
      <c r="ES21" s="363"/>
      <c r="ET21" s="367"/>
      <c r="EU21" s="367"/>
      <c r="EV21" s="365">
        <f t="shared" si="81"/>
        <v>0</v>
      </c>
      <c r="EW21" s="361"/>
      <c r="EX21" s="362"/>
      <c r="EY21" s="363"/>
      <c r="EZ21" s="367"/>
      <c r="FA21" s="367"/>
      <c r="FB21" s="365">
        <f t="shared" si="82"/>
        <v>0</v>
      </c>
      <c r="FC21" s="361"/>
      <c r="FD21" s="362"/>
      <c r="FE21" s="363"/>
      <c r="FF21" s="367"/>
      <c r="FG21" s="367"/>
      <c r="FH21" s="365">
        <f t="shared" si="83"/>
        <v>0</v>
      </c>
      <c r="FI21" s="361"/>
      <c r="FJ21" s="362"/>
      <c r="FK21" s="363"/>
      <c r="FL21" s="367"/>
      <c r="FM21" s="367"/>
      <c r="FN21" s="365">
        <f t="shared" si="59"/>
        <v>187.97</v>
      </c>
      <c r="FO21" s="370">
        <f t="shared" si="59"/>
        <v>0</v>
      </c>
      <c r="FP21" s="373"/>
      <c r="FQ21" s="365">
        <f t="shared" si="84"/>
        <v>187.97</v>
      </c>
      <c r="FR21" s="370">
        <f t="shared" si="85"/>
        <v>0</v>
      </c>
      <c r="FS21" s="362"/>
      <c r="FT21" s="362"/>
      <c r="FU21" s="335"/>
      <c r="FV21" s="374"/>
    </row>
    <row r="22" spans="1:178" s="244" customFormat="1" ht="15.75">
      <c r="A22" s="353"/>
      <c r="B22" s="353"/>
      <c r="C22" s="398" t="s">
        <v>120</v>
      </c>
      <c r="D22" s="355">
        <v>44425</v>
      </c>
      <c r="E22" s="355">
        <v>44425</v>
      </c>
      <c r="F22" s="356">
        <f t="shared" si="65"/>
        <v>12.738853503184712</v>
      </c>
      <c r="G22" s="356">
        <v>20</v>
      </c>
      <c r="H22" s="357">
        <v>1</v>
      </c>
      <c r="I22" s="396">
        <v>1.57</v>
      </c>
      <c r="J22" s="397" t="s">
        <v>91</v>
      </c>
      <c r="K22" s="301"/>
      <c r="L22" s="360"/>
      <c r="M22" s="361"/>
      <c r="N22" s="362" t="str">
        <f t="shared" si="0"/>
        <v>-</v>
      </c>
      <c r="O22" s="363"/>
      <c r="P22" s="364">
        <f t="shared" si="1"/>
        <v>0</v>
      </c>
      <c r="Q22" s="364">
        <f t="shared" si="1"/>
        <v>0</v>
      </c>
      <c r="R22" s="365">
        <f t="shared" si="2"/>
        <v>0</v>
      </c>
      <c r="S22" s="361"/>
      <c r="T22" s="362"/>
      <c r="U22" s="363"/>
      <c r="V22" s="364"/>
      <c r="W22" s="364"/>
      <c r="X22" s="365">
        <f t="shared" si="5"/>
        <v>0</v>
      </c>
      <c r="Y22" s="366">
        <f t="shared" si="5"/>
        <v>0</v>
      </c>
      <c r="Z22" s="362"/>
      <c r="AA22" s="367"/>
      <c r="AB22" s="365">
        <f t="shared" si="62"/>
        <v>0</v>
      </c>
      <c r="AC22" s="361"/>
      <c r="AD22" s="362"/>
      <c r="AE22" s="363"/>
      <c r="AF22" s="364"/>
      <c r="AG22" s="364"/>
      <c r="AH22" s="365">
        <f t="shared" si="63"/>
        <v>0</v>
      </c>
      <c r="AI22" s="368"/>
      <c r="AJ22" s="362"/>
      <c r="AK22" s="363"/>
      <c r="AL22" s="367"/>
      <c r="AM22" s="369"/>
      <c r="AN22" s="365">
        <f t="shared" si="66"/>
        <v>0</v>
      </c>
      <c r="AO22" s="361"/>
      <c r="AP22" s="362"/>
      <c r="AQ22" s="363"/>
      <c r="AR22" s="367"/>
      <c r="AS22" s="367"/>
      <c r="AT22" s="365">
        <f t="shared" si="67"/>
        <v>0</v>
      </c>
      <c r="AU22" s="361"/>
      <c r="AV22" s="362"/>
      <c r="AW22" s="363"/>
      <c r="AX22" s="367"/>
      <c r="AY22" s="367"/>
      <c r="AZ22" s="365">
        <f t="shared" si="68"/>
        <v>0</v>
      </c>
      <c r="BA22" s="361"/>
      <c r="BB22" s="362"/>
      <c r="BC22" s="363"/>
      <c r="BD22" s="367"/>
      <c r="BE22" s="367"/>
      <c r="BF22" s="365">
        <f t="shared" si="69"/>
        <v>0</v>
      </c>
      <c r="BG22" s="361"/>
      <c r="BH22" s="362"/>
      <c r="BI22" s="363"/>
      <c r="BJ22" s="367"/>
      <c r="BK22" s="367"/>
      <c r="BL22" s="365">
        <f t="shared" si="70"/>
        <v>0</v>
      </c>
      <c r="BM22" s="361"/>
      <c r="BN22" s="362"/>
      <c r="BO22" s="363"/>
      <c r="BP22" s="367"/>
      <c r="BQ22" s="367"/>
      <c r="BR22" s="365">
        <f t="shared" si="22"/>
        <v>0</v>
      </c>
      <c r="BS22" s="370">
        <f t="shared" si="22"/>
        <v>0</v>
      </c>
      <c r="BT22" s="371"/>
      <c r="BU22" s="365"/>
      <c r="BV22" s="370"/>
      <c r="BW22" s="362"/>
      <c r="BX22" s="365">
        <f t="shared" si="71"/>
        <v>0</v>
      </c>
      <c r="BY22" s="361"/>
      <c r="BZ22" s="362"/>
      <c r="CA22" s="363"/>
      <c r="CB22" s="367"/>
      <c r="CC22" s="367"/>
      <c r="CD22" s="365">
        <f t="shared" si="72"/>
        <v>0</v>
      </c>
      <c r="CE22" s="361"/>
      <c r="CF22" s="362"/>
      <c r="CG22" s="363"/>
      <c r="CH22" s="367"/>
      <c r="CI22" s="367"/>
      <c r="CJ22" s="365">
        <f t="shared" si="73"/>
        <v>0</v>
      </c>
      <c r="CK22" s="361"/>
      <c r="CL22" s="362"/>
      <c r="CM22" s="363"/>
      <c r="CN22" s="367"/>
      <c r="CO22" s="367"/>
      <c r="CP22" s="365">
        <f t="shared" si="74"/>
        <v>0</v>
      </c>
      <c r="CQ22" s="361"/>
      <c r="CR22" s="362"/>
      <c r="CS22" s="363"/>
      <c r="CT22" s="367"/>
      <c r="CU22" s="367"/>
      <c r="CV22" s="365">
        <f t="shared" si="75"/>
        <v>0</v>
      </c>
      <c r="CW22" s="361"/>
      <c r="CX22" s="362"/>
      <c r="CY22" s="363"/>
      <c r="CZ22" s="367"/>
      <c r="DA22" s="367"/>
      <c r="DB22" s="365">
        <f t="shared" si="76"/>
        <v>0</v>
      </c>
      <c r="DC22" s="361"/>
      <c r="DD22" s="362"/>
      <c r="DE22" s="363"/>
      <c r="DF22" s="367"/>
      <c r="DG22" s="367"/>
      <c r="DH22" s="365">
        <f t="shared" si="77"/>
        <v>0</v>
      </c>
      <c r="DI22" s="361"/>
      <c r="DJ22" s="362"/>
      <c r="DK22" s="363"/>
      <c r="DL22" s="367"/>
      <c r="DM22" s="367"/>
      <c r="DN22" s="365">
        <f t="shared" si="38"/>
        <v>0</v>
      </c>
      <c r="DO22" s="370">
        <f t="shared" si="38"/>
        <v>0</v>
      </c>
      <c r="DP22" s="371"/>
      <c r="DQ22" s="367"/>
      <c r="DR22" s="372"/>
      <c r="DS22" s="365"/>
      <c r="DT22" s="370"/>
      <c r="DU22" s="362"/>
      <c r="DV22" s="367"/>
      <c r="DW22" s="372"/>
      <c r="DX22" s="365">
        <f t="shared" si="78"/>
        <v>0</v>
      </c>
      <c r="DY22" s="361"/>
      <c r="DZ22" s="362"/>
      <c r="EA22" s="363"/>
      <c r="EB22" s="367"/>
      <c r="EC22" s="367"/>
      <c r="ED22" s="365">
        <f t="shared" si="64"/>
        <v>0</v>
      </c>
      <c r="EE22" s="361"/>
      <c r="EF22" s="362"/>
      <c r="EG22" s="362"/>
      <c r="EH22" s="367"/>
      <c r="EI22" s="367"/>
      <c r="EJ22" s="365">
        <f t="shared" si="79"/>
        <v>1.57</v>
      </c>
      <c r="EK22" s="361"/>
      <c r="EL22" s="362"/>
      <c r="EM22" s="363"/>
      <c r="EN22" s="367"/>
      <c r="EO22" s="367"/>
      <c r="EP22" s="365">
        <f t="shared" si="80"/>
        <v>0</v>
      </c>
      <c r="EQ22" s="361"/>
      <c r="ER22" s="362"/>
      <c r="ES22" s="363"/>
      <c r="ET22" s="367"/>
      <c r="EU22" s="367"/>
      <c r="EV22" s="365">
        <f t="shared" si="81"/>
        <v>0</v>
      </c>
      <c r="EW22" s="361"/>
      <c r="EX22" s="362"/>
      <c r="EY22" s="363"/>
      <c r="EZ22" s="367"/>
      <c r="FA22" s="367"/>
      <c r="FB22" s="365">
        <f t="shared" si="82"/>
        <v>0</v>
      </c>
      <c r="FC22" s="361"/>
      <c r="FD22" s="362"/>
      <c r="FE22" s="363"/>
      <c r="FF22" s="367"/>
      <c r="FG22" s="367"/>
      <c r="FH22" s="365">
        <f t="shared" si="83"/>
        <v>0</v>
      </c>
      <c r="FI22" s="361"/>
      <c r="FJ22" s="362"/>
      <c r="FK22" s="363"/>
      <c r="FL22" s="367"/>
      <c r="FM22" s="367"/>
      <c r="FN22" s="365">
        <f t="shared" si="59"/>
        <v>1.57</v>
      </c>
      <c r="FO22" s="370">
        <f t="shared" si="59"/>
        <v>0</v>
      </c>
      <c r="FP22" s="373"/>
      <c r="FQ22" s="365">
        <f t="shared" si="84"/>
        <v>1.57</v>
      </c>
      <c r="FR22" s="370">
        <f t="shared" si="85"/>
        <v>0</v>
      </c>
      <c r="FS22" s="362"/>
      <c r="FT22" s="362"/>
      <c r="FU22" s="335"/>
      <c r="FV22" s="374"/>
    </row>
    <row r="23" spans="1:178" s="244" customFormat="1" ht="15.75">
      <c r="A23" s="353"/>
      <c r="B23" s="353"/>
      <c r="C23" s="398" t="s">
        <v>121</v>
      </c>
      <c r="D23" s="355">
        <v>44425</v>
      </c>
      <c r="E23" s="355">
        <v>44425</v>
      </c>
      <c r="F23" s="356">
        <f t="shared" si="65"/>
        <v>1.048767697954903</v>
      </c>
      <c r="G23" s="356">
        <v>20</v>
      </c>
      <c r="H23" s="357">
        <v>1</v>
      </c>
      <c r="I23" s="396">
        <v>19.07</v>
      </c>
      <c r="J23" s="397" t="s">
        <v>122</v>
      </c>
      <c r="K23" s="301"/>
      <c r="L23" s="360"/>
      <c r="M23" s="361"/>
      <c r="N23" s="362" t="str">
        <f t="shared" si="0"/>
        <v>-</v>
      </c>
      <c r="O23" s="363"/>
      <c r="P23" s="364">
        <f t="shared" si="1"/>
        <v>0</v>
      </c>
      <c r="Q23" s="364">
        <f t="shared" si="1"/>
        <v>0</v>
      </c>
      <c r="R23" s="365">
        <f t="shared" si="2"/>
        <v>0</v>
      </c>
      <c r="S23" s="361"/>
      <c r="T23" s="362"/>
      <c r="U23" s="363"/>
      <c r="V23" s="364"/>
      <c r="W23" s="364"/>
      <c r="X23" s="365">
        <f t="shared" si="5"/>
        <v>0</v>
      </c>
      <c r="Y23" s="366">
        <f t="shared" si="5"/>
        <v>0</v>
      </c>
      <c r="Z23" s="362"/>
      <c r="AA23" s="367"/>
      <c r="AB23" s="365">
        <f t="shared" si="62"/>
        <v>0</v>
      </c>
      <c r="AC23" s="361"/>
      <c r="AD23" s="362"/>
      <c r="AE23" s="363"/>
      <c r="AF23" s="364"/>
      <c r="AG23" s="364"/>
      <c r="AH23" s="365">
        <f t="shared" si="63"/>
        <v>0</v>
      </c>
      <c r="AI23" s="368"/>
      <c r="AJ23" s="362"/>
      <c r="AK23" s="363"/>
      <c r="AL23" s="367"/>
      <c r="AM23" s="369"/>
      <c r="AN23" s="365">
        <f t="shared" si="66"/>
        <v>0</v>
      </c>
      <c r="AO23" s="361"/>
      <c r="AP23" s="362"/>
      <c r="AQ23" s="363"/>
      <c r="AR23" s="367"/>
      <c r="AS23" s="367"/>
      <c r="AT23" s="365">
        <f t="shared" si="67"/>
        <v>0</v>
      </c>
      <c r="AU23" s="361"/>
      <c r="AV23" s="362"/>
      <c r="AW23" s="363"/>
      <c r="AX23" s="367"/>
      <c r="AY23" s="367"/>
      <c r="AZ23" s="365">
        <f t="shared" si="68"/>
        <v>0</v>
      </c>
      <c r="BA23" s="361"/>
      <c r="BB23" s="362"/>
      <c r="BC23" s="363"/>
      <c r="BD23" s="367"/>
      <c r="BE23" s="367"/>
      <c r="BF23" s="365">
        <f t="shared" si="69"/>
        <v>0</v>
      </c>
      <c r="BG23" s="361"/>
      <c r="BH23" s="362"/>
      <c r="BI23" s="363"/>
      <c r="BJ23" s="367"/>
      <c r="BK23" s="367"/>
      <c r="BL23" s="365">
        <f t="shared" si="70"/>
        <v>0</v>
      </c>
      <c r="BM23" s="361"/>
      <c r="BN23" s="362"/>
      <c r="BO23" s="363"/>
      <c r="BP23" s="367"/>
      <c r="BQ23" s="367"/>
      <c r="BR23" s="365">
        <f t="shared" si="22"/>
        <v>0</v>
      </c>
      <c r="BS23" s="370">
        <f t="shared" si="22"/>
        <v>0</v>
      </c>
      <c r="BT23" s="371"/>
      <c r="BU23" s="365"/>
      <c r="BV23" s="370"/>
      <c r="BW23" s="362"/>
      <c r="BX23" s="365">
        <f t="shared" si="71"/>
        <v>0</v>
      </c>
      <c r="BY23" s="361"/>
      <c r="BZ23" s="362"/>
      <c r="CA23" s="363"/>
      <c r="CB23" s="367"/>
      <c r="CC23" s="367"/>
      <c r="CD23" s="365">
        <f t="shared" si="72"/>
        <v>0</v>
      </c>
      <c r="CE23" s="361"/>
      <c r="CF23" s="362"/>
      <c r="CG23" s="363"/>
      <c r="CH23" s="367"/>
      <c r="CI23" s="367"/>
      <c r="CJ23" s="365">
        <f t="shared" si="73"/>
        <v>0</v>
      </c>
      <c r="CK23" s="361"/>
      <c r="CL23" s="362"/>
      <c r="CM23" s="363"/>
      <c r="CN23" s="367"/>
      <c r="CO23" s="367"/>
      <c r="CP23" s="365">
        <f t="shared" si="74"/>
        <v>0</v>
      </c>
      <c r="CQ23" s="361"/>
      <c r="CR23" s="362"/>
      <c r="CS23" s="363"/>
      <c r="CT23" s="367"/>
      <c r="CU23" s="367"/>
      <c r="CV23" s="365">
        <f t="shared" si="75"/>
        <v>0</v>
      </c>
      <c r="CW23" s="361"/>
      <c r="CX23" s="362"/>
      <c r="CY23" s="363"/>
      <c r="CZ23" s="367"/>
      <c r="DA23" s="367"/>
      <c r="DB23" s="365">
        <f t="shared" si="76"/>
        <v>0</v>
      </c>
      <c r="DC23" s="361"/>
      <c r="DD23" s="362"/>
      <c r="DE23" s="363"/>
      <c r="DF23" s="367"/>
      <c r="DG23" s="367"/>
      <c r="DH23" s="365">
        <f t="shared" si="77"/>
        <v>0</v>
      </c>
      <c r="DI23" s="361"/>
      <c r="DJ23" s="362"/>
      <c r="DK23" s="363"/>
      <c r="DL23" s="367"/>
      <c r="DM23" s="367"/>
      <c r="DN23" s="365">
        <f t="shared" si="38"/>
        <v>0</v>
      </c>
      <c r="DO23" s="370">
        <f t="shared" si="38"/>
        <v>0</v>
      </c>
      <c r="DP23" s="371"/>
      <c r="DQ23" s="367"/>
      <c r="DR23" s="372"/>
      <c r="DS23" s="365"/>
      <c r="DT23" s="370"/>
      <c r="DU23" s="362"/>
      <c r="DV23" s="367"/>
      <c r="DW23" s="372"/>
      <c r="DX23" s="365">
        <f t="shared" si="78"/>
        <v>0</v>
      </c>
      <c r="DY23" s="361"/>
      <c r="DZ23" s="362"/>
      <c r="EA23" s="363"/>
      <c r="EB23" s="367"/>
      <c r="EC23" s="367"/>
      <c r="ED23" s="365">
        <f t="shared" si="64"/>
        <v>0</v>
      </c>
      <c r="EE23" s="361"/>
      <c r="EF23" s="362"/>
      <c r="EG23" s="362"/>
      <c r="EH23" s="367"/>
      <c r="EI23" s="367"/>
      <c r="EJ23" s="365">
        <f t="shared" si="79"/>
        <v>19.07</v>
      </c>
      <c r="EK23" s="361"/>
      <c r="EL23" s="362"/>
      <c r="EM23" s="363"/>
      <c r="EN23" s="367"/>
      <c r="EO23" s="367"/>
      <c r="EP23" s="365">
        <f t="shared" si="80"/>
        <v>0</v>
      </c>
      <c r="EQ23" s="361"/>
      <c r="ER23" s="362"/>
      <c r="ES23" s="363"/>
      <c r="ET23" s="367"/>
      <c r="EU23" s="367"/>
      <c r="EV23" s="365">
        <f t="shared" si="81"/>
        <v>0</v>
      </c>
      <c r="EW23" s="361"/>
      <c r="EX23" s="362"/>
      <c r="EY23" s="363"/>
      <c r="EZ23" s="367"/>
      <c r="FA23" s="367"/>
      <c r="FB23" s="365">
        <f t="shared" si="82"/>
        <v>0</v>
      </c>
      <c r="FC23" s="361"/>
      <c r="FD23" s="362"/>
      <c r="FE23" s="363"/>
      <c r="FF23" s="367"/>
      <c r="FG23" s="367"/>
      <c r="FH23" s="365">
        <f t="shared" si="83"/>
        <v>0</v>
      </c>
      <c r="FI23" s="361"/>
      <c r="FJ23" s="362"/>
      <c r="FK23" s="363"/>
      <c r="FL23" s="367"/>
      <c r="FM23" s="367"/>
      <c r="FN23" s="365">
        <f t="shared" si="59"/>
        <v>19.07</v>
      </c>
      <c r="FO23" s="370">
        <f t="shared" si="59"/>
        <v>0</v>
      </c>
      <c r="FP23" s="373"/>
      <c r="FQ23" s="365">
        <f t="shared" si="84"/>
        <v>19.07</v>
      </c>
      <c r="FR23" s="370">
        <f t="shared" si="85"/>
        <v>0</v>
      </c>
      <c r="FS23" s="362"/>
      <c r="FT23" s="362"/>
      <c r="FU23" s="335"/>
      <c r="FV23" s="374"/>
    </row>
    <row r="24" spans="1:178" s="244" customFormat="1" ht="15.75">
      <c r="A24" s="353"/>
      <c r="B24" s="353"/>
      <c r="C24" s="398" t="s">
        <v>123</v>
      </c>
      <c r="D24" s="355">
        <v>44425</v>
      </c>
      <c r="E24" s="355">
        <v>44425</v>
      </c>
      <c r="F24" s="356">
        <f t="shared" si="65"/>
        <v>3.0303030303030303</v>
      </c>
      <c r="G24" s="356">
        <v>20</v>
      </c>
      <c r="H24" s="357">
        <v>1</v>
      </c>
      <c r="I24" s="396">
        <v>6.6</v>
      </c>
      <c r="J24" s="397" t="s">
        <v>124</v>
      </c>
      <c r="K24" s="301"/>
      <c r="L24" s="360"/>
      <c r="M24" s="361"/>
      <c r="N24" s="362" t="str">
        <f t="shared" si="0"/>
        <v>-</v>
      </c>
      <c r="O24" s="363"/>
      <c r="P24" s="364">
        <f t="shared" si="1"/>
        <v>0</v>
      </c>
      <c r="Q24" s="364">
        <f t="shared" si="1"/>
        <v>0</v>
      </c>
      <c r="R24" s="365">
        <f t="shared" si="2"/>
        <v>0</v>
      </c>
      <c r="S24" s="361"/>
      <c r="T24" s="362"/>
      <c r="U24" s="363"/>
      <c r="V24" s="364"/>
      <c r="W24" s="364"/>
      <c r="X24" s="365">
        <f t="shared" si="5"/>
        <v>0</v>
      </c>
      <c r="Y24" s="366">
        <f t="shared" si="5"/>
        <v>0</v>
      </c>
      <c r="Z24" s="362"/>
      <c r="AA24" s="367"/>
      <c r="AB24" s="365">
        <f t="shared" si="62"/>
        <v>0</v>
      </c>
      <c r="AC24" s="361"/>
      <c r="AD24" s="362"/>
      <c r="AE24" s="363"/>
      <c r="AF24" s="364"/>
      <c r="AG24" s="364"/>
      <c r="AH24" s="365">
        <f t="shared" si="63"/>
        <v>0</v>
      </c>
      <c r="AI24" s="368"/>
      <c r="AJ24" s="362"/>
      <c r="AK24" s="363"/>
      <c r="AL24" s="367"/>
      <c r="AM24" s="369"/>
      <c r="AN24" s="365">
        <f t="shared" si="66"/>
        <v>0</v>
      </c>
      <c r="AO24" s="361"/>
      <c r="AP24" s="362"/>
      <c r="AQ24" s="363"/>
      <c r="AR24" s="367"/>
      <c r="AS24" s="367"/>
      <c r="AT24" s="365">
        <f t="shared" si="67"/>
        <v>0</v>
      </c>
      <c r="AU24" s="361"/>
      <c r="AV24" s="362"/>
      <c r="AW24" s="363"/>
      <c r="AX24" s="367"/>
      <c r="AY24" s="367"/>
      <c r="AZ24" s="365">
        <f t="shared" si="68"/>
        <v>0</v>
      </c>
      <c r="BA24" s="361"/>
      <c r="BB24" s="362"/>
      <c r="BC24" s="363"/>
      <c r="BD24" s="367"/>
      <c r="BE24" s="367"/>
      <c r="BF24" s="365">
        <f t="shared" si="69"/>
        <v>0</v>
      </c>
      <c r="BG24" s="361"/>
      <c r="BH24" s="362"/>
      <c r="BI24" s="363"/>
      <c r="BJ24" s="367"/>
      <c r="BK24" s="367"/>
      <c r="BL24" s="365">
        <f t="shared" si="70"/>
        <v>0</v>
      </c>
      <c r="BM24" s="361"/>
      <c r="BN24" s="362"/>
      <c r="BO24" s="363"/>
      <c r="BP24" s="367"/>
      <c r="BQ24" s="367"/>
      <c r="BR24" s="365">
        <f t="shared" si="22"/>
        <v>0</v>
      </c>
      <c r="BS24" s="370">
        <f t="shared" si="22"/>
        <v>0</v>
      </c>
      <c r="BT24" s="371"/>
      <c r="BU24" s="365"/>
      <c r="BV24" s="370"/>
      <c r="BW24" s="362"/>
      <c r="BX24" s="365">
        <f t="shared" si="71"/>
        <v>0</v>
      </c>
      <c r="BY24" s="361"/>
      <c r="BZ24" s="362"/>
      <c r="CA24" s="363"/>
      <c r="CB24" s="367"/>
      <c r="CC24" s="367"/>
      <c r="CD24" s="365">
        <f t="shared" si="72"/>
        <v>0</v>
      </c>
      <c r="CE24" s="361"/>
      <c r="CF24" s="362"/>
      <c r="CG24" s="363"/>
      <c r="CH24" s="367"/>
      <c r="CI24" s="367"/>
      <c r="CJ24" s="365">
        <f t="shared" si="73"/>
        <v>0</v>
      </c>
      <c r="CK24" s="361"/>
      <c r="CL24" s="362"/>
      <c r="CM24" s="363"/>
      <c r="CN24" s="367"/>
      <c r="CO24" s="367"/>
      <c r="CP24" s="365">
        <f t="shared" si="74"/>
        <v>0</v>
      </c>
      <c r="CQ24" s="361"/>
      <c r="CR24" s="362"/>
      <c r="CS24" s="363"/>
      <c r="CT24" s="367"/>
      <c r="CU24" s="367"/>
      <c r="CV24" s="365">
        <f t="shared" si="75"/>
        <v>0</v>
      </c>
      <c r="CW24" s="361"/>
      <c r="CX24" s="362"/>
      <c r="CY24" s="363"/>
      <c r="CZ24" s="367"/>
      <c r="DA24" s="367"/>
      <c r="DB24" s="365">
        <f t="shared" si="76"/>
        <v>0</v>
      </c>
      <c r="DC24" s="361"/>
      <c r="DD24" s="362"/>
      <c r="DE24" s="363"/>
      <c r="DF24" s="367"/>
      <c r="DG24" s="367"/>
      <c r="DH24" s="365">
        <f t="shared" si="77"/>
        <v>0</v>
      </c>
      <c r="DI24" s="361"/>
      <c r="DJ24" s="362"/>
      <c r="DK24" s="363"/>
      <c r="DL24" s="367"/>
      <c r="DM24" s="367"/>
      <c r="DN24" s="365">
        <f t="shared" si="38"/>
        <v>0</v>
      </c>
      <c r="DO24" s="370">
        <f t="shared" si="38"/>
        <v>0</v>
      </c>
      <c r="DP24" s="371"/>
      <c r="DQ24" s="367"/>
      <c r="DR24" s="372"/>
      <c r="DS24" s="365"/>
      <c r="DT24" s="370"/>
      <c r="DU24" s="362"/>
      <c r="DV24" s="367"/>
      <c r="DW24" s="372"/>
      <c r="DX24" s="365">
        <f t="shared" si="78"/>
        <v>0</v>
      </c>
      <c r="DY24" s="361"/>
      <c r="DZ24" s="362"/>
      <c r="EA24" s="363"/>
      <c r="EB24" s="367"/>
      <c r="EC24" s="367"/>
      <c r="ED24" s="365">
        <f t="shared" si="64"/>
        <v>0</v>
      </c>
      <c r="EE24" s="361"/>
      <c r="EF24" s="362"/>
      <c r="EG24" s="362"/>
      <c r="EH24" s="367"/>
      <c r="EI24" s="367"/>
      <c r="EJ24" s="365">
        <f t="shared" si="79"/>
        <v>6.6</v>
      </c>
      <c r="EK24" s="361"/>
      <c r="EL24" s="362"/>
      <c r="EM24" s="363"/>
      <c r="EN24" s="367"/>
      <c r="EO24" s="367"/>
      <c r="EP24" s="365">
        <f t="shared" si="80"/>
        <v>0</v>
      </c>
      <c r="EQ24" s="361"/>
      <c r="ER24" s="362"/>
      <c r="ES24" s="363"/>
      <c r="ET24" s="367"/>
      <c r="EU24" s="367"/>
      <c r="EV24" s="365">
        <f t="shared" si="81"/>
        <v>0</v>
      </c>
      <c r="EW24" s="361"/>
      <c r="EX24" s="362"/>
      <c r="EY24" s="363"/>
      <c r="EZ24" s="367"/>
      <c r="FA24" s="367"/>
      <c r="FB24" s="365">
        <f t="shared" si="82"/>
        <v>0</v>
      </c>
      <c r="FC24" s="361"/>
      <c r="FD24" s="362"/>
      <c r="FE24" s="363"/>
      <c r="FF24" s="367"/>
      <c r="FG24" s="367"/>
      <c r="FH24" s="365">
        <f t="shared" si="83"/>
        <v>0</v>
      </c>
      <c r="FI24" s="361"/>
      <c r="FJ24" s="362"/>
      <c r="FK24" s="363"/>
      <c r="FL24" s="367"/>
      <c r="FM24" s="367"/>
      <c r="FN24" s="365">
        <f t="shared" si="59"/>
        <v>6.6</v>
      </c>
      <c r="FO24" s="370">
        <f t="shared" si="59"/>
        <v>0</v>
      </c>
      <c r="FP24" s="373"/>
      <c r="FQ24" s="365">
        <f t="shared" si="84"/>
        <v>6.6</v>
      </c>
      <c r="FR24" s="370">
        <f t="shared" si="85"/>
        <v>0</v>
      </c>
      <c r="FS24" s="362"/>
      <c r="FT24" s="362"/>
      <c r="FU24" s="335"/>
      <c r="FV24" s="374"/>
    </row>
    <row r="25" spans="1:178" s="244" customFormat="1" ht="15.75">
      <c r="A25" s="353"/>
      <c r="B25" s="353"/>
      <c r="C25" s="398" t="s">
        <v>125</v>
      </c>
      <c r="D25" s="355">
        <v>44425</v>
      </c>
      <c r="E25" s="355">
        <v>44426</v>
      </c>
      <c r="F25" s="356">
        <f t="shared" si="65"/>
        <v>4.4345898004434593E-2</v>
      </c>
      <c r="G25" s="356">
        <v>40</v>
      </c>
      <c r="H25" s="357">
        <v>2</v>
      </c>
      <c r="I25" s="396">
        <v>902</v>
      </c>
      <c r="J25" s="397" t="s">
        <v>112</v>
      </c>
      <c r="K25" s="301"/>
      <c r="L25" s="360"/>
      <c r="M25" s="361"/>
      <c r="N25" s="362" t="str">
        <f t="shared" si="0"/>
        <v>-</v>
      </c>
      <c r="O25" s="363"/>
      <c r="P25" s="364">
        <f t="shared" si="1"/>
        <v>0</v>
      </c>
      <c r="Q25" s="364">
        <f t="shared" si="1"/>
        <v>0</v>
      </c>
      <c r="R25" s="365">
        <f t="shared" si="2"/>
        <v>0</v>
      </c>
      <c r="S25" s="361"/>
      <c r="T25" s="362"/>
      <c r="U25" s="363"/>
      <c r="V25" s="364"/>
      <c r="W25" s="364"/>
      <c r="X25" s="365">
        <f t="shared" si="5"/>
        <v>0</v>
      </c>
      <c r="Y25" s="366">
        <f t="shared" si="5"/>
        <v>0</v>
      </c>
      <c r="Z25" s="362"/>
      <c r="AA25" s="367"/>
      <c r="AB25" s="365">
        <f t="shared" si="62"/>
        <v>0</v>
      </c>
      <c r="AC25" s="361"/>
      <c r="AD25" s="362"/>
      <c r="AE25" s="363"/>
      <c r="AF25" s="364"/>
      <c r="AG25" s="364"/>
      <c r="AH25" s="365">
        <f t="shared" si="63"/>
        <v>0</v>
      </c>
      <c r="AI25" s="368"/>
      <c r="AJ25" s="362"/>
      <c r="AK25" s="363"/>
      <c r="AL25" s="367"/>
      <c r="AM25" s="369"/>
      <c r="AN25" s="365">
        <f t="shared" si="66"/>
        <v>0</v>
      </c>
      <c r="AO25" s="361"/>
      <c r="AP25" s="362"/>
      <c r="AQ25" s="363"/>
      <c r="AR25" s="367"/>
      <c r="AS25" s="367"/>
      <c r="AT25" s="365">
        <f t="shared" si="67"/>
        <v>0</v>
      </c>
      <c r="AU25" s="361"/>
      <c r="AV25" s="362"/>
      <c r="AW25" s="363"/>
      <c r="AX25" s="367"/>
      <c r="AY25" s="367"/>
      <c r="AZ25" s="365">
        <f t="shared" si="68"/>
        <v>0</v>
      </c>
      <c r="BA25" s="361"/>
      <c r="BB25" s="362"/>
      <c r="BC25" s="363"/>
      <c r="BD25" s="367"/>
      <c r="BE25" s="367"/>
      <c r="BF25" s="365">
        <f t="shared" si="69"/>
        <v>0</v>
      </c>
      <c r="BG25" s="361"/>
      <c r="BH25" s="362"/>
      <c r="BI25" s="363"/>
      <c r="BJ25" s="367"/>
      <c r="BK25" s="367"/>
      <c r="BL25" s="365">
        <f t="shared" si="70"/>
        <v>0</v>
      </c>
      <c r="BM25" s="361"/>
      <c r="BN25" s="362"/>
      <c r="BO25" s="363"/>
      <c r="BP25" s="367"/>
      <c r="BQ25" s="367"/>
      <c r="BR25" s="365">
        <f t="shared" si="22"/>
        <v>0</v>
      </c>
      <c r="BS25" s="370">
        <f t="shared" si="22"/>
        <v>0</v>
      </c>
      <c r="BT25" s="371"/>
      <c r="BU25" s="365"/>
      <c r="BV25" s="370"/>
      <c r="BW25" s="362"/>
      <c r="BX25" s="365">
        <f t="shared" si="71"/>
        <v>0</v>
      </c>
      <c r="BY25" s="361"/>
      <c r="BZ25" s="362"/>
      <c r="CA25" s="363"/>
      <c r="CB25" s="367"/>
      <c r="CC25" s="367"/>
      <c r="CD25" s="365">
        <f t="shared" si="72"/>
        <v>0</v>
      </c>
      <c r="CE25" s="361"/>
      <c r="CF25" s="362"/>
      <c r="CG25" s="363"/>
      <c r="CH25" s="367"/>
      <c r="CI25" s="367"/>
      <c r="CJ25" s="365">
        <f t="shared" si="73"/>
        <v>0</v>
      </c>
      <c r="CK25" s="361"/>
      <c r="CL25" s="362"/>
      <c r="CM25" s="363"/>
      <c r="CN25" s="367"/>
      <c r="CO25" s="367"/>
      <c r="CP25" s="365">
        <f t="shared" si="74"/>
        <v>0</v>
      </c>
      <c r="CQ25" s="361"/>
      <c r="CR25" s="362"/>
      <c r="CS25" s="363"/>
      <c r="CT25" s="367"/>
      <c r="CU25" s="367"/>
      <c r="CV25" s="365">
        <f t="shared" si="75"/>
        <v>0</v>
      </c>
      <c r="CW25" s="361"/>
      <c r="CX25" s="362"/>
      <c r="CY25" s="363"/>
      <c r="CZ25" s="367"/>
      <c r="DA25" s="367"/>
      <c r="DB25" s="365">
        <f t="shared" si="76"/>
        <v>0</v>
      </c>
      <c r="DC25" s="361"/>
      <c r="DD25" s="362"/>
      <c r="DE25" s="363"/>
      <c r="DF25" s="367"/>
      <c r="DG25" s="367"/>
      <c r="DH25" s="365">
        <f t="shared" si="77"/>
        <v>0</v>
      </c>
      <c r="DI25" s="361"/>
      <c r="DJ25" s="362"/>
      <c r="DK25" s="363"/>
      <c r="DL25" s="367"/>
      <c r="DM25" s="367"/>
      <c r="DN25" s="365">
        <f t="shared" si="38"/>
        <v>0</v>
      </c>
      <c r="DO25" s="370">
        <f t="shared" si="38"/>
        <v>0</v>
      </c>
      <c r="DP25" s="371"/>
      <c r="DQ25" s="367"/>
      <c r="DR25" s="372"/>
      <c r="DS25" s="365"/>
      <c r="DT25" s="370"/>
      <c r="DU25" s="362"/>
      <c r="DV25" s="367"/>
      <c r="DW25" s="372"/>
      <c r="DX25" s="365">
        <f t="shared" si="78"/>
        <v>0</v>
      </c>
      <c r="DY25" s="361"/>
      <c r="DZ25" s="362"/>
      <c r="EA25" s="363"/>
      <c r="EB25" s="367"/>
      <c r="EC25" s="367"/>
      <c r="ED25" s="365">
        <f t="shared" si="64"/>
        <v>0</v>
      </c>
      <c r="EE25" s="361"/>
      <c r="EF25" s="362"/>
      <c r="EG25" s="362"/>
      <c r="EH25" s="367"/>
      <c r="EI25" s="367"/>
      <c r="EJ25" s="365">
        <f t="shared" si="79"/>
        <v>451</v>
      </c>
      <c r="EK25" s="361"/>
      <c r="EL25" s="362"/>
      <c r="EM25" s="363"/>
      <c r="EN25" s="367"/>
      <c r="EO25" s="367"/>
      <c r="EP25" s="365">
        <f t="shared" si="80"/>
        <v>451</v>
      </c>
      <c r="EQ25" s="361"/>
      <c r="ER25" s="362"/>
      <c r="ES25" s="363"/>
      <c r="ET25" s="367"/>
      <c r="EU25" s="367"/>
      <c r="EV25" s="365">
        <f t="shared" si="81"/>
        <v>0</v>
      </c>
      <c r="EW25" s="361"/>
      <c r="EX25" s="362"/>
      <c r="EY25" s="363"/>
      <c r="EZ25" s="367"/>
      <c r="FA25" s="367"/>
      <c r="FB25" s="365">
        <f t="shared" si="82"/>
        <v>0</v>
      </c>
      <c r="FC25" s="361"/>
      <c r="FD25" s="362"/>
      <c r="FE25" s="363"/>
      <c r="FF25" s="367"/>
      <c r="FG25" s="367"/>
      <c r="FH25" s="365">
        <f t="shared" si="83"/>
        <v>0</v>
      </c>
      <c r="FI25" s="361"/>
      <c r="FJ25" s="362"/>
      <c r="FK25" s="363"/>
      <c r="FL25" s="367"/>
      <c r="FM25" s="367"/>
      <c r="FN25" s="365">
        <f t="shared" si="59"/>
        <v>902</v>
      </c>
      <c r="FO25" s="370">
        <f t="shared" si="59"/>
        <v>0</v>
      </c>
      <c r="FP25" s="373"/>
      <c r="FQ25" s="365">
        <f t="shared" si="84"/>
        <v>902</v>
      </c>
      <c r="FR25" s="370">
        <f t="shared" si="85"/>
        <v>0</v>
      </c>
      <c r="FS25" s="362"/>
      <c r="FT25" s="362"/>
      <c r="FU25" s="335"/>
      <c r="FV25" s="374"/>
    </row>
    <row r="26" spans="1:178" s="244" customFormat="1" ht="15.75">
      <c r="A26" s="353"/>
      <c r="B26" s="353"/>
      <c r="C26" s="398" t="s">
        <v>126</v>
      </c>
      <c r="D26" s="355">
        <v>44426</v>
      </c>
      <c r="E26" s="355">
        <v>44426</v>
      </c>
      <c r="F26" s="356">
        <f t="shared" si="65"/>
        <v>7.3529411764705879</v>
      </c>
      <c r="G26" s="356">
        <v>20</v>
      </c>
      <c r="H26" s="357">
        <v>1</v>
      </c>
      <c r="I26" s="396">
        <v>2.72</v>
      </c>
      <c r="J26" s="397" t="s">
        <v>118</v>
      </c>
      <c r="K26" s="301"/>
      <c r="L26" s="360"/>
      <c r="M26" s="361"/>
      <c r="N26" s="362" t="str">
        <f t="shared" si="0"/>
        <v>-</v>
      </c>
      <c r="O26" s="363"/>
      <c r="P26" s="364">
        <f t="shared" si="1"/>
        <v>0</v>
      </c>
      <c r="Q26" s="364">
        <f t="shared" si="1"/>
        <v>0</v>
      </c>
      <c r="R26" s="365">
        <f t="shared" si="2"/>
        <v>0</v>
      </c>
      <c r="S26" s="361"/>
      <c r="T26" s="362"/>
      <c r="U26" s="363"/>
      <c r="V26" s="364"/>
      <c r="W26" s="364"/>
      <c r="X26" s="365">
        <f t="shared" si="5"/>
        <v>0</v>
      </c>
      <c r="Y26" s="366">
        <f t="shared" si="5"/>
        <v>0</v>
      </c>
      <c r="Z26" s="362"/>
      <c r="AA26" s="367"/>
      <c r="AB26" s="365">
        <f t="shared" si="62"/>
        <v>0</v>
      </c>
      <c r="AC26" s="361"/>
      <c r="AD26" s="362"/>
      <c r="AE26" s="363"/>
      <c r="AF26" s="364"/>
      <c r="AG26" s="364"/>
      <c r="AH26" s="365">
        <f t="shared" si="63"/>
        <v>0</v>
      </c>
      <c r="AI26" s="368"/>
      <c r="AJ26" s="362"/>
      <c r="AK26" s="363"/>
      <c r="AL26" s="367"/>
      <c r="AM26" s="369"/>
      <c r="AN26" s="365">
        <f t="shared" si="66"/>
        <v>0</v>
      </c>
      <c r="AO26" s="361"/>
      <c r="AP26" s="362"/>
      <c r="AQ26" s="363"/>
      <c r="AR26" s="367"/>
      <c r="AS26" s="367"/>
      <c r="AT26" s="365">
        <f t="shared" si="67"/>
        <v>0</v>
      </c>
      <c r="AU26" s="361"/>
      <c r="AV26" s="362"/>
      <c r="AW26" s="363"/>
      <c r="AX26" s="367"/>
      <c r="AY26" s="367"/>
      <c r="AZ26" s="365">
        <f t="shared" si="68"/>
        <v>0</v>
      </c>
      <c r="BA26" s="361"/>
      <c r="BB26" s="362"/>
      <c r="BC26" s="363"/>
      <c r="BD26" s="367"/>
      <c r="BE26" s="367"/>
      <c r="BF26" s="365">
        <f t="shared" si="69"/>
        <v>0</v>
      </c>
      <c r="BG26" s="361"/>
      <c r="BH26" s="362"/>
      <c r="BI26" s="363"/>
      <c r="BJ26" s="367"/>
      <c r="BK26" s="367"/>
      <c r="BL26" s="365">
        <f t="shared" si="70"/>
        <v>0</v>
      </c>
      <c r="BM26" s="361"/>
      <c r="BN26" s="362"/>
      <c r="BO26" s="363"/>
      <c r="BP26" s="367"/>
      <c r="BQ26" s="367"/>
      <c r="BR26" s="365">
        <f t="shared" si="22"/>
        <v>0</v>
      </c>
      <c r="BS26" s="370">
        <f t="shared" si="22"/>
        <v>0</v>
      </c>
      <c r="BT26" s="371"/>
      <c r="BU26" s="365"/>
      <c r="BV26" s="370"/>
      <c r="BW26" s="362"/>
      <c r="BX26" s="365">
        <f t="shared" si="71"/>
        <v>0</v>
      </c>
      <c r="BY26" s="361"/>
      <c r="BZ26" s="362"/>
      <c r="CA26" s="363"/>
      <c r="CB26" s="367"/>
      <c r="CC26" s="367"/>
      <c r="CD26" s="365">
        <f t="shared" si="72"/>
        <v>0</v>
      </c>
      <c r="CE26" s="361"/>
      <c r="CF26" s="362"/>
      <c r="CG26" s="363"/>
      <c r="CH26" s="367"/>
      <c r="CI26" s="367"/>
      <c r="CJ26" s="365">
        <f t="shared" si="73"/>
        <v>0</v>
      </c>
      <c r="CK26" s="361"/>
      <c r="CL26" s="362"/>
      <c r="CM26" s="363"/>
      <c r="CN26" s="367"/>
      <c r="CO26" s="367"/>
      <c r="CP26" s="365">
        <f t="shared" si="74"/>
        <v>0</v>
      </c>
      <c r="CQ26" s="361"/>
      <c r="CR26" s="362"/>
      <c r="CS26" s="363"/>
      <c r="CT26" s="367"/>
      <c r="CU26" s="367"/>
      <c r="CV26" s="365">
        <f t="shared" si="75"/>
        <v>0</v>
      </c>
      <c r="CW26" s="361"/>
      <c r="CX26" s="362"/>
      <c r="CY26" s="363"/>
      <c r="CZ26" s="367"/>
      <c r="DA26" s="367"/>
      <c r="DB26" s="365">
        <f t="shared" si="76"/>
        <v>0</v>
      </c>
      <c r="DC26" s="361"/>
      <c r="DD26" s="362"/>
      <c r="DE26" s="363"/>
      <c r="DF26" s="367"/>
      <c r="DG26" s="367"/>
      <c r="DH26" s="365">
        <f t="shared" si="77"/>
        <v>0</v>
      </c>
      <c r="DI26" s="361"/>
      <c r="DJ26" s="362"/>
      <c r="DK26" s="363"/>
      <c r="DL26" s="367"/>
      <c r="DM26" s="367"/>
      <c r="DN26" s="365">
        <f t="shared" si="38"/>
        <v>0</v>
      </c>
      <c r="DO26" s="370">
        <f t="shared" si="38"/>
        <v>0</v>
      </c>
      <c r="DP26" s="371"/>
      <c r="DQ26" s="367"/>
      <c r="DR26" s="372"/>
      <c r="DS26" s="365"/>
      <c r="DT26" s="370"/>
      <c r="DU26" s="362"/>
      <c r="DV26" s="367"/>
      <c r="DW26" s="372"/>
      <c r="DX26" s="365">
        <f t="shared" si="78"/>
        <v>0</v>
      </c>
      <c r="DY26" s="361"/>
      <c r="DZ26" s="362"/>
      <c r="EA26" s="363"/>
      <c r="EB26" s="367"/>
      <c r="EC26" s="367"/>
      <c r="ED26" s="365">
        <f t="shared" si="64"/>
        <v>0</v>
      </c>
      <c r="EE26" s="361"/>
      <c r="EF26" s="362"/>
      <c r="EG26" s="362"/>
      <c r="EH26" s="367"/>
      <c r="EI26" s="367"/>
      <c r="EJ26" s="365">
        <f t="shared" si="79"/>
        <v>0</v>
      </c>
      <c r="EK26" s="361"/>
      <c r="EL26" s="362"/>
      <c r="EM26" s="363"/>
      <c r="EN26" s="367"/>
      <c r="EO26" s="367"/>
      <c r="EP26" s="365">
        <f t="shared" si="80"/>
        <v>2.72</v>
      </c>
      <c r="EQ26" s="361"/>
      <c r="ER26" s="362"/>
      <c r="ES26" s="363"/>
      <c r="ET26" s="367"/>
      <c r="EU26" s="367"/>
      <c r="EV26" s="365">
        <f t="shared" si="81"/>
        <v>0</v>
      </c>
      <c r="EW26" s="361"/>
      <c r="EX26" s="362"/>
      <c r="EY26" s="363"/>
      <c r="EZ26" s="367"/>
      <c r="FA26" s="367"/>
      <c r="FB26" s="365">
        <f t="shared" si="82"/>
        <v>0</v>
      </c>
      <c r="FC26" s="361"/>
      <c r="FD26" s="362"/>
      <c r="FE26" s="363"/>
      <c r="FF26" s="367"/>
      <c r="FG26" s="367"/>
      <c r="FH26" s="365">
        <f t="shared" si="83"/>
        <v>0</v>
      </c>
      <c r="FI26" s="361"/>
      <c r="FJ26" s="362"/>
      <c r="FK26" s="363"/>
      <c r="FL26" s="367"/>
      <c r="FM26" s="367"/>
      <c r="FN26" s="365">
        <f t="shared" si="59"/>
        <v>2.72</v>
      </c>
      <c r="FO26" s="370">
        <f t="shared" si="59"/>
        <v>0</v>
      </c>
      <c r="FP26" s="373"/>
      <c r="FQ26" s="365">
        <f t="shared" si="84"/>
        <v>2.72</v>
      </c>
      <c r="FR26" s="370">
        <f t="shared" si="85"/>
        <v>0</v>
      </c>
      <c r="FS26" s="362"/>
      <c r="FT26" s="362"/>
      <c r="FU26" s="335"/>
      <c r="FV26" s="374"/>
    </row>
    <row r="27" spans="1:178" s="244" customFormat="1" ht="15.75">
      <c r="A27" s="353"/>
      <c r="B27" s="353"/>
      <c r="C27" s="398" t="s">
        <v>127</v>
      </c>
      <c r="D27" s="355">
        <v>44426</v>
      </c>
      <c r="E27" s="355">
        <v>44426</v>
      </c>
      <c r="F27" s="356">
        <f t="shared" si="65"/>
        <v>1.0952902519167578</v>
      </c>
      <c r="G27" s="356">
        <v>20</v>
      </c>
      <c r="H27" s="357">
        <v>1</v>
      </c>
      <c r="I27" s="396">
        <v>18.260000000000002</v>
      </c>
      <c r="J27" s="397" t="s">
        <v>96</v>
      </c>
      <c r="K27" s="301"/>
      <c r="L27" s="360"/>
      <c r="M27" s="361"/>
      <c r="N27" s="362" t="str">
        <f t="shared" si="0"/>
        <v>-</v>
      </c>
      <c r="O27" s="363"/>
      <c r="P27" s="364">
        <f t="shared" si="1"/>
        <v>0</v>
      </c>
      <c r="Q27" s="364">
        <f t="shared" si="1"/>
        <v>0</v>
      </c>
      <c r="R27" s="365">
        <f t="shared" si="2"/>
        <v>0</v>
      </c>
      <c r="S27" s="361"/>
      <c r="T27" s="362"/>
      <c r="U27" s="363"/>
      <c r="V27" s="364"/>
      <c r="W27" s="364"/>
      <c r="X27" s="365">
        <f t="shared" si="5"/>
        <v>0</v>
      </c>
      <c r="Y27" s="366">
        <f t="shared" si="5"/>
        <v>0</v>
      </c>
      <c r="Z27" s="362"/>
      <c r="AA27" s="367"/>
      <c r="AB27" s="365">
        <f t="shared" si="62"/>
        <v>0</v>
      </c>
      <c r="AC27" s="361"/>
      <c r="AD27" s="362"/>
      <c r="AE27" s="363"/>
      <c r="AF27" s="364"/>
      <c r="AG27" s="364"/>
      <c r="AH27" s="365">
        <f t="shared" si="63"/>
        <v>0</v>
      </c>
      <c r="AI27" s="368"/>
      <c r="AJ27" s="362"/>
      <c r="AK27" s="363"/>
      <c r="AL27" s="367"/>
      <c r="AM27" s="369"/>
      <c r="AN27" s="365">
        <f t="shared" si="66"/>
        <v>0</v>
      </c>
      <c r="AO27" s="361"/>
      <c r="AP27" s="362"/>
      <c r="AQ27" s="363"/>
      <c r="AR27" s="367"/>
      <c r="AS27" s="367"/>
      <c r="AT27" s="365">
        <f t="shared" si="67"/>
        <v>0</v>
      </c>
      <c r="AU27" s="361"/>
      <c r="AV27" s="362"/>
      <c r="AW27" s="363"/>
      <c r="AX27" s="367"/>
      <c r="AY27" s="367"/>
      <c r="AZ27" s="365">
        <f t="shared" si="68"/>
        <v>0</v>
      </c>
      <c r="BA27" s="361"/>
      <c r="BB27" s="362"/>
      <c r="BC27" s="363"/>
      <c r="BD27" s="367"/>
      <c r="BE27" s="367"/>
      <c r="BF27" s="365">
        <f t="shared" si="69"/>
        <v>0</v>
      </c>
      <c r="BG27" s="361"/>
      <c r="BH27" s="362"/>
      <c r="BI27" s="363"/>
      <c r="BJ27" s="367"/>
      <c r="BK27" s="367"/>
      <c r="BL27" s="365">
        <f t="shared" si="70"/>
        <v>0</v>
      </c>
      <c r="BM27" s="361"/>
      <c r="BN27" s="362"/>
      <c r="BO27" s="363"/>
      <c r="BP27" s="367"/>
      <c r="BQ27" s="367"/>
      <c r="BR27" s="365">
        <f t="shared" si="22"/>
        <v>0</v>
      </c>
      <c r="BS27" s="370">
        <f t="shared" si="22"/>
        <v>0</v>
      </c>
      <c r="BT27" s="371"/>
      <c r="BU27" s="365"/>
      <c r="BV27" s="370"/>
      <c r="BW27" s="362"/>
      <c r="BX27" s="365">
        <f t="shared" si="71"/>
        <v>0</v>
      </c>
      <c r="BY27" s="361"/>
      <c r="BZ27" s="362"/>
      <c r="CA27" s="363"/>
      <c r="CB27" s="367"/>
      <c r="CC27" s="367"/>
      <c r="CD27" s="365">
        <f t="shared" si="72"/>
        <v>0</v>
      </c>
      <c r="CE27" s="361"/>
      <c r="CF27" s="362"/>
      <c r="CG27" s="363"/>
      <c r="CH27" s="367"/>
      <c r="CI27" s="367"/>
      <c r="CJ27" s="365">
        <f t="shared" si="73"/>
        <v>0</v>
      </c>
      <c r="CK27" s="361"/>
      <c r="CL27" s="362"/>
      <c r="CM27" s="363"/>
      <c r="CN27" s="367"/>
      <c r="CO27" s="367"/>
      <c r="CP27" s="365">
        <f t="shared" si="74"/>
        <v>0</v>
      </c>
      <c r="CQ27" s="361"/>
      <c r="CR27" s="362"/>
      <c r="CS27" s="363"/>
      <c r="CT27" s="367"/>
      <c r="CU27" s="367"/>
      <c r="CV27" s="365">
        <f t="shared" si="75"/>
        <v>0</v>
      </c>
      <c r="CW27" s="361"/>
      <c r="CX27" s="362"/>
      <c r="CY27" s="363"/>
      <c r="CZ27" s="367"/>
      <c r="DA27" s="367"/>
      <c r="DB27" s="365">
        <f t="shared" si="76"/>
        <v>0</v>
      </c>
      <c r="DC27" s="361"/>
      <c r="DD27" s="362"/>
      <c r="DE27" s="363"/>
      <c r="DF27" s="367"/>
      <c r="DG27" s="367"/>
      <c r="DH27" s="365">
        <f t="shared" si="77"/>
        <v>0</v>
      </c>
      <c r="DI27" s="361"/>
      <c r="DJ27" s="362"/>
      <c r="DK27" s="363"/>
      <c r="DL27" s="367"/>
      <c r="DM27" s="367"/>
      <c r="DN27" s="365">
        <f t="shared" si="38"/>
        <v>0</v>
      </c>
      <c r="DO27" s="370">
        <f t="shared" si="38"/>
        <v>0</v>
      </c>
      <c r="DP27" s="371"/>
      <c r="DQ27" s="367"/>
      <c r="DR27" s="372"/>
      <c r="DS27" s="365"/>
      <c r="DT27" s="370"/>
      <c r="DU27" s="362"/>
      <c r="DV27" s="367"/>
      <c r="DW27" s="372"/>
      <c r="DX27" s="365">
        <f t="shared" si="78"/>
        <v>0</v>
      </c>
      <c r="DY27" s="361"/>
      <c r="DZ27" s="362"/>
      <c r="EA27" s="363"/>
      <c r="EB27" s="367"/>
      <c r="EC27" s="367"/>
      <c r="ED27" s="365">
        <f t="shared" si="64"/>
        <v>0</v>
      </c>
      <c r="EE27" s="361"/>
      <c r="EF27" s="362"/>
      <c r="EG27" s="362"/>
      <c r="EH27" s="367"/>
      <c r="EI27" s="367"/>
      <c r="EJ27" s="365">
        <f t="shared" si="79"/>
        <v>0</v>
      </c>
      <c r="EK27" s="361"/>
      <c r="EL27" s="362"/>
      <c r="EM27" s="363"/>
      <c r="EN27" s="367"/>
      <c r="EO27" s="367"/>
      <c r="EP27" s="365">
        <f t="shared" si="80"/>
        <v>18.260000000000002</v>
      </c>
      <c r="EQ27" s="361"/>
      <c r="ER27" s="362"/>
      <c r="ES27" s="363"/>
      <c r="ET27" s="367"/>
      <c r="EU27" s="367"/>
      <c r="EV27" s="365">
        <f t="shared" si="81"/>
        <v>0</v>
      </c>
      <c r="EW27" s="361"/>
      <c r="EX27" s="362"/>
      <c r="EY27" s="363"/>
      <c r="EZ27" s="367"/>
      <c r="FA27" s="367"/>
      <c r="FB27" s="365">
        <f t="shared" si="82"/>
        <v>0</v>
      </c>
      <c r="FC27" s="361"/>
      <c r="FD27" s="362"/>
      <c r="FE27" s="363"/>
      <c r="FF27" s="367"/>
      <c r="FG27" s="367"/>
      <c r="FH27" s="365">
        <f t="shared" si="83"/>
        <v>0</v>
      </c>
      <c r="FI27" s="361"/>
      <c r="FJ27" s="362"/>
      <c r="FK27" s="363"/>
      <c r="FL27" s="367"/>
      <c r="FM27" s="367"/>
      <c r="FN27" s="365">
        <f t="shared" si="59"/>
        <v>18.260000000000002</v>
      </c>
      <c r="FO27" s="370">
        <f t="shared" si="59"/>
        <v>0</v>
      </c>
      <c r="FP27" s="373"/>
      <c r="FQ27" s="365">
        <f t="shared" si="84"/>
        <v>18.260000000000002</v>
      </c>
      <c r="FR27" s="370">
        <f t="shared" si="85"/>
        <v>0</v>
      </c>
      <c r="FS27" s="362"/>
      <c r="FT27" s="362"/>
      <c r="FU27" s="335"/>
      <c r="FV27" s="374"/>
    </row>
    <row r="28" spans="1:178" s="244" customFormat="1" ht="15.75">
      <c r="A28" s="353"/>
      <c r="B28" s="353"/>
      <c r="C28" s="398" t="s">
        <v>128</v>
      </c>
      <c r="D28" s="355">
        <v>44426</v>
      </c>
      <c r="E28" s="355">
        <v>44426</v>
      </c>
      <c r="F28" s="356">
        <f t="shared" si="65"/>
        <v>5.8651026392961878</v>
      </c>
      <c r="G28" s="356">
        <v>40</v>
      </c>
      <c r="H28" s="357">
        <v>1</v>
      </c>
      <c r="I28" s="396">
        <v>6.82</v>
      </c>
      <c r="J28" s="397" t="s">
        <v>96</v>
      </c>
      <c r="K28" s="301"/>
      <c r="L28" s="360"/>
      <c r="M28" s="361"/>
      <c r="N28" s="362" t="str">
        <f t="shared" si="0"/>
        <v>-</v>
      </c>
      <c r="O28" s="363"/>
      <c r="P28" s="364">
        <f t="shared" si="1"/>
        <v>0</v>
      </c>
      <c r="Q28" s="364">
        <f t="shared" si="1"/>
        <v>0</v>
      </c>
      <c r="R28" s="365">
        <f t="shared" si="2"/>
        <v>0</v>
      </c>
      <c r="S28" s="361"/>
      <c r="T28" s="362"/>
      <c r="U28" s="363"/>
      <c r="V28" s="364"/>
      <c r="W28" s="364"/>
      <c r="X28" s="365">
        <f t="shared" si="5"/>
        <v>0</v>
      </c>
      <c r="Y28" s="366">
        <f t="shared" si="5"/>
        <v>0</v>
      </c>
      <c r="Z28" s="362"/>
      <c r="AA28" s="367"/>
      <c r="AB28" s="365">
        <f t="shared" si="62"/>
        <v>0</v>
      </c>
      <c r="AC28" s="361"/>
      <c r="AD28" s="362"/>
      <c r="AE28" s="363"/>
      <c r="AF28" s="364"/>
      <c r="AG28" s="364"/>
      <c r="AH28" s="365">
        <f t="shared" si="63"/>
        <v>0</v>
      </c>
      <c r="AI28" s="368"/>
      <c r="AJ28" s="362"/>
      <c r="AK28" s="363"/>
      <c r="AL28" s="367"/>
      <c r="AM28" s="369"/>
      <c r="AN28" s="365">
        <f t="shared" si="66"/>
        <v>0</v>
      </c>
      <c r="AO28" s="361"/>
      <c r="AP28" s="362"/>
      <c r="AQ28" s="363"/>
      <c r="AR28" s="367"/>
      <c r="AS28" s="367"/>
      <c r="AT28" s="365">
        <f t="shared" si="67"/>
        <v>0</v>
      </c>
      <c r="AU28" s="361"/>
      <c r="AV28" s="362"/>
      <c r="AW28" s="363"/>
      <c r="AX28" s="367"/>
      <c r="AY28" s="367"/>
      <c r="AZ28" s="365">
        <f t="shared" si="68"/>
        <v>0</v>
      </c>
      <c r="BA28" s="361"/>
      <c r="BB28" s="362"/>
      <c r="BC28" s="363"/>
      <c r="BD28" s="367"/>
      <c r="BE28" s="367"/>
      <c r="BF28" s="365">
        <f t="shared" si="69"/>
        <v>0</v>
      </c>
      <c r="BG28" s="361"/>
      <c r="BH28" s="362"/>
      <c r="BI28" s="363"/>
      <c r="BJ28" s="367"/>
      <c r="BK28" s="367"/>
      <c r="BL28" s="365">
        <f t="shared" si="70"/>
        <v>0</v>
      </c>
      <c r="BM28" s="361"/>
      <c r="BN28" s="362"/>
      <c r="BO28" s="363"/>
      <c r="BP28" s="367"/>
      <c r="BQ28" s="367"/>
      <c r="BR28" s="365">
        <f t="shared" ref="BR28:BS28" si="86">+AB28+AH28+AN28+AT28+AZ28+BF28+BL28</f>
        <v>0</v>
      </c>
      <c r="BS28" s="370">
        <f t="shared" si="86"/>
        <v>0</v>
      </c>
      <c r="BT28" s="371"/>
      <c r="BU28" s="365"/>
      <c r="BV28" s="370"/>
      <c r="BW28" s="362"/>
      <c r="BX28" s="365">
        <f t="shared" si="71"/>
        <v>0</v>
      </c>
      <c r="BY28" s="361"/>
      <c r="BZ28" s="362"/>
      <c r="CA28" s="363"/>
      <c r="CB28" s="367"/>
      <c r="CC28" s="367"/>
      <c r="CD28" s="365">
        <f t="shared" si="72"/>
        <v>0</v>
      </c>
      <c r="CE28" s="361"/>
      <c r="CF28" s="362"/>
      <c r="CG28" s="363"/>
      <c r="CH28" s="367"/>
      <c r="CI28" s="367"/>
      <c r="CJ28" s="365">
        <f t="shared" si="73"/>
        <v>0</v>
      </c>
      <c r="CK28" s="361"/>
      <c r="CL28" s="362"/>
      <c r="CM28" s="363"/>
      <c r="CN28" s="367"/>
      <c r="CO28" s="367"/>
      <c r="CP28" s="365">
        <f t="shared" si="74"/>
        <v>0</v>
      </c>
      <c r="CQ28" s="361"/>
      <c r="CR28" s="362"/>
      <c r="CS28" s="363"/>
      <c r="CT28" s="367"/>
      <c r="CU28" s="367"/>
      <c r="CV28" s="365">
        <f t="shared" si="75"/>
        <v>0</v>
      </c>
      <c r="CW28" s="361"/>
      <c r="CX28" s="362"/>
      <c r="CY28" s="363"/>
      <c r="CZ28" s="367"/>
      <c r="DA28" s="367"/>
      <c r="DB28" s="365">
        <f t="shared" si="76"/>
        <v>0</v>
      </c>
      <c r="DC28" s="361"/>
      <c r="DD28" s="362"/>
      <c r="DE28" s="363"/>
      <c r="DF28" s="367"/>
      <c r="DG28" s="367"/>
      <c r="DH28" s="365">
        <f t="shared" si="77"/>
        <v>0</v>
      </c>
      <c r="DI28" s="361"/>
      <c r="DJ28" s="362"/>
      <c r="DK28" s="363"/>
      <c r="DL28" s="367"/>
      <c r="DM28" s="367"/>
      <c r="DN28" s="365">
        <f t="shared" ref="DN28:DO28" si="87">+BX28+CD28+CJ28+CP28+CV28+DB28+DH28</f>
        <v>0</v>
      </c>
      <c r="DO28" s="370">
        <f t="shared" si="87"/>
        <v>0</v>
      </c>
      <c r="DP28" s="371"/>
      <c r="DQ28" s="367"/>
      <c r="DR28" s="372"/>
      <c r="DS28" s="365"/>
      <c r="DT28" s="370"/>
      <c r="DU28" s="362"/>
      <c r="DV28" s="367"/>
      <c r="DW28" s="372"/>
      <c r="DX28" s="365">
        <f t="shared" si="78"/>
        <v>0</v>
      </c>
      <c r="DY28" s="361"/>
      <c r="DZ28" s="362"/>
      <c r="EA28" s="363"/>
      <c r="EB28" s="367"/>
      <c r="EC28" s="367"/>
      <c r="ED28" s="365">
        <f t="shared" si="64"/>
        <v>0</v>
      </c>
      <c r="EE28" s="361"/>
      <c r="EF28" s="362"/>
      <c r="EG28" s="362"/>
      <c r="EH28" s="367"/>
      <c r="EI28" s="367"/>
      <c r="EJ28" s="365">
        <f t="shared" si="79"/>
        <v>0</v>
      </c>
      <c r="EK28" s="361"/>
      <c r="EL28" s="362"/>
      <c r="EM28" s="363"/>
      <c r="EN28" s="367"/>
      <c r="EO28" s="367"/>
      <c r="EP28" s="365">
        <f t="shared" si="80"/>
        <v>6.82</v>
      </c>
      <c r="EQ28" s="361"/>
      <c r="ER28" s="362"/>
      <c r="ES28" s="363"/>
      <c r="ET28" s="367"/>
      <c r="EU28" s="367"/>
      <c r="EV28" s="365">
        <f t="shared" si="81"/>
        <v>0</v>
      </c>
      <c r="EW28" s="361"/>
      <c r="EX28" s="362"/>
      <c r="EY28" s="363"/>
      <c r="EZ28" s="367"/>
      <c r="FA28" s="367"/>
      <c r="FB28" s="365">
        <f t="shared" si="82"/>
        <v>0</v>
      </c>
      <c r="FC28" s="361"/>
      <c r="FD28" s="362"/>
      <c r="FE28" s="363"/>
      <c r="FF28" s="367"/>
      <c r="FG28" s="367"/>
      <c r="FH28" s="365">
        <f t="shared" si="83"/>
        <v>0</v>
      </c>
      <c r="FI28" s="361"/>
      <c r="FJ28" s="362"/>
      <c r="FK28" s="363"/>
      <c r="FL28" s="367"/>
      <c r="FM28" s="367"/>
      <c r="FN28" s="365">
        <f t="shared" ref="FN28:FO28" si="88">+DX28+ED28+EJ28+EP28+EV28+FB28+FH28</f>
        <v>6.82</v>
      </c>
      <c r="FO28" s="370">
        <f t="shared" si="88"/>
        <v>0</v>
      </c>
      <c r="FP28" s="373"/>
      <c r="FQ28" s="365">
        <f>+DS28+FN28</f>
        <v>6.82</v>
      </c>
      <c r="FR28" s="370">
        <f>+FO28+DT28</f>
        <v>0</v>
      </c>
      <c r="FS28" s="362"/>
      <c r="FT28" s="362"/>
      <c r="FU28" s="335"/>
      <c r="FV28" s="374"/>
    </row>
    <row r="29" spans="1:178" s="244" customFormat="1" ht="15.75">
      <c r="A29" s="375"/>
      <c r="B29" s="375"/>
      <c r="C29" s="399" t="s">
        <v>129</v>
      </c>
      <c r="D29" s="377"/>
      <c r="E29" s="377"/>
      <c r="F29" s="378"/>
      <c r="G29" s="378"/>
      <c r="H29" s="379"/>
      <c r="I29" s="380"/>
      <c r="J29" s="381"/>
      <c r="K29" s="301"/>
      <c r="L29" s="382"/>
      <c r="M29" s="383"/>
      <c r="N29" s="384"/>
      <c r="O29" s="385"/>
      <c r="P29" s="386"/>
      <c r="Q29" s="386"/>
      <c r="R29" s="382"/>
      <c r="S29" s="383"/>
      <c r="T29" s="384"/>
      <c r="U29" s="385"/>
      <c r="V29" s="386"/>
      <c r="W29" s="386"/>
      <c r="X29" s="387"/>
      <c r="Y29" s="388"/>
      <c r="Z29" s="384"/>
      <c r="AA29" s="389"/>
      <c r="AB29" s="382"/>
      <c r="AC29" s="383"/>
      <c r="AD29" s="384"/>
      <c r="AE29" s="385"/>
      <c r="AF29" s="386"/>
      <c r="AG29" s="386"/>
      <c r="AH29" s="382"/>
      <c r="AI29" s="390"/>
      <c r="AJ29" s="384"/>
      <c r="AK29" s="385"/>
      <c r="AL29" s="389"/>
      <c r="AM29" s="391"/>
      <c r="AN29" s="387"/>
      <c r="AO29" s="383"/>
      <c r="AP29" s="384"/>
      <c r="AQ29" s="385"/>
      <c r="AR29" s="389"/>
      <c r="AS29" s="389"/>
      <c r="AT29" s="387"/>
      <c r="AU29" s="383"/>
      <c r="AV29" s="384"/>
      <c r="AW29" s="385"/>
      <c r="AX29" s="389"/>
      <c r="AY29" s="389"/>
      <c r="AZ29" s="387"/>
      <c r="BA29" s="383"/>
      <c r="BB29" s="384"/>
      <c r="BC29" s="385"/>
      <c r="BD29" s="389"/>
      <c r="BE29" s="389"/>
      <c r="BF29" s="387"/>
      <c r="BG29" s="383"/>
      <c r="BH29" s="384"/>
      <c r="BI29" s="385"/>
      <c r="BJ29" s="389"/>
      <c r="BK29" s="389"/>
      <c r="BL29" s="387"/>
      <c r="BM29" s="383"/>
      <c r="BN29" s="384"/>
      <c r="BO29" s="385"/>
      <c r="BP29" s="389"/>
      <c r="BQ29" s="389"/>
      <c r="BR29" s="387"/>
      <c r="BS29" s="388"/>
      <c r="BT29" s="392"/>
      <c r="BU29" s="387"/>
      <c r="BV29" s="388"/>
      <c r="BW29" s="384"/>
      <c r="BX29" s="387"/>
      <c r="BY29" s="383"/>
      <c r="BZ29" s="384"/>
      <c r="CA29" s="385"/>
      <c r="CB29" s="385"/>
      <c r="CC29" s="385"/>
      <c r="CD29" s="387"/>
      <c r="CE29" s="383"/>
      <c r="CF29" s="384"/>
      <c r="CG29" s="385"/>
      <c r="CH29" s="389"/>
      <c r="CI29" s="389"/>
      <c r="CJ29" s="387"/>
      <c r="CK29" s="383"/>
      <c r="CL29" s="384"/>
      <c r="CM29" s="385"/>
      <c r="CN29" s="389"/>
      <c r="CO29" s="389"/>
      <c r="CP29" s="387"/>
      <c r="CQ29" s="383"/>
      <c r="CR29" s="384"/>
      <c r="CS29" s="385"/>
      <c r="CT29" s="389"/>
      <c r="CU29" s="389"/>
      <c r="CV29" s="387"/>
      <c r="CW29" s="383"/>
      <c r="CX29" s="384"/>
      <c r="CY29" s="385"/>
      <c r="CZ29" s="389"/>
      <c r="DA29" s="389"/>
      <c r="DB29" s="387"/>
      <c r="DC29" s="383"/>
      <c r="DD29" s="384"/>
      <c r="DE29" s="385"/>
      <c r="DF29" s="389"/>
      <c r="DG29" s="389"/>
      <c r="DH29" s="387"/>
      <c r="DI29" s="383"/>
      <c r="DJ29" s="384"/>
      <c r="DK29" s="385"/>
      <c r="DL29" s="389"/>
      <c r="DM29" s="389"/>
      <c r="DN29" s="387"/>
      <c r="DO29" s="388"/>
      <c r="DP29" s="392"/>
      <c r="DQ29" s="389"/>
      <c r="DR29" s="393"/>
      <c r="DS29" s="387"/>
      <c r="DT29" s="388"/>
      <c r="DU29" s="384"/>
      <c r="DV29" s="389"/>
      <c r="DW29" s="393"/>
      <c r="DX29" s="387"/>
      <c r="DY29" s="383"/>
      <c r="DZ29" s="384"/>
      <c r="EA29" s="385"/>
      <c r="EB29" s="389"/>
      <c r="EC29" s="389"/>
      <c r="ED29" s="387"/>
      <c r="EE29" s="383"/>
      <c r="EF29" s="384"/>
      <c r="EG29" s="384"/>
      <c r="EH29" s="389"/>
      <c r="EI29" s="389"/>
      <c r="EJ29" s="387"/>
      <c r="EK29" s="383"/>
      <c r="EL29" s="384"/>
      <c r="EM29" s="385"/>
      <c r="EN29" s="389"/>
      <c r="EO29" s="389"/>
      <c r="EP29" s="387"/>
      <c r="EQ29" s="383"/>
      <c r="ER29" s="384"/>
      <c r="ES29" s="385"/>
      <c r="ET29" s="389"/>
      <c r="EU29" s="389"/>
      <c r="EV29" s="387"/>
      <c r="EW29" s="383"/>
      <c r="EX29" s="384"/>
      <c r="EY29" s="385"/>
      <c r="EZ29" s="389"/>
      <c r="FA29" s="389"/>
      <c r="FB29" s="387"/>
      <c r="FC29" s="383"/>
      <c r="FD29" s="384"/>
      <c r="FE29" s="385"/>
      <c r="FF29" s="389"/>
      <c r="FG29" s="389"/>
      <c r="FH29" s="387"/>
      <c r="FI29" s="383"/>
      <c r="FJ29" s="384"/>
      <c r="FK29" s="385"/>
      <c r="FL29" s="389"/>
      <c r="FM29" s="389"/>
      <c r="FN29" s="387"/>
      <c r="FO29" s="388"/>
      <c r="FP29" s="394"/>
      <c r="FQ29" s="387"/>
      <c r="FR29" s="388"/>
      <c r="FS29" s="362"/>
      <c r="FT29" s="388"/>
      <c r="FU29" s="335"/>
      <c r="FV29" s="374"/>
    </row>
    <row r="30" spans="1:178" s="244" customFormat="1" ht="15.75">
      <c r="A30" s="353" t="s">
        <v>211</v>
      </c>
      <c r="B30" s="353">
        <v>2</v>
      </c>
      <c r="C30" s="398" t="s">
        <v>130</v>
      </c>
      <c r="D30" s="355">
        <v>44424</v>
      </c>
      <c r="E30" s="355">
        <v>44424</v>
      </c>
      <c r="F30" s="356">
        <f t="shared" si="65"/>
        <v>181.81818181818181</v>
      </c>
      <c r="G30" s="356">
        <v>20</v>
      </c>
      <c r="H30" s="357">
        <v>1</v>
      </c>
      <c r="I30" s="396">
        <v>0.11</v>
      </c>
      <c r="J30" s="397" t="s">
        <v>118</v>
      </c>
      <c r="K30" s="301"/>
      <c r="L30" s="360"/>
      <c r="M30" s="361"/>
      <c r="N30" s="362" t="str">
        <f t="shared" ref="N30:N93" si="89">_xlfn.IFS(L30=0,"-",(M30/L30)&gt;=1,"SI",(Q30&gt;=P30),"SI",(M30/L30)&lt;1,"NO")</f>
        <v>-</v>
      </c>
      <c r="O30" s="363"/>
      <c r="P30" s="364">
        <f t="shared" ref="P30:Q40" si="90">+L30</f>
        <v>0</v>
      </c>
      <c r="Q30" s="364">
        <f t="shared" si="90"/>
        <v>0</v>
      </c>
      <c r="R30" s="365">
        <f t="shared" si="2"/>
        <v>0</v>
      </c>
      <c r="S30" s="361"/>
      <c r="T30" s="362" t="str">
        <f t="shared" ref="T30:T54" si="91">_xlfn.IFS(R30=0,"-",(S30/R30)&gt;=1,"SI",(W30&gt;=V30),"SI",(S30/R30)&lt;1,"NO")</f>
        <v>-</v>
      </c>
      <c r="U30" s="363"/>
      <c r="V30" s="364">
        <f t="shared" ref="V30:W54" si="92">+R30</f>
        <v>0</v>
      </c>
      <c r="W30" s="364">
        <f t="shared" si="92"/>
        <v>0</v>
      </c>
      <c r="X30" s="365">
        <f t="shared" ref="X30:Y40" si="93">+R30</f>
        <v>0</v>
      </c>
      <c r="Y30" s="366">
        <f t="shared" si="93"/>
        <v>0</v>
      </c>
      <c r="Z30" s="362" t="str">
        <f t="shared" ref="Z30:Z54" si="94">_xlfn.IFS(X30=0,"-",(Y30/X30)&gt;=1,"SI",(Y30/X30)&lt;1,"NO")</f>
        <v>-</v>
      </c>
      <c r="AA30" s="367" t="str">
        <f t="shared" ref="AA30:AA54" si="95">IF(X30=0,"-",Y30/X30)</f>
        <v>-</v>
      </c>
      <c r="AB30" s="365">
        <f t="shared" si="62"/>
        <v>0</v>
      </c>
      <c r="AC30" s="361"/>
      <c r="AD30" s="362" t="str">
        <f t="shared" ref="AD30:AD54" si="96">_xlfn.IFS(AB30=0,"-",(AC30/AB30)&gt;=1,"SI",(AG30&gt;=AF30),"SI",(AC30/AB30)&lt;1,"NO")</f>
        <v>-</v>
      </c>
      <c r="AE30" s="363"/>
      <c r="AF30" s="364">
        <f t="shared" ref="AF30:AG54" si="97">+X30+AB30</f>
        <v>0</v>
      </c>
      <c r="AG30" s="364">
        <f t="shared" si="97"/>
        <v>0</v>
      </c>
      <c r="AH30" s="365">
        <f t="shared" si="63"/>
        <v>0</v>
      </c>
      <c r="AI30" s="368"/>
      <c r="AJ30" s="362" t="str">
        <f t="shared" ref="AJ30:AJ54" si="98">_xlfn.IFS(AH30=0,"-",(AI30/AH30)&gt;=1,"SI",(AM30&gt;=AL30),"SI",(AI30/AH30)&lt;1,"NO")</f>
        <v>-</v>
      </c>
      <c r="AK30" s="363"/>
      <c r="AL30" s="367">
        <f t="shared" ref="AL30:AM54" si="99">+AF30+AH30</f>
        <v>0</v>
      </c>
      <c r="AM30" s="369">
        <f t="shared" si="99"/>
        <v>0</v>
      </c>
      <c r="AN30" s="365">
        <f t="shared" ref="AN30:AN40" si="100">+IF(AND(AN$2&gt;=$D30,AN$2&lt;=$E30)=TRUE,$I30/$H30,0)</f>
        <v>0</v>
      </c>
      <c r="AO30" s="361"/>
      <c r="AP30" s="362" t="str">
        <f t="shared" ref="AP30:AP54" si="101">_xlfn.IFS(AN30=0,"-",(AO30/AN30)&gt;=1,"SI",(AS30&gt;=AR30),"SI",(AO30/AN30)&lt;1,"NO")</f>
        <v>-</v>
      </c>
      <c r="AQ30" s="363"/>
      <c r="AR30" s="367">
        <f t="shared" ref="AR30:AS54" si="102">+AL30+AN30</f>
        <v>0</v>
      </c>
      <c r="AS30" s="367">
        <f t="shared" si="102"/>
        <v>0</v>
      </c>
      <c r="AT30" s="365">
        <f t="shared" ref="AT30:AT40" si="103">+IF(AND(AT$2&gt;=$D30,AT$2&lt;=$E30)=TRUE,$I30/$H30,0)</f>
        <v>0</v>
      </c>
      <c r="AU30" s="361"/>
      <c r="AV30" s="362" t="str">
        <f t="shared" ref="AV30:AV54" si="104">_xlfn.IFS(AT30=0,"-",(AU30/AT30)&gt;=1,"SI",(AY30&gt;=AX30),"SI",(AU30/AT30)&lt;1,"NO")</f>
        <v>-</v>
      </c>
      <c r="AW30" s="363"/>
      <c r="AX30" s="367">
        <f t="shared" ref="AX30:AY54" si="105">+AR30+AT30</f>
        <v>0</v>
      </c>
      <c r="AY30" s="367">
        <f t="shared" si="105"/>
        <v>0</v>
      </c>
      <c r="AZ30" s="365">
        <f t="shared" ref="AZ30:AZ40" si="106">+IF(AND(AZ$2&gt;=$D30,AZ$2&lt;=$E30)=TRUE,$I30/$H30,0)</f>
        <v>0</v>
      </c>
      <c r="BA30" s="361"/>
      <c r="BB30" s="362" t="str">
        <f t="shared" ref="BB30:BB54" si="107">_xlfn.IFS(AZ30=0,"-",(BA30/AZ30)&gt;=1,"SI",(BE30&gt;=BD30),"SI",(BA30/AZ30)&lt;1,"NO")</f>
        <v>-</v>
      </c>
      <c r="BC30" s="363"/>
      <c r="BD30" s="367">
        <f t="shared" ref="BD30:BE54" si="108">+AX30+AZ30</f>
        <v>0</v>
      </c>
      <c r="BE30" s="367">
        <f t="shared" si="108"/>
        <v>0</v>
      </c>
      <c r="BF30" s="365">
        <f t="shared" ref="BF30:BF40" si="109">+IF(AND(BF$2&gt;=$D30,BF$2&lt;=$E30)=TRUE,$I30/$H30,0)</f>
        <v>0</v>
      </c>
      <c r="BG30" s="361"/>
      <c r="BH30" s="362" t="str">
        <f t="shared" ref="BH30:BH54" si="110">_xlfn.IFS(BF30=0,"-",(BG30/BF30)&gt;=1,"SI",(BK30&gt;=BJ30),"SI",(BG30/BF30)&lt;1,"NO")</f>
        <v>-</v>
      </c>
      <c r="BI30" s="363"/>
      <c r="BJ30" s="367">
        <f t="shared" ref="BJ30:BK54" si="111">+BD30+BF30</f>
        <v>0</v>
      </c>
      <c r="BK30" s="367">
        <f t="shared" si="111"/>
        <v>0</v>
      </c>
      <c r="BL30" s="365">
        <f t="shared" ref="BL30:BL40" si="112">+IF(AND(BL$2&gt;=$D30,BL$2&lt;=$E30)=TRUE,$I30/$H30,0)</f>
        <v>0</v>
      </c>
      <c r="BM30" s="361"/>
      <c r="BN30" s="362" t="str">
        <f t="shared" ref="BN30:BN54" si="113">_xlfn.IFS(BL30=0,"-",(BM30/BL30)&gt;=1,"SI",(BQ30&gt;=BP30),"SI",(BM30/BL30)&lt;1,"NO")</f>
        <v>-</v>
      </c>
      <c r="BO30" s="363"/>
      <c r="BP30" s="367">
        <f t="shared" ref="BP30:BQ54" si="114">+BJ30+BL30</f>
        <v>0</v>
      </c>
      <c r="BQ30" s="367">
        <f t="shared" si="114"/>
        <v>0</v>
      </c>
      <c r="BR30" s="365">
        <f t="shared" ref="BR30:BS54" si="115">+AB30+AH30+AN30+AT30+AZ30+BF30+BL30</f>
        <v>0</v>
      </c>
      <c r="BS30" s="370">
        <f t="shared" si="115"/>
        <v>0</v>
      </c>
      <c r="BT30" s="371" t="str">
        <f t="shared" ref="BT30:BT54" si="116">_xlfn.IFS(BR30=0,"-",(BS30/BR30)&gt;=1,"SI",(BS30/BR30)&lt;1,"NO")</f>
        <v>-</v>
      </c>
      <c r="BU30" s="365">
        <f>+X30+BR30</f>
        <v>0</v>
      </c>
      <c r="BV30" s="370">
        <f>+BS30+Y30</f>
        <v>0</v>
      </c>
      <c r="BW30" s="362" t="str">
        <f t="shared" ref="BW30:BW54" si="117">_xlfn.IFS(BU30=0,"-",(BV30/BU30)&gt;=1,"SI",(BV30/BU30)&lt;1,"NO")</f>
        <v>-</v>
      </c>
      <c r="BX30" s="365">
        <f t="shared" ref="BX30:BX40" si="118">+IF(AND(BX$2&gt;=$D30,BX$2&lt;=$E30)=TRUE,$I30/$H30,0)</f>
        <v>0</v>
      </c>
      <c r="BY30" s="361"/>
      <c r="BZ30" s="362" t="str">
        <f t="shared" ref="BZ30:BZ54" si="119">_xlfn.IFS(BX30=0,"-",(BY30/BX30)&gt;=1,"SI",(CC30&gt;=CB30),"SI",(BY30/BX30)&lt;1,"NO")</f>
        <v>-</v>
      </c>
      <c r="CA30" s="363"/>
      <c r="CB30" s="367">
        <f>+BU30+BX30</f>
        <v>0</v>
      </c>
      <c r="CC30" s="367">
        <f>BV30+BY30</f>
        <v>0</v>
      </c>
      <c r="CD30" s="365">
        <f t="shared" ref="CD30:CD40" si="120">+IF(AND(CD$2&gt;=$D30,CD$2&lt;=$E30)=TRUE,$I30/$H30,0)</f>
        <v>0</v>
      </c>
      <c r="CE30" s="361"/>
      <c r="CF30" s="362" t="str">
        <f t="shared" ref="CF30:CF54" si="121">_xlfn.IFS(CD30=0,"-",(CE30/CD30)&gt;=1,"SI",(CI30&gt;=CH30),"SI",(CE30/CD30)&lt;1,"NO")</f>
        <v>-</v>
      </c>
      <c r="CG30" s="363"/>
      <c r="CH30" s="367">
        <f t="shared" ref="CH30:CI54" si="122">+CB30+CD30</f>
        <v>0</v>
      </c>
      <c r="CI30" s="367">
        <f t="shared" si="122"/>
        <v>0</v>
      </c>
      <c r="CJ30" s="365">
        <f t="shared" ref="CJ30:CJ40" si="123">+IF(AND(CJ$2&gt;=$D30,CJ$2&lt;=$E30)=TRUE,$I30/$H30,0)</f>
        <v>0</v>
      </c>
      <c r="CK30" s="361"/>
      <c r="CL30" s="362" t="str">
        <f t="shared" ref="CL30:CL54" si="124">_xlfn.IFS(CJ30=0,"-",(CK30/CJ30)&gt;=1,"SI",(CO30&gt;=CN30),"SI",(CK30/CJ30)&lt;1,"NO")</f>
        <v>-</v>
      </c>
      <c r="CM30" s="363"/>
      <c r="CN30" s="367">
        <f t="shared" ref="CN30:CO54" si="125">+CH30+CJ30</f>
        <v>0</v>
      </c>
      <c r="CO30" s="367">
        <f t="shared" si="125"/>
        <v>0</v>
      </c>
      <c r="CP30" s="365">
        <f t="shared" ref="CP30:CP40" si="126">+IF(AND(CP$2&gt;=$D30,CP$2&lt;=$E30)=TRUE,$I30/$H30,0)</f>
        <v>0</v>
      </c>
      <c r="CQ30" s="361"/>
      <c r="CR30" s="362" t="str">
        <f t="shared" ref="CR30:CR54" si="127">_xlfn.IFS(CP30=0,"-",(CQ30/CP30)&gt;=1,"SI",(CU30&gt;=CT30),"SI",(CQ30/CP30)&lt;1,"NO")</f>
        <v>-</v>
      </c>
      <c r="CS30" s="363"/>
      <c r="CT30" s="367">
        <f t="shared" ref="CT30:CU54" si="128">+CN30+CP30</f>
        <v>0</v>
      </c>
      <c r="CU30" s="367">
        <f t="shared" si="128"/>
        <v>0</v>
      </c>
      <c r="CV30" s="365">
        <f t="shared" ref="CV30:CV40" si="129">+IF(AND(CV$2&gt;=$D30,CV$2&lt;=$E30)=TRUE,$I30/$H30,0)</f>
        <v>0</v>
      </c>
      <c r="CW30" s="361"/>
      <c r="CX30" s="362" t="str">
        <f t="shared" ref="CX30:CX54" si="130">_xlfn.IFS(CV30=0,"-",(CW30/CV30)&gt;=1,"SI",(CW30/CV30)&lt;1,"NO",DA30=CZ30,"SI")</f>
        <v>-</v>
      </c>
      <c r="CY30" s="363"/>
      <c r="CZ30" s="367">
        <f t="shared" ref="CZ30:DA54" si="131">+CT30+CV30</f>
        <v>0</v>
      </c>
      <c r="DA30" s="367">
        <f t="shared" si="131"/>
        <v>0</v>
      </c>
      <c r="DB30" s="365">
        <f t="shared" ref="DB30:DB40" si="132">+IF(AND(DB$2&gt;=$D30,DB$2&lt;=$E30)=TRUE,$I30/$H30,0)</f>
        <v>0</v>
      </c>
      <c r="DC30" s="361"/>
      <c r="DD30" s="362" t="str">
        <f t="shared" ref="DD30:DD54" si="133">_xlfn.IFS(DB30=0,"-",(DC30/DB30)&gt;=1,"SI",(DG30&gt;=DF30),"SI",(DC30/DB30)&lt;1,"NO")</f>
        <v>-</v>
      </c>
      <c r="DE30" s="363"/>
      <c r="DF30" s="367">
        <f t="shared" ref="DF30:DG54" si="134">+CZ30+DB30</f>
        <v>0</v>
      </c>
      <c r="DG30" s="367">
        <f t="shared" si="134"/>
        <v>0</v>
      </c>
      <c r="DH30" s="365">
        <f t="shared" ref="DH30:DH40" si="135">+IF(AND(DH$2&gt;=$D30,DH$2&lt;=$E30)=TRUE,$I30/$H30,0)</f>
        <v>0</v>
      </c>
      <c r="DI30" s="361"/>
      <c r="DJ30" s="362" t="str">
        <f t="shared" ref="DJ30:DJ54" si="136">_xlfn.IFS(DH30=0,"-",(DI30/DH30)&gt;=1,"SI",(DM30&gt;=DL30),"SI",(DI30/DH30)&lt;1,"NO")</f>
        <v>-</v>
      </c>
      <c r="DK30" s="363"/>
      <c r="DL30" s="367">
        <f t="shared" ref="DL30:DM54" si="137">+DF30+DH30</f>
        <v>0</v>
      </c>
      <c r="DM30" s="367">
        <f t="shared" si="137"/>
        <v>0</v>
      </c>
      <c r="DN30" s="365">
        <f t="shared" ref="DN30:DO40" si="138">+BX30+CD30+CJ30+CP30+CV30+DB30+DH30</f>
        <v>0</v>
      </c>
      <c r="DO30" s="370">
        <f t="shared" si="138"/>
        <v>0</v>
      </c>
      <c r="DP30" s="371" t="str">
        <f t="shared" ref="DP30:DP54" si="139">_xlfn.IFS(DN30=0,"-",(DO30/DN30)&gt;=1,"SI",(DO30/DN30)&lt;1,"NO")</f>
        <v>-</v>
      </c>
      <c r="DQ30" s="367">
        <f t="shared" ref="DQ30:DQ54" si="140">DN30*$F30</f>
        <v>0</v>
      </c>
      <c r="DR30" s="372">
        <f t="shared" ref="DR30:DR54" si="141">(DO30*$F30)</f>
        <v>0</v>
      </c>
      <c r="DS30" s="365">
        <f>+BU30+DN30</f>
        <v>0</v>
      </c>
      <c r="DT30" s="370">
        <f>+DO30+BV30</f>
        <v>0</v>
      </c>
      <c r="DU30" s="362" t="str">
        <f t="shared" ref="DU30:DU54" si="142">_xlfn.IFS(DS30=0,"-",(DT30/DS30)&gt;=1,"SI",(DT30/DS30)&lt;1,"NO")</f>
        <v>-</v>
      </c>
      <c r="DV30" s="367">
        <f t="shared" ref="DV30:DV54" si="143">DS30*$F30</f>
        <v>0</v>
      </c>
      <c r="DW30" s="372">
        <f t="shared" ref="DW30:DW54" si="144">(DT30*$F30)</f>
        <v>0</v>
      </c>
      <c r="DX30" s="365">
        <f t="shared" ref="DX30:DX40" si="145">+IF(AND(DX$2&gt;=$D30,DX$2&lt;=$E30)=TRUE,$I30/$H30,0)</f>
        <v>0</v>
      </c>
      <c r="DY30" s="361"/>
      <c r="DZ30" s="362" t="str">
        <f t="shared" ref="DZ30:DZ54" si="146">_xlfn.IFS(DX30=0,"-",(DY30/DX30)&gt;=1,"SI",(EC30&gt;=EB30),"SI",(DY30/DX30)&lt;1,"NO")</f>
        <v>-</v>
      </c>
      <c r="EA30" s="363"/>
      <c r="EB30" s="367">
        <f t="shared" ref="EB30:EC54" si="147">+DS30+DX30</f>
        <v>0</v>
      </c>
      <c r="EC30" s="367">
        <f t="shared" si="147"/>
        <v>0</v>
      </c>
      <c r="ED30" s="365">
        <f t="shared" ref="ED30:ED40" si="148">+IF(AND(ED$2&gt;=$D30,ED$2&lt;=$E30)=TRUE,$I30/$H30,0)</f>
        <v>0.11</v>
      </c>
      <c r="EE30" s="361"/>
      <c r="EF30" s="362" t="str">
        <f t="shared" ref="EF30:EF54" si="149">_xlfn.IFS(ED30=0,"-",(EE30/ED30)&gt;=1,"SI",(EI30&gt;=EH30),"SI",(EE30/ED30)&lt;1,"NO")</f>
        <v>NO</v>
      </c>
      <c r="EG30" s="362"/>
      <c r="EH30" s="367">
        <f t="shared" ref="EH30:EI54" si="150">+EB30+ED30</f>
        <v>0.11</v>
      </c>
      <c r="EI30" s="367">
        <f t="shared" si="150"/>
        <v>0</v>
      </c>
      <c r="EJ30" s="365">
        <f t="shared" ref="EJ30:EJ40" si="151">+IF(AND(EJ$2&gt;=$D30,EJ$2&lt;=$E30)=TRUE,$I30/$H30,0)</f>
        <v>0</v>
      </c>
      <c r="EK30" s="361"/>
      <c r="EL30" s="362" t="str">
        <f t="shared" ref="EL30:EL54" si="152">_xlfn.IFS(EJ30=0,"-",(EK30/EJ30)&gt;=1,"SI",(EO30&gt;=EN30),"SI",(EK30/EJ30)&lt;1,"NO")</f>
        <v>-</v>
      </c>
      <c r="EM30" s="363"/>
      <c r="EN30" s="367">
        <f t="shared" ref="EN30:EO54" si="153">+EH30+EJ30</f>
        <v>0.11</v>
      </c>
      <c r="EO30" s="367">
        <f t="shared" si="153"/>
        <v>0</v>
      </c>
      <c r="EP30" s="365">
        <f t="shared" ref="EP30:EP40" si="154">+IF(AND(EP$2&gt;=$D30,EP$2&lt;=$E30)=TRUE,$I30/$H30,0)</f>
        <v>0</v>
      </c>
      <c r="EQ30" s="361"/>
      <c r="ER30" s="362" t="str">
        <f t="shared" ref="ER30:ER54" si="155">_xlfn.IFS(EP30=0,"-",(EQ30/EP30)&gt;=1,"SI",(EU30&gt;=ET30),"SI",(EQ30/EP30)&lt;1,"NO")</f>
        <v>-</v>
      </c>
      <c r="ES30" s="363"/>
      <c r="ET30" s="367">
        <f t="shared" ref="ET30:EU54" si="156">+EN30+EP30</f>
        <v>0.11</v>
      </c>
      <c r="EU30" s="367">
        <f t="shared" si="156"/>
        <v>0</v>
      </c>
      <c r="EV30" s="365">
        <f t="shared" ref="EV30:EV40" si="157">+IF(AND(EV$2&gt;=$D30,EV$2&lt;=$E30)=TRUE,$I30/$H30,0)</f>
        <v>0</v>
      </c>
      <c r="EW30" s="361"/>
      <c r="EX30" s="362" t="str">
        <f t="shared" ref="EX30:EX54" si="158">_xlfn.IFS(EV30=0,"-",(EW30/EV30)&gt;=1,"SI",(FA30&gt;=EZ30),"SI",(EW30/EV30)&lt;1,"NO")</f>
        <v>-</v>
      </c>
      <c r="EY30" s="363"/>
      <c r="EZ30" s="367">
        <f t="shared" ref="EZ30:FA54" si="159">+ET30+EV30</f>
        <v>0.11</v>
      </c>
      <c r="FA30" s="367">
        <f t="shared" si="159"/>
        <v>0</v>
      </c>
      <c r="FB30" s="365">
        <f t="shared" ref="FB30:FB40" si="160">+IF(AND(FB$2&gt;=$D30,FB$2&lt;=$E30)=TRUE,$I30/$H30,0)</f>
        <v>0</v>
      </c>
      <c r="FC30" s="361"/>
      <c r="FD30" s="362" t="str">
        <f t="shared" ref="FD30:FD54" si="161">_xlfn.IFS(FB30=0,"-",(FC30/FB30)&gt;=1,"SI",(FG30&gt;=FF30),"SI",(FC30/FB30)&lt;1,"NO")</f>
        <v>-</v>
      </c>
      <c r="FE30" s="363"/>
      <c r="FF30" s="367">
        <f t="shared" ref="FF30:FG54" si="162">+EZ30+FB30</f>
        <v>0.11</v>
      </c>
      <c r="FG30" s="367">
        <f t="shared" si="162"/>
        <v>0</v>
      </c>
      <c r="FH30" s="365">
        <f t="shared" ref="FH30:FH40" si="163">+IF(AND(FH$2&gt;=$D30,FH$2&lt;=$E30)=TRUE,$I30/$H30,0)</f>
        <v>0</v>
      </c>
      <c r="FI30" s="361"/>
      <c r="FJ30" s="362" t="str">
        <f t="shared" ref="FJ30:FJ54" si="164">_xlfn.IFS(FH30=0,"-",(FI30/FH30)&gt;=1,"SI",(FM30&gt;=FL30),"SI",(FI30/FH30)&lt;1,"NO")</f>
        <v>-</v>
      </c>
      <c r="FK30" s="363"/>
      <c r="FL30" s="367">
        <f t="shared" ref="FL30:FM54" si="165">+FF30+FH30</f>
        <v>0.11</v>
      </c>
      <c r="FM30" s="367">
        <f t="shared" si="165"/>
        <v>0</v>
      </c>
      <c r="FN30" s="365">
        <f t="shared" ref="FN30:FO40" si="166">+DX30+ED30+EJ30+EP30+EV30+FB30+FH30</f>
        <v>0.11</v>
      </c>
      <c r="FO30" s="370">
        <f t="shared" si="166"/>
        <v>0</v>
      </c>
      <c r="FP30" s="373" t="str">
        <f t="shared" ref="FP30:FP54" si="167">_xlfn.IFS(FN30=0,"-",(FO30/FN30)&gt;=1,"SI",(FO30/FN30)&lt;1,"NO")</f>
        <v>NO</v>
      </c>
      <c r="FQ30" s="365">
        <f>+DS30+FN30</f>
        <v>0.11</v>
      </c>
      <c r="FR30" s="370">
        <f>+FO30+DT30</f>
        <v>0</v>
      </c>
      <c r="FS30" s="362" t="str">
        <f t="shared" ref="FS30:FS54" si="168">_xlfn.IFS(FQ30=0,"-",(FR30/FQ30)&gt;=1,"SI",(FR30/FQ30)&lt;1,"NO")</f>
        <v>NO</v>
      </c>
      <c r="FT30" s="362" t="e">
        <f>_xlfn.IFS(#REF!=0,"-",(#REF!/#REF!)&gt;=1,"SI",(#REF!/#REF!)&lt;1,"NO")</f>
        <v>#REF!</v>
      </c>
      <c r="FU30" s="335"/>
      <c r="FV30" s="374"/>
    </row>
    <row r="31" spans="1:178" s="244" customFormat="1" ht="15.75">
      <c r="A31" s="353"/>
      <c r="B31" s="353"/>
      <c r="C31" s="398" t="s">
        <v>131</v>
      </c>
      <c r="D31" s="355">
        <v>44424</v>
      </c>
      <c r="E31" s="355">
        <v>44424</v>
      </c>
      <c r="F31" s="356">
        <f t="shared" si="65"/>
        <v>181.81818181818181</v>
      </c>
      <c r="G31" s="356">
        <v>20</v>
      </c>
      <c r="H31" s="357">
        <v>1</v>
      </c>
      <c r="I31" s="396">
        <v>0.11</v>
      </c>
      <c r="J31" s="397" t="s">
        <v>118</v>
      </c>
      <c r="K31" s="301"/>
      <c r="L31" s="360"/>
      <c r="M31" s="361"/>
      <c r="N31" s="362" t="str">
        <f t="shared" si="89"/>
        <v>-</v>
      </c>
      <c r="O31" s="363"/>
      <c r="P31" s="364">
        <f t="shared" si="90"/>
        <v>0</v>
      </c>
      <c r="Q31" s="364">
        <f t="shared" si="90"/>
        <v>0</v>
      </c>
      <c r="R31" s="365">
        <f t="shared" si="2"/>
        <v>0</v>
      </c>
      <c r="S31" s="361"/>
      <c r="T31" s="362"/>
      <c r="U31" s="363"/>
      <c r="V31" s="364"/>
      <c r="W31" s="364"/>
      <c r="X31" s="365">
        <f t="shared" si="93"/>
        <v>0</v>
      </c>
      <c r="Y31" s="366">
        <f t="shared" si="93"/>
        <v>0</v>
      </c>
      <c r="Z31" s="362"/>
      <c r="AA31" s="367"/>
      <c r="AB31" s="365">
        <f t="shared" si="62"/>
        <v>0</v>
      </c>
      <c r="AC31" s="361"/>
      <c r="AD31" s="362"/>
      <c r="AE31" s="363"/>
      <c r="AF31" s="364"/>
      <c r="AG31" s="364"/>
      <c r="AH31" s="365">
        <f t="shared" si="63"/>
        <v>0</v>
      </c>
      <c r="AI31" s="368"/>
      <c r="AJ31" s="362"/>
      <c r="AK31" s="363"/>
      <c r="AL31" s="367"/>
      <c r="AM31" s="369"/>
      <c r="AN31" s="365">
        <f t="shared" si="100"/>
        <v>0</v>
      </c>
      <c r="AO31" s="361"/>
      <c r="AP31" s="362"/>
      <c r="AQ31" s="363"/>
      <c r="AR31" s="367"/>
      <c r="AS31" s="367"/>
      <c r="AT31" s="365">
        <f t="shared" si="103"/>
        <v>0</v>
      </c>
      <c r="AU31" s="361"/>
      <c r="AV31" s="362"/>
      <c r="AW31" s="363"/>
      <c r="AX31" s="367"/>
      <c r="AY31" s="367"/>
      <c r="AZ31" s="365">
        <f t="shared" si="106"/>
        <v>0</v>
      </c>
      <c r="BA31" s="361"/>
      <c r="BB31" s="362"/>
      <c r="BC31" s="363"/>
      <c r="BD31" s="367"/>
      <c r="BE31" s="367"/>
      <c r="BF31" s="365">
        <f t="shared" si="109"/>
        <v>0</v>
      </c>
      <c r="BG31" s="361"/>
      <c r="BH31" s="362"/>
      <c r="BI31" s="363"/>
      <c r="BJ31" s="367"/>
      <c r="BK31" s="367"/>
      <c r="BL31" s="365">
        <f t="shared" si="112"/>
        <v>0</v>
      </c>
      <c r="BM31" s="361"/>
      <c r="BN31" s="362"/>
      <c r="BO31" s="363"/>
      <c r="BP31" s="367"/>
      <c r="BQ31" s="367"/>
      <c r="BR31" s="365">
        <f t="shared" si="115"/>
        <v>0</v>
      </c>
      <c r="BS31" s="370">
        <f t="shared" si="115"/>
        <v>0</v>
      </c>
      <c r="BT31" s="371"/>
      <c r="BU31" s="365"/>
      <c r="BV31" s="370"/>
      <c r="BW31" s="362"/>
      <c r="BX31" s="365">
        <f t="shared" si="118"/>
        <v>0</v>
      </c>
      <c r="BY31" s="361"/>
      <c r="BZ31" s="362"/>
      <c r="CA31" s="363"/>
      <c r="CB31" s="367"/>
      <c r="CC31" s="367"/>
      <c r="CD31" s="365">
        <f t="shared" si="120"/>
        <v>0</v>
      </c>
      <c r="CE31" s="361"/>
      <c r="CF31" s="362"/>
      <c r="CG31" s="363"/>
      <c r="CH31" s="367"/>
      <c r="CI31" s="367"/>
      <c r="CJ31" s="365">
        <f t="shared" si="123"/>
        <v>0</v>
      </c>
      <c r="CK31" s="361"/>
      <c r="CL31" s="362"/>
      <c r="CM31" s="363"/>
      <c r="CN31" s="367"/>
      <c r="CO31" s="367"/>
      <c r="CP31" s="365">
        <f t="shared" si="126"/>
        <v>0</v>
      </c>
      <c r="CQ31" s="361"/>
      <c r="CR31" s="362"/>
      <c r="CS31" s="363"/>
      <c r="CT31" s="367"/>
      <c r="CU31" s="367"/>
      <c r="CV31" s="365">
        <f t="shared" si="129"/>
        <v>0</v>
      </c>
      <c r="CW31" s="361"/>
      <c r="CX31" s="362"/>
      <c r="CY31" s="363"/>
      <c r="CZ31" s="367"/>
      <c r="DA31" s="367"/>
      <c r="DB31" s="365">
        <f t="shared" si="132"/>
        <v>0</v>
      </c>
      <c r="DC31" s="361"/>
      <c r="DD31" s="362"/>
      <c r="DE31" s="363"/>
      <c r="DF31" s="367"/>
      <c r="DG31" s="367"/>
      <c r="DH31" s="365">
        <f t="shared" si="135"/>
        <v>0</v>
      </c>
      <c r="DI31" s="361"/>
      <c r="DJ31" s="362"/>
      <c r="DK31" s="363"/>
      <c r="DL31" s="367"/>
      <c r="DM31" s="367"/>
      <c r="DN31" s="365">
        <f t="shared" si="138"/>
        <v>0</v>
      </c>
      <c r="DO31" s="370">
        <f t="shared" si="138"/>
        <v>0</v>
      </c>
      <c r="DP31" s="371"/>
      <c r="DQ31" s="367"/>
      <c r="DR31" s="372"/>
      <c r="DS31" s="365"/>
      <c r="DT31" s="370"/>
      <c r="DU31" s="362"/>
      <c r="DV31" s="367"/>
      <c r="DW31" s="372"/>
      <c r="DX31" s="365">
        <f t="shared" si="145"/>
        <v>0</v>
      </c>
      <c r="DY31" s="361"/>
      <c r="DZ31" s="362"/>
      <c r="EA31" s="363"/>
      <c r="EB31" s="367"/>
      <c r="EC31" s="367"/>
      <c r="ED31" s="365">
        <f t="shared" si="148"/>
        <v>0.11</v>
      </c>
      <c r="EE31" s="361"/>
      <c r="EF31" s="362"/>
      <c r="EG31" s="362"/>
      <c r="EH31" s="367"/>
      <c r="EI31" s="367"/>
      <c r="EJ31" s="365">
        <f t="shared" si="151"/>
        <v>0</v>
      </c>
      <c r="EK31" s="361"/>
      <c r="EL31" s="362"/>
      <c r="EM31" s="363"/>
      <c r="EN31" s="367"/>
      <c r="EO31" s="367"/>
      <c r="EP31" s="365">
        <f t="shared" si="154"/>
        <v>0</v>
      </c>
      <c r="EQ31" s="361"/>
      <c r="ER31" s="362"/>
      <c r="ES31" s="363"/>
      <c r="ET31" s="367"/>
      <c r="EU31" s="367"/>
      <c r="EV31" s="365">
        <f t="shared" si="157"/>
        <v>0</v>
      </c>
      <c r="EW31" s="361"/>
      <c r="EX31" s="362"/>
      <c r="EY31" s="363"/>
      <c r="EZ31" s="367"/>
      <c r="FA31" s="367"/>
      <c r="FB31" s="365">
        <f t="shared" si="160"/>
        <v>0</v>
      </c>
      <c r="FC31" s="361"/>
      <c r="FD31" s="362"/>
      <c r="FE31" s="363"/>
      <c r="FF31" s="367"/>
      <c r="FG31" s="367"/>
      <c r="FH31" s="365">
        <f t="shared" si="163"/>
        <v>0</v>
      </c>
      <c r="FI31" s="361"/>
      <c r="FJ31" s="362"/>
      <c r="FK31" s="363"/>
      <c r="FL31" s="367"/>
      <c r="FM31" s="367"/>
      <c r="FN31" s="365">
        <f t="shared" si="166"/>
        <v>0.11</v>
      </c>
      <c r="FO31" s="370">
        <f t="shared" si="166"/>
        <v>0</v>
      </c>
      <c r="FP31" s="373"/>
      <c r="FQ31" s="365">
        <f t="shared" ref="FQ31:FQ40" si="169">+DS31+FN31</f>
        <v>0.11</v>
      </c>
      <c r="FR31" s="370">
        <f t="shared" ref="FR31:FR40" si="170">+FO31+DT31</f>
        <v>0</v>
      </c>
      <c r="FS31" s="362"/>
      <c r="FT31" s="362"/>
      <c r="FU31" s="335"/>
      <c r="FV31" s="374"/>
    </row>
    <row r="32" spans="1:178" s="244" customFormat="1" ht="15.75">
      <c r="A32" s="353"/>
      <c r="B32" s="353"/>
      <c r="C32" s="398" t="s">
        <v>132</v>
      </c>
      <c r="D32" s="355">
        <v>44424</v>
      </c>
      <c r="E32" s="355">
        <v>44424</v>
      </c>
      <c r="F32" s="356">
        <f t="shared" si="65"/>
        <v>1.1363636363636362</v>
      </c>
      <c r="G32" s="356">
        <v>20</v>
      </c>
      <c r="H32" s="357">
        <v>1</v>
      </c>
      <c r="I32" s="396">
        <v>17.600000000000001</v>
      </c>
      <c r="J32" s="397" t="s">
        <v>92</v>
      </c>
      <c r="K32" s="301"/>
      <c r="L32" s="360"/>
      <c r="M32" s="361"/>
      <c r="N32" s="362" t="str">
        <f t="shared" si="89"/>
        <v>-</v>
      </c>
      <c r="O32" s="363"/>
      <c r="P32" s="364">
        <f t="shared" si="90"/>
        <v>0</v>
      </c>
      <c r="Q32" s="364">
        <f t="shared" si="90"/>
        <v>0</v>
      </c>
      <c r="R32" s="365">
        <f t="shared" si="2"/>
        <v>0</v>
      </c>
      <c r="S32" s="361"/>
      <c r="T32" s="362"/>
      <c r="U32" s="363"/>
      <c r="V32" s="364"/>
      <c r="W32" s="364"/>
      <c r="X32" s="365">
        <f t="shared" si="93"/>
        <v>0</v>
      </c>
      <c r="Y32" s="366">
        <f t="shared" si="93"/>
        <v>0</v>
      </c>
      <c r="Z32" s="362"/>
      <c r="AA32" s="367"/>
      <c r="AB32" s="365">
        <f t="shared" si="62"/>
        <v>0</v>
      </c>
      <c r="AC32" s="361"/>
      <c r="AD32" s="362"/>
      <c r="AE32" s="363"/>
      <c r="AF32" s="364"/>
      <c r="AG32" s="364"/>
      <c r="AH32" s="365">
        <f t="shared" si="63"/>
        <v>0</v>
      </c>
      <c r="AI32" s="368"/>
      <c r="AJ32" s="362"/>
      <c r="AK32" s="363"/>
      <c r="AL32" s="367"/>
      <c r="AM32" s="369"/>
      <c r="AN32" s="365">
        <f t="shared" si="100"/>
        <v>0</v>
      </c>
      <c r="AO32" s="361"/>
      <c r="AP32" s="362"/>
      <c r="AQ32" s="363"/>
      <c r="AR32" s="367"/>
      <c r="AS32" s="367"/>
      <c r="AT32" s="365">
        <f t="shared" si="103"/>
        <v>0</v>
      </c>
      <c r="AU32" s="361"/>
      <c r="AV32" s="362"/>
      <c r="AW32" s="363"/>
      <c r="AX32" s="367"/>
      <c r="AY32" s="367"/>
      <c r="AZ32" s="365">
        <f t="shared" si="106"/>
        <v>0</v>
      </c>
      <c r="BA32" s="361"/>
      <c r="BB32" s="362"/>
      <c r="BC32" s="363"/>
      <c r="BD32" s="367"/>
      <c r="BE32" s="367"/>
      <c r="BF32" s="365">
        <f t="shared" si="109"/>
        <v>0</v>
      </c>
      <c r="BG32" s="361"/>
      <c r="BH32" s="362"/>
      <c r="BI32" s="363"/>
      <c r="BJ32" s="367"/>
      <c r="BK32" s="367"/>
      <c r="BL32" s="365">
        <f t="shared" si="112"/>
        <v>0</v>
      </c>
      <c r="BM32" s="361"/>
      <c r="BN32" s="362"/>
      <c r="BO32" s="363"/>
      <c r="BP32" s="367"/>
      <c r="BQ32" s="367"/>
      <c r="BR32" s="365">
        <f t="shared" si="115"/>
        <v>0</v>
      </c>
      <c r="BS32" s="370">
        <f t="shared" si="115"/>
        <v>0</v>
      </c>
      <c r="BT32" s="371"/>
      <c r="BU32" s="365"/>
      <c r="BV32" s="370"/>
      <c r="BW32" s="362"/>
      <c r="BX32" s="365">
        <f t="shared" si="118"/>
        <v>0</v>
      </c>
      <c r="BY32" s="361"/>
      <c r="BZ32" s="362"/>
      <c r="CA32" s="363"/>
      <c r="CB32" s="367"/>
      <c r="CC32" s="367"/>
      <c r="CD32" s="365">
        <f t="shared" si="120"/>
        <v>0</v>
      </c>
      <c r="CE32" s="361"/>
      <c r="CF32" s="362"/>
      <c r="CG32" s="363"/>
      <c r="CH32" s="367"/>
      <c r="CI32" s="367"/>
      <c r="CJ32" s="365">
        <f t="shared" si="123"/>
        <v>0</v>
      </c>
      <c r="CK32" s="361"/>
      <c r="CL32" s="362"/>
      <c r="CM32" s="363"/>
      <c r="CN32" s="367"/>
      <c r="CO32" s="367"/>
      <c r="CP32" s="365">
        <f t="shared" si="126"/>
        <v>0</v>
      </c>
      <c r="CQ32" s="361"/>
      <c r="CR32" s="362"/>
      <c r="CS32" s="363"/>
      <c r="CT32" s="367"/>
      <c r="CU32" s="367"/>
      <c r="CV32" s="365">
        <f t="shared" si="129"/>
        <v>0</v>
      </c>
      <c r="CW32" s="361"/>
      <c r="CX32" s="362"/>
      <c r="CY32" s="363"/>
      <c r="CZ32" s="367"/>
      <c r="DA32" s="367"/>
      <c r="DB32" s="365">
        <f t="shared" si="132"/>
        <v>0</v>
      </c>
      <c r="DC32" s="361"/>
      <c r="DD32" s="362"/>
      <c r="DE32" s="363"/>
      <c r="DF32" s="367"/>
      <c r="DG32" s="367"/>
      <c r="DH32" s="365">
        <f t="shared" si="135"/>
        <v>0</v>
      </c>
      <c r="DI32" s="361"/>
      <c r="DJ32" s="362"/>
      <c r="DK32" s="363"/>
      <c r="DL32" s="367"/>
      <c r="DM32" s="367"/>
      <c r="DN32" s="365">
        <f t="shared" si="138"/>
        <v>0</v>
      </c>
      <c r="DO32" s="370">
        <f t="shared" si="138"/>
        <v>0</v>
      </c>
      <c r="DP32" s="371"/>
      <c r="DQ32" s="367"/>
      <c r="DR32" s="372"/>
      <c r="DS32" s="365"/>
      <c r="DT32" s="370"/>
      <c r="DU32" s="362"/>
      <c r="DV32" s="367"/>
      <c r="DW32" s="372"/>
      <c r="DX32" s="365">
        <f t="shared" si="145"/>
        <v>0</v>
      </c>
      <c r="DY32" s="361"/>
      <c r="DZ32" s="362"/>
      <c r="EA32" s="363"/>
      <c r="EB32" s="367"/>
      <c r="EC32" s="367"/>
      <c r="ED32" s="365">
        <f t="shared" si="148"/>
        <v>17.600000000000001</v>
      </c>
      <c r="EE32" s="361"/>
      <c r="EF32" s="362"/>
      <c r="EG32" s="362"/>
      <c r="EH32" s="367"/>
      <c r="EI32" s="367"/>
      <c r="EJ32" s="365">
        <f t="shared" si="151"/>
        <v>0</v>
      </c>
      <c r="EK32" s="361"/>
      <c r="EL32" s="362"/>
      <c r="EM32" s="363"/>
      <c r="EN32" s="367"/>
      <c r="EO32" s="367"/>
      <c r="EP32" s="365">
        <f t="shared" si="154"/>
        <v>0</v>
      </c>
      <c r="EQ32" s="361"/>
      <c r="ER32" s="362"/>
      <c r="ES32" s="363"/>
      <c r="ET32" s="367"/>
      <c r="EU32" s="367"/>
      <c r="EV32" s="365">
        <f t="shared" si="157"/>
        <v>0</v>
      </c>
      <c r="EW32" s="361"/>
      <c r="EX32" s="362"/>
      <c r="EY32" s="363"/>
      <c r="EZ32" s="367"/>
      <c r="FA32" s="367"/>
      <c r="FB32" s="365">
        <f t="shared" si="160"/>
        <v>0</v>
      </c>
      <c r="FC32" s="361"/>
      <c r="FD32" s="362"/>
      <c r="FE32" s="363"/>
      <c r="FF32" s="367"/>
      <c r="FG32" s="367"/>
      <c r="FH32" s="365">
        <f t="shared" si="163"/>
        <v>0</v>
      </c>
      <c r="FI32" s="361"/>
      <c r="FJ32" s="362"/>
      <c r="FK32" s="363"/>
      <c r="FL32" s="367"/>
      <c r="FM32" s="367"/>
      <c r="FN32" s="365">
        <f t="shared" si="166"/>
        <v>17.600000000000001</v>
      </c>
      <c r="FO32" s="370">
        <f t="shared" si="166"/>
        <v>0</v>
      </c>
      <c r="FP32" s="373"/>
      <c r="FQ32" s="365">
        <f t="shared" si="169"/>
        <v>17.600000000000001</v>
      </c>
      <c r="FR32" s="370">
        <f t="shared" si="170"/>
        <v>0</v>
      </c>
      <c r="FS32" s="362"/>
      <c r="FT32" s="362"/>
      <c r="FU32" s="335"/>
      <c r="FV32" s="374"/>
    </row>
    <row r="33" spans="1:178" s="244" customFormat="1" ht="15.75">
      <c r="A33" s="353"/>
      <c r="B33" s="353"/>
      <c r="C33" s="398" t="s">
        <v>117</v>
      </c>
      <c r="D33" s="355">
        <v>44424</v>
      </c>
      <c r="E33" s="355">
        <v>44425</v>
      </c>
      <c r="F33" s="356">
        <f t="shared" si="65"/>
        <v>150</v>
      </c>
      <c r="G33" s="356">
        <v>60</v>
      </c>
      <c r="H33" s="357">
        <v>2</v>
      </c>
      <c r="I33" s="396">
        <v>0.4</v>
      </c>
      <c r="J33" s="397" t="s">
        <v>118</v>
      </c>
      <c r="K33" s="301"/>
      <c r="L33" s="360"/>
      <c r="M33" s="361"/>
      <c r="N33" s="362" t="str">
        <f t="shared" si="89"/>
        <v>-</v>
      </c>
      <c r="O33" s="363"/>
      <c r="P33" s="364">
        <f t="shared" si="90"/>
        <v>0</v>
      </c>
      <c r="Q33" s="364">
        <f t="shared" si="90"/>
        <v>0</v>
      </c>
      <c r="R33" s="365">
        <f t="shared" si="2"/>
        <v>0</v>
      </c>
      <c r="S33" s="361"/>
      <c r="T33" s="362"/>
      <c r="U33" s="363"/>
      <c r="V33" s="364"/>
      <c r="W33" s="364"/>
      <c r="X33" s="365">
        <f t="shared" si="93"/>
        <v>0</v>
      </c>
      <c r="Y33" s="366">
        <f t="shared" si="93"/>
        <v>0</v>
      </c>
      <c r="Z33" s="362"/>
      <c r="AA33" s="367"/>
      <c r="AB33" s="365">
        <f t="shared" si="62"/>
        <v>0</v>
      </c>
      <c r="AC33" s="361"/>
      <c r="AD33" s="362"/>
      <c r="AE33" s="363"/>
      <c r="AF33" s="364"/>
      <c r="AG33" s="364"/>
      <c r="AH33" s="365">
        <f t="shared" si="63"/>
        <v>0</v>
      </c>
      <c r="AI33" s="368"/>
      <c r="AJ33" s="362"/>
      <c r="AK33" s="363"/>
      <c r="AL33" s="367"/>
      <c r="AM33" s="369"/>
      <c r="AN33" s="365">
        <f t="shared" si="100"/>
        <v>0</v>
      </c>
      <c r="AO33" s="361"/>
      <c r="AP33" s="362"/>
      <c r="AQ33" s="363"/>
      <c r="AR33" s="367"/>
      <c r="AS33" s="367"/>
      <c r="AT33" s="365">
        <f t="shared" si="103"/>
        <v>0</v>
      </c>
      <c r="AU33" s="361"/>
      <c r="AV33" s="362"/>
      <c r="AW33" s="363"/>
      <c r="AX33" s="367"/>
      <c r="AY33" s="367"/>
      <c r="AZ33" s="365">
        <f t="shared" si="106"/>
        <v>0</v>
      </c>
      <c r="BA33" s="361"/>
      <c r="BB33" s="362"/>
      <c r="BC33" s="363"/>
      <c r="BD33" s="367"/>
      <c r="BE33" s="367"/>
      <c r="BF33" s="365">
        <f t="shared" si="109"/>
        <v>0</v>
      </c>
      <c r="BG33" s="361"/>
      <c r="BH33" s="362"/>
      <c r="BI33" s="363"/>
      <c r="BJ33" s="367"/>
      <c r="BK33" s="367"/>
      <c r="BL33" s="365">
        <f t="shared" si="112"/>
        <v>0</v>
      </c>
      <c r="BM33" s="361"/>
      <c r="BN33" s="362"/>
      <c r="BO33" s="363"/>
      <c r="BP33" s="367"/>
      <c r="BQ33" s="367"/>
      <c r="BR33" s="365">
        <f t="shared" si="115"/>
        <v>0</v>
      </c>
      <c r="BS33" s="370">
        <f t="shared" si="115"/>
        <v>0</v>
      </c>
      <c r="BT33" s="371"/>
      <c r="BU33" s="365"/>
      <c r="BV33" s="370"/>
      <c r="BW33" s="362"/>
      <c r="BX33" s="365">
        <f t="shared" si="118"/>
        <v>0</v>
      </c>
      <c r="BY33" s="361"/>
      <c r="BZ33" s="362"/>
      <c r="CA33" s="363"/>
      <c r="CB33" s="367"/>
      <c r="CC33" s="367"/>
      <c r="CD33" s="365">
        <f t="shared" si="120"/>
        <v>0</v>
      </c>
      <c r="CE33" s="361"/>
      <c r="CF33" s="362"/>
      <c r="CG33" s="363"/>
      <c r="CH33" s="367"/>
      <c r="CI33" s="367"/>
      <c r="CJ33" s="365">
        <f t="shared" si="123"/>
        <v>0</v>
      </c>
      <c r="CK33" s="361"/>
      <c r="CL33" s="362"/>
      <c r="CM33" s="363"/>
      <c r="CN33" s="367"/>
      <c r="CO33" s="367"/>
      <c r="CP33" s="365">
        <f t="shared" si="126"/>
        <v>0</v>
      </c>
      <c r="CQ33" s="361"/>
      <c r="CR33" s="362"/>
      <c r="CS33" s="363"/>
      <c r="CT33" s="367"/>
      <c r="CU33" s="367"/>
      <c r="CV33" s="365">
        <f t="shared" si="129"/>
        <v>0</v>
      </c>
      <c r="CW33" s="361"/>
      <c r="CX33" s="362"/>
      <c r="CY33" s="363"/>
      <c r="CZ33" s="367"/>
      <c r="DA33" s="367"/>
      <c r="DB33" s="365">
        <f t="shared" si="132"/>
        <v>0</v>
      </c>
      <c r="DC33" s="361"/>
      <c r="DD33" s="362"/>
      <c r="DE33" s="363"/>
      <c r="DF33" s="367"/>
      <c r="DG33" s="367"/>
      <c r="DH33" s="365">
        <f t="shared" si="135"/>
        <v>0</v>
      </c>
      <c r="DI33" s="361"/>
      <c r="DJ33" s="362"/>
      <c r="DK33" s="363"/>
      <c r="DL33" s="367"/>
      <c r="DM33" s="367"/>
      <c r="DN33" s="365">
        <f t="shared" si="138"/>
        <v>0</v>
      </c>
      <c r="DO33" s="370">
        <f t="shared" si="138"/>
        <v>0</v>
      </c>
      <c r="DP33" s="371"/>
      <c r="DQ33" s="367"/>
      <c r="DR33" s="372"/>
      <c r="DS33" s="365"/>
      <c r="DT33" s="370"/>
      <c r="DU33" s="362"/>
      <c r="DV33" s="367"/>
      <c r="DW33" s="372"/>
      <c r="DX33" s="365">
        <f t="shared" si="145"/>
        <v>0</v>
      </c>
      <c r="DY33" s="361"/>
      <c r="DZ33" s="362"/>
      <c r="EA33" s="363"/>
      <c r="EB33" s="367"/>
      <c r="EC33" s="367"/>
      <c r="ED33" s="365">
        <f t="shared" si="148"/>
        <v>0.2</v>
      </c>
      <c r="EE33" s="361"/>
      <c r="EF33" s="362"/>
      <c r="EG33" s="362"/>
      <c r="EH33" s="367"/>
      <c r="EI33" s="367"/>
      <c r="EJ33" s="365">
        <f t="shared" si="151"/>
        <v>0.2</v>
      </c>
      <c r="EK33" s="361"/>
      <c r="EL33" s="362"/>
      <c r="EM33" s="363"/>
      <c r="EN33" s="367"/>
      <c r="EO33" s="367"/>
      <c r="EP33" s="365">
        <f t="shared" si="154"/>
        <v>0</v>
      </c>
      <c r="EQ33" s="361"/>
      <c r="ER33" s="362"/>
      <c r="ES33" s="363"/>
      <c r="ET33" s="367"/>
      <c r="EU33" s="367"/>
      <c r="EV33" s="365">
        <f t="shared" si="157"/>
        <v>0</v>
      </c>
      <c r="EW33" s="361"/>
      <c r="EX33" s="362"/>
      <c r="EY33" s="363"/>
      <c r="EZ33" s="367"/>
      <c r="FA33" s="367"/>
      <c r="FB33" s="365">
        <f t="shared" si="160"/>
        <v>0</v>
      </c>
      <c r="FC33" s="361"/>
      <c r="FD33" s="362"/>
      <c r="FE33" s="363"/>
      <c r="FF33" s="367"/>
      <c r="FG33" s="367"/>
      <c r="FH33" s="365">
        <f t="shared" si="163"/>
        <v>0</v>
      </c>
      <c r="FI33" s="361"/>
      <c r="FJ33" s="362"/>
      <c r="FK33" s="363"/>
      <c r="FL33" s="367"/>
      <c r="FM33" s="367"/>
      <c r="FN33" s="365">
        <f t="shared" si="166"/>
        <v>0.4</v>
      </c>
      <c r="FO33" s="370">
        <f t="shared" si="166"/>
        <v>0</v>
      </c>
      <c r="FP33" s="373"/>
      <c r="FQ33" s="365">
        <f t="shared" si="169"/>
        <v>0.4</v>
      </c>
      <c r="FR33" s="370">
        <f t="shared" si="170"/>
        <v>0</v>
      </c>
      <c r="FS33" s="362"/>
      <c r="FT33" s="362"/>
      <c r="FU33" s="335"/>
      <c r="FV33" s="374"/>
    </row>
    <row r="34" spans="1:178" s="244" customFormat="1" ht="15.75">
      <c r="A34" s="353"/>
      <c r="B34" s="353"/>
      <c r="C34" s="398" t="s">
        <v>119</v>
      </c>
      <c r="D34" s="355">
        <v>44425</v>
      </c>
      <c r="E34" s="355">
        <v>44425</v>
      </c>
      <c r="F34" s="356">
        <f t="shared" si="65"/>
        <v>7.5757575757575752</v>
      </c>
      <c r="G34" s="356">
        <v>20</v>
      </c>
      <c r="H34" s="357">
        <v>1</v>
      </c>
      <c r="I34" s="396">
        <v>2.64</v>
      </c>
      <c r="J34" s="397" t="s">
        <v>112</v>
      </c>
      <c r="K34" s="301"/>
      <c r="L34" s="360"/>
      <c r="M34" s="361"/>
      <c r="N34" s="362" t="str">
        <f t="shared" si="89"/>
        <v>-</v>
      </c>
      <c r="O34" s="363"/>
      <c r="P34" s="364">
        <f t="shared" si="90"/>
        <v>0</v>
      </c>
      <c r="Q34" s="364">
        <f t="shared" si="90"/>
        <v>0</v>
      </c>
      <c r="R34" s="365">
        <f t="shared" si="2"/>
        <v>0</v>
      </c>
      <c r="S34" s="361"/>
      <c r="T34" s="362"/>
      <c r="U34" s="363"/>
      <c r="V34" s="364"/>
      <c r="W34" s="364"/>
      <c r="X34" s="365">
        <f t="shared" si="93"/>
        <v>0</v>
      </c>
      <c r="Y34" s="366">
        <f t="shared" si="93"/>
        <v>0</v>
      </c>
      <c r="Z34" s="362"/>
      <c r="AA34" s="367"/>
      <c r="AB34" s="365">
        <f t="shared" si="62"/>
        <v>0</v>
      </c>
      <c r="AC34" s="361"/>
      <c r="AD34" s="362"/>
      <c r="AE34" s="363"/>
      <c r="AF34" s="364"/>
      <c r="AG34" s="364"/>
      <c r="AH34" s="365">
        <f t="shared" si="63"/>
        <v>0</v>
      </c>
      <c r="AI34" s="368"/>
      <c r="AJ34" s="362"/>
      <c r="AK34" s="363"/>
      <c r="AL34" s="367"/>
      <c r="AM34" s="369"/>
      <c r="AN34" s="365">
        <f t="shared" si="100"/>
        <v>0</v>
      </c>
      <c r="AO34" s="361"/>
      <c r="AP34" s="362"/>
      <c r="AQ34" s="363"/>
      <c r="AR34" s="367"/>
      <c r="AS34" s="367"/>
      <c r="AT34" s="365">
        <f t="shared" si="103"/>
        <v>0</v>
      </c>
      <c r="AU34" s="361"/>
      <c r="AV34" s="362"/>
      <c r="AW34" s="363"/>
      <c r="AX34" s="367"/>
      <c r="AY34" s="367"/>
      <c r="AZ34" s="365">
        <f t="shared" si="106"/>
        <v>0</v>
      </c>
      <c r="BA34" s="361"/>
      <c r="BB34" s="362"/>
      <c r="BC34" s="363"/>
      <c r="BD34" s="367"/>
      <c r="BE34" s="367"/>
      <c r="BF34" s="365">
        <f t="shared" si="109"/>
        <v>0</v>
      </c>
      <c r="BG34" s="361"/>
      <c r="BH34" s="362"/>
      <c r="BI34" s="363"/>
      <c r="BJ34" s="367"/>
      <c r="BK34" s="367"/>
      <c r="BL34" s="365">
        <f t="shared" si="112"/>
        <v>0</v>
      </c>
      <c r="BM34" s="361"/>
      <c r="BN34" s="362"/>
      <c r="BO34" s="363"/>
      <c r="BP34" s="367"/>
      <c r="BQ34" s="367"/>
      <c r="BR34" s="365">
        <f t="shared" si="115"/>
        <v>0</v>
      </c>
      <c r="BS34" s="370">
        <f t="shared" si="115"/>
        <v>0</v>
      </c>
      <c r="BT34" s="371"/>
      <c r="BU34" s="365"/>
      <c r="BV34" s="370"/>
      <c r="BW34" s="362"/>
      <c r="BX34" s="365">
        <f t="shared" si="118"/>
        <v>0</v>
      </c>
      <c r="BY34" s="361"/>
      <c r="BZ34" s="362"/>
      <c r="CA34" s="363"/>
      <c r="CB34" s="367"/>
      <c r="CC34" s="367"/>
      <c r="CD34" s="365">
        <f t="shared" si="120"/>
        <v>0</v>
      </c>
      <c r="CE34" s="361"/>
      <c r="CF34" s="362"/>
      <c r="CG34" s="363"/>
      <c r="CH34" s="367"/>
      <c r="CI34" s="367"/>
      <c r="CJ34" s="365">
        <f t="shared" si="123"/>
        <v>0</v>
      </c>
      <c r="CK34" s="361"/>
      <c r="CL34" s="362"/>
      <c r="CM34" s="363"/>
      <c r="CN34" s="367"/>
      <c r="CO34" s="367"/>
      <c r="CP34" s="365">
        <f t="shared" si="126"/>
        <v>0</v>
      </c>
      <c r="CQ34" s="361"/>
      <c r="CR34" s="362"/>
      <c r="CS34" s="363"/>
      <c r="CT34" s="367"/>
      <c r="CU34" s="367"/>
      <c r="CV34" s="365">
        <f t="shared" si="129"/>
        <v>0</v>
      </c>
      <c r="CW34" s="361"/>
      <c r="CX34" s="362"/>
      <c r="CY34" s="363"/>
      <c r="CZ34" s="367"/>
      <c r="DA34" s="367"/>
      <c r="DB34" s="365">
        <f t="shared" si="132"/>
        <v>0</v>
      </c>
      <c r="DC34" s="361"/>
      <c r="DD34" s="362"/>
      <c r="DE34" s="363"/>
      <c r="DF34" s="367"/>
      <c r="DG34" s="367"/>
      <c r="DH34" s="365">
        <f t="shared" si="135"/>
        <v>0</v>
      </c>
      <c r="DI34" s="361"/>
      <c r="DJ34" s="362"/>
      <c r="DK34" s="363"/>
      <c r="DL34" s="367"/>
      <c r="DM34" s="367"/>
      <c r="DN34" s="365">
        <f t="shared" si="138"/>
        <v>0</v>
      </c>
      <c r="DO34" s="370">
        <f t="shared" si="138"/>
        <v>0</v>
      </c>
      <c r="DP34" s="371"/>
      <c r="DQ34" s="367"/>
      <c r="DR34" s="372"/>
      <c r="DS34" s="365"/>
      <c r="DT34" s="370"/>
      <c r="DU34" s="362"/>
      <c r="DV34" s="367"/>
      <c r="DW34" s="372"/>
      <c r="DX34" s="365">
        <f t="shared" si="145"/>
        <v>0</v>
      </c>
      <c r="DY34" s="361"/>
      <c r="DZ34" s="362"/>
      <c r="EA34" s="363"/>
      <c r="EB34" s="367"/>
      <c r="EC34" s="367"/>
      <c r="ED34" s="365">
        <f t="shared" si="148"/>
        <v>0</v>
      </c>
      <c r="EE34" s="361"/>
      <c r="EF34" s="362"/>
      <c r="EG34" s="362"/>
      <c r="EH34" s="367"/>
      <c r="EI34" s="367"/>
      <c r="EJ34" s="365">
        <f t="shared" si="151"/>
        <v>2.64</v>
      </c>
      <c r="EK34" s="361"/>
      <c r="EL34" s="362"/>
      <c r="EM34" s="363"/>
      <c r="EN34" s="367"/>
      <c r="EO34" s="367"/>
      <c r="EP34" s="365">
        <f t="shared" si="154"/>
        <v>0</v>
      </c>
      <c r="EQ34" s="361"/>
      <c r="ER34" s="362"/>
      <c r="ES34" s="363"/>
      <c r="ET34" s="367"/>
      <c r="EU34" s="367"/>
      <c r="EV34" s="365">
        <f t="shared" si="157"/>
        <v>0</v>
      </c>
      <c r="EW34" s="361"/>
      <c r="EX34" s="362"/>
      <c r="EY34" s="363"/>
      <c r="EZ34" s="367"/>
      <c r="FA34" s="367"/>
      <c r="FB34" s="365">
        <f t="shared" si="160"/>
        <v>0</v>
      </c>
      <c r="FC34" s="361"/>
      <c r="FD34" s="362"/>
      <c r="FE34" s="363"/>
      <c r="FF34" s="367"/>
      <c r="FG34" s="367"/>
      <c r="FH34" s="365">
        <f t="shared" si="163"/>
        <v>0</v>
      </c>
      <c r="FI34" s="361"/>
      <c r="FJ34" s="362"/>
      <c r="FK34" s="363"/>
      <c r="FL34" s="367"/>
      <c r="FM34" s="367"/>
      <c r="FN34" s="365">
        <f t="shared" si="166"/>
        <v>2.64</v>
      </c>
      <c r="FO34" s="370">
        <f t="shared" si="166"/>
        <v>0</v>
      </c>
      <c r="FP34" s="373"/>
      <c r="FQ34" s="365">
        <f t="shared" si="169"/>
        <v>2.64</v>
      </c>
      <c r="FR34" s="370">
        <f t="shared" si="170"/>
        <v>0</v>
      </c>
      <c r="FS34" s="362"/>
      <c r="FT34" s="362"/>
      <c r="FU34" s="335"/>
      <c r="FV34" s="374"/>
    </row>
    <row r="35" spans="1:178" s="244" customFormat="1" ht="15.75">
      <c r="A35" s="353"/>
      <c r="B35" s="353"/>
      <c r="C35" s="398" t="s">
        <v>120</v>
      </c>
      <c r="D35" s="355">
        <v>44425</v>
      </c>
      <c r="E35" s="355">
        <v>44425</v>
      </c>
      <c r="F35" s="356">
        <f t="shared" si="65"/>
        <v>1000</v>
      </c>
      <c r="G35" s="356">
        <v>20</v>
      </c>
      <c r="H35" s="357">
        <v>1</v>
      </c>
      <c r="I35" s="396">
        <v>0.02</v>
      </c>
      <c r="J35" s="397" t="s">
        <v>91</v>
      </c>
      <c r="K35" s="301"/>
      <c r="L35" s="360"/>
      <c r="M35" s="361"/>
      <c r="N35" s="362" t="str">
        <f t="shared" si="89"/>
        <v>-</v>
      </c>
      <c r="O35" s="363"/>
      <c r="P35" s="364">
        <f t="shared" si="90"/>
        <v>0</v>
      </c>
      <c r="Q35" s="364">
        <f t="shared" si="90"/>
        <v>0</v>
      </c>
      <c r="R35" s="365">
        <f t="shared" si="2"/>
        <v>0</v>
      </c>
      <c r="S35" s="361"/>
      <c r="T35" s="362"/>
      <c r="U35" s="363"/>
      <c r="V35" s="364"/>
      <c r="W35" s="364"/>
      <c r="X35" s="365">
        <f t="shared" si="93"/>
        <v>0</v>
      </c>
      <c r="Y35" s="366">
        <f t="shared" si="93"/>
        <v>0</v>
      </c>
      <c r="Z35" s="362"/>
      <c r="AA35" s="367"/>
      <c r="AB35" s="365">
        <f t="shared" si="62"/>
        <v>0</v>
      </c>
      <c r="AC35" s="361"/>
      <c r="AD35" s="362"/>
      <c r="AE35" s="363"/>
      <c r="AF35" s="364"/>
      <c r="AG35" s="364"/>
      <c r="AH35" s="365">
        <f t="shared" si="63"/>
        <v>0</v>
      </c>
      <c r="AI35" s="368"/>
      <c r="AJ35" s="362"/>
      <c r="AK35" s="363"/>
      <c r="AL35" s="367"/>
      <c r="AM35" s="369"/>
      <c r="AN35" s="365">
        <f t="shared" si="100"/>
        <v>0</v>
      </c>
      <c r="AO35" s="361"/>
      <c r="AP35" s="362"/>
      <c r="AQ35" s="363"/>
      <c r="AR35" s="367"/>
      <c r="AS35" s="367"/>
      <c r="AT35" s="365">
        <f t="shared" si="103"/>
        <v>0</v>
      </c>
      <c r="AU35" s="361"/>
      <c r="AV35" s="362"/>
      <c r="AW35" s="363"/>
      <c r="AX35" s="367"/>
      <c r="AY35" s="367"/>
      <c r="AZ35" s="365">
        <f t="shared" si="106"/>
        <v>0</v>
      </c>
      <c r="BA35" s="361"/>
      <c r="BB35" s="362"/>
      <c r="BC35" s="363"/>
      <c r="BD35" s="367"/>
      <c r="BE35" s="367"/>
      <c r="BF35" s="365">
        <f t="shared" si="109"/>
        <v>0</v>
      </c>
      <c r="BG35" s="361"/>
      <c r="BH35" s="362"/>
      <c r="BI35" s="363"/>
      <c r="BJ35" s="367"/>
      <c r="BK35" s="367"/>
      <c r="BL35" s="365">
        <f t="shared" si="112"/>
        <v>0</v>
      </c>
      <c r="BM35" s="361"/>
      <c r="BN35" s="362"/>
      <c r="BO35" s="363"/>
      <c r="BP35" s="367"/>
      <c r="BQ35" s="367"/>
      <c r="BR35" s="365">
        <f t="shared" si="115"/>
        <v>0</v>
      </c>
      <c r="BS35" s="370">
        <f t="shared" si="115"/>
        <v>0</v>
      </c>
      <c r="BT35" s="371"/>
      <c r="BU35" s="365"/>
      <c r="BV35" s="370"/>
      <c r="BW35" s="362"/>
      <c r="BX35" s="365">
        <f t="shared" si="118"/>
        <v>0</v>
      </c>
      <c r="BY35" s="361"/>
      <c r="BZ35" s="362"/>
      <c r="CA35" s="363"/>
      <c r="CB35" s="367"/>
      <c r="CC35" s="367"/>
      <c r="CD35" s="365">
        <f t="shared" si="120"/>
        <v>0</v>
      </c>
      <c r="CE35" s="361"/>
      <c r="CF35" s="362"/>
      <c r="CG35" s="363"/>
      <c r="CH35" s="367"/>
      <c r="CI35" s="367"/>
      <c r="CJ35" s="365">
        <f t="shared" si="123"/>
        <v>0</v>
      </c>
      <c r="CK35" s="361"/>
      <c r="CL35" s="362"/>
      <c r="CM35" s="363"/>
      <c r="CN35" s="367"/>
      <c r="CO35" s="367"/>
      <c r="CP35" s="365">
        <f t="shared" si="126"/>
        <v>0</v>
      </c>
      <c r="CQ35" s="361"/>
      <c r="CR35" s="362"/>
      <c r="CS35" s="363"/>
      <c r="CT35" s="367"/>
      <c r="CU35" s="367"/>
      <c r="CV35" s="365">
        <f t="shared" si="129"/>
        <v>0</v>
      </c>
      <c r="CW35" s="361"/>
      <c r="CX35" s="362"/>
      <c r="CY35" s="363"/>
      <c r="CZ35" s="367"/>
      <c r="DA35" s="367"/>
      <c r="DB35" s="365">
        <f t="shared" si="132"/>
        <v>0</v>
      </c>
      <c r="DC35" s="361"/>
      <c r="DD35" s="362"/>
      <c r="DE35" s="363"/>
      <c r="DF35" s="367"/>
      <c r="DG35" s="367"/>
      <c r="DH35" s="365">
        <f t="shared" si="135"/>
        <v>0</v>
      </c>
      <c r="DI35" s="361"/>
      <c r="DJ35" s="362"/>
      <c r="DK35" s="363"/>
      <c r="DL35" s="367"/>
      <c r="DM35" s="367"/>
      <c r="DN35" s="365">
        <f t="shared" si="138"/>
        <v>0</v>
      </c>
      <c r="DO35" s="370">
        <f t="shared" si="138"/>
        <v>0</v>
      </c>
      <c r="DP35" s="371"/>
      <c r="DQ35" s="367"/>
      <c r="DR35" s="372"/>
      <c r="DS35" s="365"/>
      <c r="DT35" s="370"/>
      <c r="DU35" s="362"/>
      <c r="DV35" s="367"/>
      <c r="DW35" s="372"/>
      <c r="DX35" s="365">
        <f t="shared" si="145"/>
        <v>0</v>
      </c>
      <c r="DY35" s="361"/>
      <c r="DZ35" s="362"/>
      <c r="EA35" s="363"/>
      <c r="EB35" s="367"/>
      <c r="EC35" s="367"/>
      <c r="ED35" s="365">
        <f t="shared" si="148"/>
        <v>0</v>
      </c>
      <c r="EE35" s="361"/>
      <c r="EF35" s="362"/>
      <c r="EG35" s="362"/>
      <c r="EH35" s="367"/>
      <c r="EI35" s="367"/>
      <c r="EJ35" s="365">
        <f t="shared" si="151"/>
        <v>0.02</v>
      </c>
      <c r="EK35" s="361"/>
      <c r="EL35" s="362"/>
      <c r="EM35" s="363"/>
      <c r="EN35" s="367"/>
      <c r="EO35" s="367"/>
      <c r="EP35" s="365">
        <f t="shared" si="154"/>
        <v>0</v>
      </c>
      <c r="EQ35" s="361"/>
      <c r="ER35" s="362"/>
      <c r="ES35" s="363"/>
      <c r="ET35" s="367"/>
      <c r="EU35" s="367"/>
      <c r="EV35" s="365">
        <f t="shared" si="157"/>
        <v>0</v>
      </c>
      <c r="EW35" s="361"/>
      <c r="EX35" s="362"/>
      <c r="EY35" s="363"/>
      <c r="EZ35" s="367"/>
      <c r="FA35" s="367"/>
      <c r="FB35" s="365">
        <f t="shared" si="160"/>
        <v>0</v>
      </c>
      <c r="FC35" s="361"/>
      <c r="FD35" s="362"/>
      <c r="FE35" s="363"/>
      <c r="FF35" s="367"/>
      <c r="FG35" s="367"/>
      <c r="FH35" s="365">
        <f t="shared" si="163"/>
        <v>0</v>
      </c>
      <c r="FI35" s="361"/>
      <c r="FJ35" s="362"/>
      <c r="FK35" s="363"/>
      <c r="FL35" s="367"/>
      <c r="FM35" s="367"/>
      <c r="FN35" s="365">
        <f t="shared" si="166"/>
        <v>0.02</v>
      </c>
      <c r="FO35" s="370">
        <f t="shared" si="166"/>
        <v>0</v>
      </c>
      <c r="FP35" s="373"/>
      <c r="FQ35" s="365">
        <f t="shared" si="169"/>
        <v>0.02</v>
      </c>
      <c r="FR35" s="370">
        <f t="shared" si="170"/>
        <v>0</v>
      </c>
      <c r="FS35" s="362"/>
      <c r="FT35" s="362"/>
      <c r="FU35" s="335"/>
      <c r="FV35" s="374"/>
    </row>
    <row r="36" spans="1:178" s="244" customFormat="1" ht="15.75">
      <c r="A36" s="353"/>
      <c r="B36" s="353"/>
      <c r="C36" s="398" t="s">
        <v>121</v>
      </c>
      <c r="D36" s="355">
        <v>44428</v>
      </c>
      <c r="E36" s="355">
        <v>44428</v>
      </c>
      <c r="F36" s="356">
        <f t="shared" si="65"/>
        <v>2.0964360587002098</v>
      </c>
      <c r="G36" s="356">
        <v>20</v>
      </c>
      <c r="H36" s="357">
        <v>1</v>
      </c>
      <c r="I36" s="396">
        <v>9.5399999999999991</v>
      </c>
      <c r="J36" s="397" t="s">
        <v>122</v>
      </c>
      <c r="K36" s="301"/>
      <c r="L36" s="360"/>
      <c r="M36" s="361"/>
      <c r="N36" s="362" t="str">
        <f t="shared" si="89"/>
        <v>-</v>
      </c>
      <c r="O36" s="363"/>
      <c r="P36" s="364">
        <f t="shared" si="90"/>
        <v>0</v>
      </c>
      <c r="Q36" s="364">
        <f t="shared" si="90"/>
        <v>0</v>
      </c>
      <c r="R36" s="365">
        <f t="shared" si="2"/>
        <v>0</v>
      </c>
      <c r="S36" s="361"/>
      <c r="T36" s="362"/>
      <c r="U36" s="363"/>
      <c r="V36" s="364"/>
      <c r="W36" s="364"/>
      <c r="X36" s="365">
        <f t="shared" si="93"/>
        <v>0</v>
      </c>
      <c r="Y36" s="366">
        <f t="shared" si="93"/>
        <v>0</v>
      </c>
      <c r="Z36" s="362"/>
      <c r="AA36" s="367"/>
      <c r="AB36" s="365">
        <f t="shared" si="62"/>
        <v>0</v>
      </c>
      <c r="AC36" s="361"/>
      <c r="AD36" s="362"/>
      <c r="AE36" s="363"/>
      <c r="AF36" s="364"/>
      <c r="AG36" s="364"/>
      <c r="AH36" s="365">
        <f t="shared" si="63"/>
        <v>0</v>
      </c>
      <c r="AI36" s="368"/>
      <c r="AJ36" s="362"/>
      <c r="AK36" s="363"/>
      <c r="AL36" s="367"/>
      <c r="AM36" s="369"/>
      <c r="AN36" s="365">
        <f t="shared" si="100"/>
        <v>0</v>
      </c>
      <c r="AO36" s="361"/>
      <c r="AP36" s="362"/>
      <c r="AQ36" s="363"/>
      <c r="AR36" s="367"/>
      <c r="AS36" s="367"/>
      <c r="AT36" s="365">
        <f t="shared" si="103"/>
        <v>0</v>
      </c>
      <c r="AU36" s="361"/>
      <c r="AV36" s="362"/>
      <c r="AW36" s="363"/>
      <c r="AX36" s="367"/>
      <c r="AY36" s="367"/>
      <c r="AZ36" s="365">
        <f t="shared" si="106"/>
        <v>0</v>
      </c>
      <c r="BA36" s="361"/>
      <c r="BB36" s="362"/>
      <c r="BC36" s="363"/>
      <c r="BD36" s="367"/>
      <c r="BE36" s="367"/>
      <c r="BF36" s="365">
        <f t="shared" si="109"/>
        <v>0</v>
      </c>
      <c r="BG36" s="361"/>
      <c r="BH36" s="362"/>
      <c r="BI36" s="363"/>
      <c r="BJ36" s="367"/>
      <c r="BK36" s="367"/>
      <c r="BL36" s="365">
        <f t="shared" si="112"/>
        <v>0</v>
      </c>
      <c r="BM36" s="361"/>
      <c r="BN36" s="362"/>
      <c r="BO36" s="363"/>
      <c r="BP36" s="367"/>
      <c r="BQ36" s="367"/>
      <c r="BR36" s="365">
        <f t="shared" si="115"/>
        <v>0</v>
      </c>
      <c r="BS36" s="370">
        <f t="shared" si="115"/>
        <v>0</v>
      </c>
      <c r="BT36" s="371"/>
      <c r="BU36" s="365"/>
      <c r="BV36" s="370"/>
      <c r="BW36" s="362"/>
      <c r="BX36" s="365">
        <f t="shared" si="118"/>
        <v>0</v>
      </c>
      <c r="BY36" s="361"/>
      <c r="BZ36" s="362"/>
      <c r="CA36" s="363"/>
      <c r="CB36" s="367"/>
      <c r="CC36" s="367"/>
      <c r="CD36" s="365">
        <f t="shared" si="120"/>
        <v>0</v>
      </c>
      <c r="CE36" s="361"/>
      <c r="CF36" s="362"/>
      <c r="CG36" s="363"/>
      <c r="CH36" s="367"/>
      <c r="CI36" s="367"/>
      <c r="CJ36" s="365">
        <f t="shared" si="123"/>
        <v>0</v>
      </c>
      <c r="CK36" s="361"/>
      <c r="CL36" s="362"/>
      <c r="CM36" s="363"/>
      <c r="CN36" s="367"/>
      <c r="CO36" s="367"/>
      <c r="CP36" s="365">
        <f t="shared" si="126"/>
        <v>0</v>
      </c>
      <c r="CQ36" s="361"/>
      <c r="CR36" s="362"/>
      <c r="CS36" s="363"/>
      <c r="CT36" s="367"/>
      <c r="CU36" s="367"/>
      <c r="CV36" s="365">
        <f t="shared" si="129"/>
        <v>0</v>
      </c>
      <c r="CW36" s="361"/>
      <c r="CX36" s="362"/>
      <c r="CY36" s="363"/>
      <c r="CZ36" s="367"/>
      <c r="DA36" s="367"/>
      <c r="DB36" s="365">
        <f t="shared" si="132"/>
        <v>0</v>
      </c>
      <c r="DC36" s="361"/>
      <c r="DD36" s="362"/>
      <c r="DE36" s="363"/>
      <c r="DF36" s="367"/>
      <c r="DG36" s="367"/>
      <c r="DH36" s="365">
        <f t="shared" si="135"/>
        <v>0</v>
      </c>
      <c r="DI36" s="361"/>
      <c r="DJ36" s="362"/>
      <c r="DK36" s="363"/>
      <c r="DL36" s="367"/>
      <c r="DM36" s="367"/>
      <c r="DN36" s="365">
        <f t="shared" si="138"/>
        <v>0</v>
      </c>
      <c r="DO36" s="370">
        <f t="shared" si="138"/>
        <v>0</v>
      </c>
      <c r="DP36" s="371"/>
      <c r="DQ36" s="367"/>
      <c r="DR36" s="372"/>
      <c r="DS36" s="365"/>
      <c r="DT36" s="370"/>
      <c r="DU36" s="362"/>
      <c r="DV36" s="367"/>
      <c r="DW36" s="372"/>
      <c r="DX36" s="365">
        <f t="shared" si="145"/>
        <v>0</v>
      </c>
      <c r="DY36" s="361"/>
      <c r="DZ36" s="362"/>
      <c r="EA36" s="363"/>
      <c r="EB36" s="367"/>
      <c r="EC36" s="367"/>
      <c r="ED36" s="365">
        <f t="shared" si="148"/>
        <v>0</v>
      </c>
      <c r="EE36" s="361"/>
      <c r="EF36" s="362"/>
      <c r="EG36" s="362"/>
      <c r="EH36" s="367"/>
      <c r="EI36" s="367"/>
      <c r="EJ36" s="365">
        <f t="shared" si="151"/>
        <v>0</v>
      </c>
      <c r="EK36" s="361"/>
      <c r="EL36" s="362"/>
      <c r="EM36" s="363"/>
      <c r="EN36" s="367"/>
      <c r="EO36" s="367"/>
      <c r="EP36" s="365">
        <f t="shared" si="154"/>
        <v>0</v>
      </c>
      <c r="EQ36" s="361"/>
      <c r="ER36" s="362"/>
      <c r="ES36" s="363"/>
      <c r="ET36" s="367"/>
      <c r="EU36" s="367"/>
      <c r="EV36" s="365">
        <f t="shared" si="157"/>
        <v>0</v>
      </c>
      <c r="EW36" s="361"/>
      <c r="EX36" s="362"/>
      <c r="EY36" s="363"/>
      <c r="EZ36" s="367"/>
      <c r="FA36" s="367"/>
      <c r="FB36" s="365">
        <f t="shared" si="160"/>
        <v>9.5399999999999991</v>
      </c>
      <c r="FC36" s="361"/>
      <c r="FD36" s="362"/>
      <c r="FE36" s="363"/>
      <c r="FF36" s="367"/>
      <c r="FG36" s="367"/>
      <c r="FH36" s="365">
        <f t="shared" si="163"/>
        <v>0</v>
      </c>
      <c r="FI36" s="361"/>
      <c r="FJ36" s="362"/>
      <c r="FK36" s="363"/>
      <c r="FL36" s="367"/>
      <c r="FM36" s="367"/>
      <c r="FN36" s="365">
        <f t="shared" si="166"/>
        <v>9.5399999999999991</v>
      </c>
      <c r="FO36" s="370">
        <f t="shared" si="166"/>
        <v>0</v>
      </c>
      <c r="FP36" s="373"/>
      <c r="FQ36" s="365">
        <f t="shared" si="169"/>
        <v>9.5399999999999991</v>
      </c>
      <c r="FR36" s="370">
        <f t="shared" si="170"/>
        <v>0</v>
      </c>
      <c r="FS36" s="362"/>
      <c r="FT36" s="362"/>
      <c r="FU36" s="335"/>
      <c r="FV36" s="374"/>
    </row>
    <row r="37" spans="1:178" s="244" customFormat="1" ht="15.75">
      <c r="A37" s="353"/>
      <c r="B37" s="353"/>
      <c r="C37" s="398" t="s">
        <v>123</v>
      </c>
      <c r="D37" s="355">
        <v>44428</v>
      </c>
      <c r="E37" s="355">
        <v>44428</v>
      </c>
      <c r="F37" s="356">
        <f t="shared" si="65"/>
        <v>14.492753623188406</v>
      </c>
      <c r="G37" s="356">
        <v>20</v>
      </c>
      <c r="H37" s="357">
        <v>1</v>
      </c>
      <c r="I37" s="396">
        <v>1.38</v>
      </c>
      <c r="J37" s="397" t="s">
        <v>124</v>
      </c>
      <c r="K37" s="301"/>
      <c r="L37" s="360"/>
      <c r="M37" s="361"/>
      <c r="N37" s="362" t="str">
        <f t="shared" si="89"/>
        <v>-</v>
      </c>
      <c r="O37" s="363"/>
      <c r="P37" s="364">
        <f t="shared" si="90"/>
        <v>0</v>
      </c>
      <c r="Q37" s="364">
        <f t="shared" si="90"/>
        <v>0</v>
      </c>
      <c r="R37" s="365">
        <f t="shared" si="2"/>
        <v>0</v>
      </c>
      <c r="S37" s="361"/>
      <c r="T37" s="362"/>
      <c r="U37" s="363"/>
      <c r="V37" s="364"/>
      <c r="W37" s="364"/>
      <c r="X37" s="365">
        <f t="shared" si="93"/>
        <v>0</v>
      </c>
      <c r="Y37" s="366">
        <f t="shared" si="93"/>
        <v>0</v>
      </c>
      <c r="Z37" s="362"/>
      <c r="AA37" s="367"/>
      <c r="AB37" s="365">
        <f t="shared" si="62"/>
        <v>0</v>
      </c>
      <c r="AC37" s="361"/>
      <c r="AD37" s="362"/>
      <c r="AE37" s="363"/>
      <c r="AF37" s="364"/>
      <c r="AG37" s="364"/>
      <c r="AH37" s="365">
        <f t="shared" si="63"/>
        <v>0</v>
      </c>
      <c r="AI37" s="368"/>
      <c r="AJ37" s="362"/>
      <c r="AK37" s="363"/>
      <c r="AL37" s="367"/>
      <c r="AM37" s="369"/>
      <c r="AN37" s="365">
        <f t="shared" si="100"/>
        <v>0</v>
      </c>
      <c r="AO37" s="361"/>
      <c r="AP37" s="362"/>
      <c r="AQ37" s="363"/>
      <c r="AR37" s="367"/>
      <c r="AS37" s="367"/>
      <c r="AT37" s="365">
        <f t="shared" si="103"/>
        <v>0</v>
      </c>
      <c r="AU37" s="361"/>
      <c r="AV37" s="362"/>
      <c r="AW37" s="363"/>
      <c r="AX37" s="367"/>
      <c r="AY37" s="367"/>
      <c r="AZ37" s="365">
        <f t="shared" si="106"/>
        <v>0</v>
      </c>
      <c r="BA37" s="361"/>
      <c r="BB37" s="362"/>
      <c r="BC37" s="363"/>
      <c r="BD37" s="367"/>
      <c r="BE37" s="367"/>
      <c r="BF37" s="365">
        <f t="shared" si="109"/>
        <v>0</v>
      </c>
      <c r="BG37" s="361"/>
      <c r="BH37" s="362"/>
      <c r="BI37" s="363"/>
      <c r="BJ37" s="367"/>
      <c r="BK37" s="367"/>
      <c r="BL37" s="365">
        <f t="shared" si="112"/>
        <v>0</v>
      </c>
      <c r="BM37" s="361"/>
      <c r="BN37" s="362"/>
      <c r="BO37" s="363"/>
      <c r="BP37" s="367"/>
      <c r="BQ37" s="367"/>
      <c r="BR37" s="365">
        <f t="shared" si="115"/>
        <v>0</v>
      </c>
      <c r="BS37" s="370">
        <f t="shared" si="115"/>
        <v>0</v>
      </c>
      <c r="BT37" s="371"/>
      <c r="BU37" s="365"/>
      <c r="BV37" s="370"/>
      <c r="BW37" s="362"/>
      <c r="BX37" s="365">
        <f t="shared" si="118"/>
        <v>0</v>
      </c>
      <c r="BY37" s="361"/>
      <c r="BZ37" s="362"/>
      <c r="CA37" s="363"/>
      <c r="CB37" s="367"/>
      <c r="CC37" s="367"/>
      <c r="CD37" s="365">
        <f t="shared" si="120"/>
        <v>0</v>
      </c>
      <c r="CE37" s="361"/>
      <c r="CF37" s="362"/>
      <c r="CG37" s="363"/>
      <c r="CH37" s="367"/>
      <c r="CI37" s="367"/>
      <c r="CJ37" s="365">
        <f t="shared" si="123"/>
        <v>0</v>
      </c>
      <c r="CK37" s="361"/>
      <c r="CL37" s="362"/>
      <c r="CM37" s="363"/>
      <c r="CN37" s="367"/>
      <c r="CO37" s="367"/>
      <c r="CP37" s="365">
        <f t="shared" si="126"/>
        <v>0</v>
      </c>
      <c r="CQ37" s="361"/>
      <c r="CR37" s="362"/>
      <c r="CS37" s="363"/>
      <c r="CT37" s="367"/>
      <c r="CU37" s="367"/>
      <c r="CV37" s="365">
        <f t="shared" si="129"/>
        <v>0</v>
      </c>
      <c r="CW37" s="361"/>
      <c r="CX37" s="362"/>
      <c r="CY37" s="363"/>
      <c r="CZ37" s="367"/>
      <c r="DA37" s="367"/>
      <c r="DB37" s="365">
        <f t="shared" si="132"/>
        <v>0</v>
      </c>
      <c r="DC37" s="361"/>
      <c r="DD37" s="362"/>
      <c r="DE37" s="363"/>
      <c r="DF37" s="367"/>
      <c r="DG37" s="367"/>
      <c r="DH37" s="365">
        <f t="shared" si="135"/>
        <v>0</v>
      </c>
      <c r="DI37" s="361"/>
      <c r="DJ37" s="362"/>
      <c r="DK37" s="363"/>
      <c r="DL37" s="367"/>
      <c r="DM37" s="367"/>
      <c r="DN37" s="365">
        <f t="shared" si="138"/>
        <v>0</v>
      </c>
      <c r="DO37" s="370">
        <f t="shared" si="138"/>
        <v>0</v>
      </c>
      <c r="DP37" s="371"/>
      <c r="DQ37" s="367"/>
      <c r="DR37" s="372"/>
      <c r="DS37" s="365"/>
      <c r="DT37" s="370"/>
      <c r="DU37" s="362"/>
      <c r="DV37" s="367"/>
      <c r="DW37" s="372"/>
      <c r="DX37" s="365">
        <f t="shared" si="145"/>
        <v>0</v>
      </c>
      <c r="DY37" s="361"/>
      <c r="DZ37" s="362"/>
      <c r="EA37" s="363"/>
      <c r="EB37" s="367"/>
      <c r="EC37" s="367"/>
      <c r="ED37" s="365">
        <f t="shared" si="148"/>
        <v>0</v>
      </c>
      <c r="EE37" s="361"/>
      <c r="EF37" s="362"/>
      <c r="EG37" s="362"/>
      <c r="EH37" s="367"/>
      <c r="EI37" s="367"/>
      <c r="EJ37" s="365">
        <f t="shared" si="151"/>
        <v>0</v>
      </c>
      <c r="EK37" s="361"/>
      <c r="EL37" s="362"/>
      <c r="EM37" s="363"/>
      <c r="EN37" s="367"/>
      <c r="EO37" s="367"/>
      <c r="EP37" s="365">
        <f t="shared" si="154"/>
        <v>0</v>
      </c>
      <c r="EQ37" s="361"/>
      <c r="ER37" s="362"/>
      <c r="ES37" s="363"/>
      <c r="ET37" s="367"/>
      <c r="EU37" s="367"/>
      <c r="EV37" s="365">
        <f t="shared" si="157"/>
        <v>0</v>
      </c>
      <c r="EW37" s="361"/>
      <c r="EX37" s="362"/>
      <c r="EY37" s="363"/>
      <c r="EZ37" s="367"/>
      <c r="FA37" s="367"/>
      <c r="FB37" s="365">
        <f t="shared" si="160"/>
        <v>1.38</v>
      </c>
      <c r="FC37" s="361"/>
      <c r="FD37" s="362"/>
      <c r="FE37" s="363"/>
      <c r="FF37" s="367"/>
      <c r="FG37" s="367"/>
      <c r="FH37" s="365">
        <f t="shared" si="163"/>
        <v>0</v>
      </c>
      <c r="FI37" s="361"/>
      <c r="FJ37" s="362"/>
      <c r="FK37" s="363"/>
      <c r="FL37" s="367"/>
      <c r="FM37" s="367"/>
      <c r="FN37" s="365">
        <f t="shared" si="166"/>
        <v>1.38</v>
      </c>
      <c r="FO37" s="370">
        <f t="shared" si="166"/>
        <v>0</v>
      </c>
      <c r="FP37" s="373"/>
      <c r="FQ37" s="365">
        <f t="shared" si="169"/>
        <v>1.38</v>
      </c>
      <c r="FR37" s="370">
        <f t="shared" si="170"/>
        <v>0</v>
      </c>
      <c r="FS37" s="362"/>
      <c r="FT37" s="362"/>
      <c r="FU37" s="335"/>
      <c r="FV37" s="374"/>
    </row>
    <row r="38" spans="1:178" s="244" customFormat="1" ht="15.75">
      <c r="A38" s="353"/>
      <c r="B38" s="353"/>
      <c r="C38" s="398" t="s">
        <v>125</v>
      </c>
      <c r="D38" s="355">
        <v>44428</v>
      </c>
      <c r="E38" s="355">
        <v>44429</v>
      </c>
      <c r="F38" s="356">
        <f t="shared" si="65"/>
        <v>0.15810276679841898</v>
      </c>
      <c r="G38" s="356">
        <v>40</v>
      </c>
      <c r="H38" s="357">
        <v>2</v>
      </c>
      <c r="I38" s="396">
        <v>253</v>
      </c>
      <c r="J38" s="397" t="s">
        <v>112</v>
      </c>
      <c r="K38" s="301"/>
      <c r="L38" s="360"/>
      <c r="M38" s="361"/>
      <c r="N38" s="362" t="str">
        <f t="shared" si="89"/>
        <v>-</v>
      </c>
      <c r="O38" s="363"/>
      <c r="P38" s="364">
        <f t="shared" si="90"/>
        <v>0</v>
      </c>
      <c r="Q38" s="364">
        <f t="shared" si="90"/>
        <v>0</v>
      </c>
      <c r="R38" s="365">
        <f t="shared" si="2"/>
        <v>0</v>
      </c>
      <c r="S38" s="361"/>
      <c r="T38" s="362"/>
      <c r="U38" s="363"/>
      <c r="V38" s="364"/>
      <c r="W38" s="364"/>
      <c r="X38" s="365">
        <f t="shared" si="93"/>
        <v>0</v>
      </c>
      <c r="Y38" s="366">
        <f t="shared" si="93"/>
        <v>0</v>
      </c>
      <c r="Z38" s="362"/>
      <c r="AA38" s="367"/>
      <c r="AB38" s="365">
        <f t="shared" si="62"/>
        <v>0</v>
      </c>
      <c r="AC38" s="361"/>
      <c r="AD38" s="362"/>
      <c r="AE38" s="363"/>
      <c r="AF38" s="364"/>
      <c r="AG38" s="364"/>
      <c r="AH38" s="365">
        <f t="shared" si="63"/>
        <v>0</v>
      </c>
      <c r="AI38" s="368"/>
      <c r="AJ38" s="362"/>
      <c r="AK38" s="363"/>
      <c r="AL38" s="367"/>
      <c r="AM38" s="369"/>
      <c r="AN38" s="365">
        <f t="shared" si="100"/>
        <v>0</v>
      </c>
      <c r="AO38" s="361"/>
      <c r="AP38" s="362"/>
      <c r="AQ38" s="363"/>
      <c r="AR38" s="367"/>
      <c r="AS38" s="367"/>
      <c r="AT38" s="365">
        <f t="shared" si="103"/>
        <v>0</v>
      </c>
      <c r="AU38" s="361"/>
      <c r="AV38" s="362"/>
      <c r="AW38" s="363"/>
      <c r="AX38" s="367"/>
      <c r="AY38" s="367"/>
      <c r="AZ38" s="365">
        <f t="shared" si="106"/>
        <v>0</v>
      </c>
      <c r="BA38" s="361"/>
      <c r="BB38" s="362"/>
      <c r="BC38" s="363"/>
      <c r="BD38" s="367"/>
      <c r="BE38" s="367"/>
      <c r="BF38" s="365">
        <f t="shared" si="109"/>
        <v>0</v>
      </c>
      <c r="BG38" s="361"/>
      <c r="BH38" s="362"/>
      <c r="BI38" s="363"/>
      <c r="BJ38" s="367"/>
      <c r="BK38" s="367"/>
      <c r="BL38" s="365">
        <f t="shared" si="112"/>
        <v>0</v>
      </c>
      <c r="BM38" s="361"/>
      <c r="BN38" s="362"/>
      <c r="BO38" s="363"/>
      <c r="BP38" s="367"/>
      <c r="BQ38" s="367"/>
      <c r="BR38" s="365">
        <f t="shared" si="115"/>
        <v>0</v>
      </c>
      <c r="BS38" s="370">
        <f t="shared" si="115"/>
        <v>0</v>
      </c>
      <c r="BT38" s="371"/>
      <c r="BU38" s="365"/>
      <c r="BV38" s="370"/>
      <c r="BW38" s="362"/>
      <c r="BX38" s="365">
        <f t="shared" si="118"/>
        <v>0</v>
      </c>
      <c r="BY38" s="361"/>
      <c r="BZ38" s="362"/>
      <c r="CA38" s="363"/>
      <c r="CB38" s="367"/>
      <c r="CC38" s="367"/>
      <c r="CD38" s="365">
        <f t="shared" si="120"/>
        <v>0</v>
      </c>
      <c r="CE38" s="361"/>
      <c r="CF38" s="362"/>
      <c r="CG38" s="363"/>
      <c r="CH38" s="367"/>
      <c r="CI38" s="367"/>
      <c r="CJ38" s="365">
        <f t="shared" si="123"/>
        <v>0</v>
      </c>
      <c r="CK38" s="361"/>
      <c r="CL38" s="362"/>
      <c r="CM38" s="363"/>
      <c r="CN38" s="367"/>
      <c r="CO38" s="367"/>
      <c r="CP38" s="365">
        <f t="shared" si="126"/>
        <v>0</v>
      </c>
      <c r="CQ38" s="361"/>
      <c r="CR38" s="362"/>
      <c r="CS38" s="363"/>
      <c r="CT38" s="367"/>
      <c r="CU38" s="367"/>
      <c r="CV38" s="365">
        <f t="shared" si="129"/>
        <v>0</v>
      </c>
      <c r="CW38" s="361"/>
      <c r="CX38" s="362"/>
      <c r="CY38" s="363"/>
      <c r="CZ38" s="367"/>
      <c r="DA38" s="367"/>
      <c r="DB38" s="365">
        <f t="shared" si="132"/>
        <v>0</v>
      </c>
      <c r="DC38" s="361"/>
      <c r="DD38" s="362"/>
      <c r="DE38" s="363"/>
      <c r="DF38" s="367"/>
      <c r="DG38" s="367"/>
      <c r="DH38" s="365">
        <f t="shared" si="135"/>
        <v>0</v>
      </c>
      <c r="DI38" s="361"/>
      <c r="DJ38" s="362"/>
      <c r="DK38" s="363"/>
      <c r="DL38" s="367"/>
      <c r="DM38" s="367"/>
      <c r="DN38" s="365">
        <f t="shared" si="138"/>
        <v>0</v>
      </c>
      <c r="DO38" s="370">
        <f t="shared" si="138"/>
        <v>0</v>
      </c>
      <c r="DP38" s="371"/>
      <c r="DQ38" s="367"/>
      <c r="DR38" s="372"/>
      <c r="DS38" s="365"/>
      <c r="DT38" s="370"/>
      <c r="DU38" s="362"/>
      <c r="DV38" s="367"/>
      <c r="DW38" s="372"/>
      <c r="DX38" s="365">
        <f t="shared" si="145"/>
        <v>0</v>
      </c>
      <c r="DY38" s="361"/>
      <c r="DZ38" s="362"/>
      <c r="EA38" s="363"/>
      <c r="EB38" s="367"/>
      <c r="EC38" s="367"/>
      <c r="ED38" s="365">
        <f t="shared" si="148"/>
        <v>0</v>
      </c>
      <c r="EE38" s="361"/>
      <c r="EF38" s="362"/>
      <c r="EG38" s="362"/>
      <c r="EH38" s="367"/>
      <c r="EI38" s="367"/>
      <c r="EJ38" s="365">
        <f t="shared" si="151"/>
        <v>0</v>
      </c>
      <c r="EK38" s="361"/>
      <c r="EL38" s="362"/>
      <c r="EM38" s="363"/>
      <c r="EN38" s="367"/>
      <c r="EO38" s="367"/>
      <c r="EP38" s="365">
        <f t="shared" si="154"/>
        <v>0</v>
      </c>
      <c r="EQ38" s="361"/>
      <c r="ER38" s="362"/>
      <c r="ES38" s="363"/>
      <c r="ET38" s="367"/>
      <c r="EU38" s="367"/>
      <c r="EV38" s="365">
        <f t="shared" si="157"/>
        <v>0</v>
      </c>
      <c r="EW38" s="361"/>
      <c r="EX38" s="362"/>
      <c r="EY38" s="363"/>
      <c r="EZ38" s="367"/>
      <c r="FA38" s="367"/>
      <c r="FB38" s="365">
        <f t="shared" si="160"/>
        <v>126.5</v>
      </c>
      <c r="FC38" s="361"/>
      <c r="FD38" s="362"/>
      <c r="FE38" s="363"/>
      <c r="FF38" s="367"/>
      <c r="FG38" s="367"/>
      <c r="FH38" s="365">
        <f t="shared" si="163"/>
        <v>126.5</v>
      </c>
      <c r="FI38" s="361"/>
      <c r="FJ38" s="362"/>
      <c r="FK38" s="363"/>
      <c r="FL38" s="367"/>
      <c r="FM38" s="367"/>
      <c r="FN38" s="365">
        <f t="shared" si="166"/>
        <v>253</v>
      </c>
      <c r="FO38" s="370">
        <f t="shared" si="166"/>
        <v>0</v>
      </c>
      <c r="FP38" s="373"/>
      <c r="FQ38" s="365">
        <f t="shared" si="169"/>
        <v>253</v>
      </c>
      <c r="FR38" s="370">
        <f t="shared" si="170"/>
        <v>0</v>
      </c>
      <c r="FS38" s="362"/>
      <c r="FT38" s="362"/>
      <c r="FU38" s="335"/>
      <c r="FV38" s="374"/>
    </row>
    <row r="39" spans="1:178" s="244" customFormat="1" ht="15.75">
      <c r="A39" s="353"/>
      <c r="B39" s="353"/>
      <c r="C39" s="398" t="s">
        <v>126</v>
      </c>
      <c r="D39" s="355">
        <v>44429</v>
      </c>
      <c r="E39" s="355">
        <v>44429</v>
      </c>
      <c r="F39" s="356">
        <f t="shared" si="65"/>
        <v>31.25</v>
      </c>
      <c r="G39" s="356">
        <v>20</v>
      </c>
      <c r="H39" s="357">
        <v>1</v>
      </c>
      <c r="I39" s="396">
        <v>0.64</v>
      </c>
      <c r="J39" s="397" t="s">
        <v>118</v>
      </c>
      <c r="K39" s="301"/>
      <c r="L39" s="360"/>
      <c r="M39" s="361"/>
      <c r="N39" s="362" t="str">
        <f t="shared" si="89"/>
        <v>-</v>
      </c>
      <c r="O39" s="363"/>
      <c r="P39" s="364">
        <f t="shared" si="90"/>
        <v>0</v>
      </c>
      <c r="Q39" s="364">
        <f t="shared" si="90"/>
        <v>0</v>
      </c>
      <c r="R39" s="365">
        <f t="shared" si="2"/>
        <v>0</v>
      </c>
      <c r="S39" s="361"/>
      <c r="T39" s="362"/>
      <c r="U39" s="363"/>
      <c r="V39" s="364"/>
      <c r="W39" s="364"/>
      <c r="X39" s="365">
        <f t="shared" si="93"/>
        <v>0</v>
      </c>
      <c r="Y39" s="366">
        <f t="shared" si="93"/>
        <v>0</v>
      </c>
      <c r="Z39" s="362"/>
      <c r="AA39" s="367"/>
      <c r="AB39" s="365">
        <f t="shared" si="62"/>
        <v>0</v>
      </c>
      <c r="AC39" s="361"/>
      <c r="AD39" s="362"/>
      <c r="AE39" s="363"/>
      <c r="AF39" s="364"/>
      <c r="AG39" s="364"/>
      <c r="AH39" s="365">
        <f t="shared" si="63"/>
        <v>0</v>
      </c>
      <c r="AI39" s="368"/>
      <c r="AJ39" s="362"/>
      <c r="AK39" s="363"/>
      <c r="AL39" s="367"/>
      <c r="AM39" s="369"/>
      <c r="AN39" s="365">
        <f t="shared" si="100"/>
        <v>0</v>
      </c>
      <c r="AO39" s="361"/>
      <c r="AP39" s="362"/>
      <c r="AQ39" s="363"/>
      <c r="AR39" s="367"/>
      <c r="AS39" s="367"/>
      <c r="AT39" s="365">
        <f t="shared" si="103"/>
        <v>0</v>
      </c>
      <c r="AU39" s="361"/>
      <c r="AV39" s="362"/>
      <c r="AW39" s="363"/>
      <c r="AX39" s="367"/>
      <c r="AY39" s="367"/>
      <c r="AZ39" s="365">
        <f t="shared" si="106"/>
        <v>0</v>
      </c>
      <c r="BA39" s="361"/>
      <c r="BB39" s="362"/>
      <c r="BC39" s="363"/>
      <c r="BD39" s="367"/>
      <c r="BE39" s="367"/>
      <c r="BF39" s="365">
        <f t="shared" si="109"/>
        <v>0</v>
      </c>
      <c r="BG39" s="361"/>
      <c r="BH39" s="362"/>
      <c r="BI39" s="363"/>
      <c r="BJ39" s="367"/>
      <c r="BK39" s="367"/>
      <c r="BL39" s="365">
        <f t="shared" si="112"/>
        <v>0</v>
      </c>
      <c r="BM39" s="361"/>
      <c r="BN39" s="362"/>
      <c r="BO39" s="363"/>
      <c r="BP39" s="367"/>
      <c r="BQ39" s="367"/>
      <c r="BR39" s="365">
        <f t="shared" si="115"/>
        <v>0</v>
      </c>
      <c r="BS39" s="370">
        <f t="shared" si="115"/>
        <v>0</v>
      </c>
      <c r="BT39" s="371"/>
      <c r="BU39" s="365"/>
      <c r="BV39" s="370"/>
      <c r="BW39" s="362"/>
      <c r="BX39" s="365">
        <f t="shared" si="118"/>
        <v>0</v>
      </c>
      <c r="BY39" s="361"/>
      <c r="BZ39" s="362"/>
      <c r="CA39" s="363"/>
      <c r="CB39" s="367"/>
      <c r="CC39" s="367"/>
      <c r="CD39" s="365">
        <f t="shared" si="120"/>
        <v>0</v>
      </c>
      <c r="CE39" s="361"/>
      <c r="CF39" s="362"/>
      <c r="CG39" s="363"/>
      <c r="CH39" s="367"/>
      <c r="CI39" s="367"/>
      <c r="CJ39" s="365">
        <f t="shared" si="123"/>
        <v>0</v>
      </c>
      <c r="CK39" s="361"/>
      <c r="CL39" s="362"/>
      <c r="CM39" s="363"/>
      <c r="CN39" s="367"/>
      <c r="CO39" s="367"/>
      <c r="CP39" s="365">
        <f t="shared" si="126"/>
        <v>0</v>
      </c>
      <c r="CQ39" s="361"/>
      <c r="CR39" s="362"/>
      <c r="CS39" s="363"/>
      <c r="CT39" s="367"/>
      <c r="CU39" s="367"/>
      <c r="CV39" s="365">
        <f t="shared" si="129"/>
        <v>0</v>
      </c>
      <c r="CW39" s="361"/>
      <c r="CX39" s="362"/>
      <c r="CY39" s="363"/>
      <c r="CZ39" s="367"/>
      <c r="DA39" s="367"/>
      <c r="DB39" s="365">
        <f t="shared" si="132"/>
        <v>0</v>
      </c>
      <c r="DC39" s="361"/>
      <c r="DD39" s="362"/>
      <c r="DE39" s="363"/>
      <c r="DF39" s="367"/>
      <c r="DG39" s="367"/>
      <c r="DH39" s="365">
        <f t="shared" si="135"/>
        <v>0</v>
      </c>
      <c r="DI39" s="361"/>
      <c r="DJ39" s="362"/>
      <c r="DK39" s="363"/>
      <c r="DL39" s="367"/>
      <c r="DM39" s="367"/>
      <c r="DN39" s="365">
        <f t="shared" si="138"/>
        <v>0</v>
      </c>
      <c r="DO39" s="370">
        <f t="shared" si="138"/>
        <v>0</v>
      </c>
      <c r="DP39" s="371"/>
      <c r="DQ39" s="367"/>
      <c r="DR39" s="372"/>
      <c r="DS39" s="365"/>
      <c r="DT39" s="370"/>
      <c r="DU39" s="362"/>
      <c r="DV39" s="367"/>
      <c r="DW39" s="372"/>
      <c r="DX39" s="365">
        <f t="shared" si="145"/>
        <v>0</v>
      </c>
      <c r="DY39" s="361"/>
      <c r="DZ39" s="362"/>
      <c r="EA39" s="363"/>
      <c r="EB39" s="367"/>
      <c r="EC39" s="367"/>
      <c r="ED39" s="365">
        <f t="shared" si="148"/>
        <v>0</v>
      </c>
      <c r="EE39" s="361"/>
      <c r="EF39" s="362"/>
      <c r="EG39" s="362"/>
      <c r="EH39" s="367"/>
      <c r="EI39" s="367"/>
      <c r="EJ39" s="365">
        <f t="shared" si="151"/>
        <v>0</v>
      </c>
      <c r="EK39" s="361"/>
      <c r="EL39" s="362"/>
      <c r="EM39" s="363"/>
      <c r="EN39" s="367"/>
      <c r="EO39" s="367"/>
      <c r="EP39" s="365">
        <f t="shared" si="154"/>
        <v>0</v>
      </c>
      <c r="EQ39" s="361"/>
      <c r="ER39" s="362"/>
      <c r="ES39" s="363"/>
      <c r="ET39" s="367"/>
      <c r="EU39" s="367"/>
      <c r="EV39" s="365">
        <f t="shared" si="157"/>
        <v>0</v>
      </c>
      <c r="EW39" s="361"/>
      <c r="EX39" s="362"/>
      <c r="EY39" s="363"/>
      <c r="EZ39" s="367"/>
      <c r="FA39" s="367"/>
      <c r="FB39" s="365">
        <f t="shared" si="160"/>
        <v>0</v>
      </c>
      <c r="FC39" s="361"/>
      <c r="FD39" s="362"/>
      <c r="FE39" s="363"/>
      <c r="FF39" s="367"/>
      <c r="FG39" s="367"/>
      <c r="FH39" s="365">
        <f t="shared" si="163"/>
        <v>0.64</v>
      </c>
      <c r="FI39" s="361"/>
      <c r="FJ39" s="362"/>
      <c r="FK39" s="363"/>
      <c r="FL39" s="367"/>
      <c r="FM39" s="367"/>
      <c r="FN39" s="365">
        <f t="shared" si="166"/>
        <v>0.64</v>
      </c>
      <c r="FO39" s="370">
        <f t="shared" si="166"/>
        <v>0</v>
      </c>
      <c r="FP39" s="373"/>
      <c r="FQ39" s="365">
        <f t="shared" si="169"/>
        <v>0.64</v>
      </c>
      <c r="FR39" s="370">
        <f t="shared" si="170"/>
        <v>0</v>
      </c>
      <c r="FS39" s="362"/>
      <c r="FT39" s="362"/>
      <c r="FU39" s="335"/>
      <c r="FV39" s="374"/>
    </row>
    <row r="40" spans="1:178" s="244" customFormat="1" ht="15.75">
      <c r="A40" s="353"/>
      <c r="B40" s="353"/>
      <c r="C40" s="398" t="s">
        <v>127</v>
      </c>
      <c r="D40" s="355">
        <v>44429</v>
      </c>
      <c r="E40" s="355">
        <v>44429</v>
      </c>
      <c r="F40" s="356">
        <f t="shared" si="65"/>
        <v>7.7220077220077226</v>
      </c>
      <c r="G40" s="356">
        <v>20</v>
      </c>
      <c r="H40" s="357">
        <v>1</v>
      </c>
      <c r="I40" s="396">
        <v>2.59</v>
      </c>
      <c r="J40" s="397" t="s">
        <v>96</v>
      </c>
      <c r="K40" s="301"/>
      <c r="L40" s="360"/>
      <c r="M40" s="361"/>
      <c r="N40" s="362" t="str">
        <f t="shared" si="89"/>
        <v>-</v>
      </c>
      <c r="O40" s="363"/>
      <c r="P40" s="364">
        <f t="shared" si="90"/>
        <v>0</v>
      </c>
      <c r="Q40" s="364">
        <f t="shared" si="90"/>
        <v>0</v>
      </c>
      <c r="R40" s="365">
        <f t="shared" si="2"/>
        <v>0</v>
      </c>
      <c r="S40" s="361"/>
      <c r="T40" s="362"/>
      <c r="U40" s="363"/>
      <c r="V40" s="364"/>
      <c r="W40" s="364"/>
      <c r="X40" s="365">
        <f t="shared" si="93"/>
        <v>0</v>
      </c>
      <c r="Y40" s="366">
        <f t="shared" si="93"/>
        <v>0</v>
      </c>
      <c r="Z40" s="362"/>
      <c r="AA40" s="367"/>
      <c r="AB40" s="365">
        <f t="shared" si="62"/>
        <v>0</v>
      </c>
      <c r="AC40" s="361"/>
      <c r="AD40" s="362"/>
      <c r="AE40" s="363"/>
      <c r="AF40" s="364"/>
      <c r="AG40" s="364"/>
      <c r="AH40" s="365">
        <f t="shared" si="63"/>
        <v>0</v>
      </c>
      <c r="AI40" s="368"/>
      <c r="AJ40" s="362"/>
      <c r="AK40" s="363"/>
      <c r="AL40" s="367"/>
      <c r="AM40" s="369"/>
      <c r="AN40" s="365">
        <f t="shared" si="100"/>
        <v>0</v>
      </c>
      <c r="AO40" s="361"/>
      <c r="AP40" s="362"/>
      <c r="AQ40" s="363"/>
      <c r="AR40" s="367"/>
      <c r="AS40" s="367"/>
      <c r="AT40" s="365">
        <f t="shared" si="103"/>
        <v>0</v>
      </c>
      <c r="AU40" s="361"/>
      <c r="AV40" s="362"/>
      <c r="AW40" s="363"/>
      <c r="AX40" s="367"/>
      <c r="AY40" s="367"/>
      <c r="AZ40" s="365">
        <f t="shared" si="106"/>
        <v>0</v>
      </c>
      <c r="BA40" s="361"/>
      <c r="BB40" s="362"/>
      <c r="BC40" s="363"/>
      <c r="BD40" s="367"/>
      <c r="BE40" s="367"/>
      <c r="BF40" s="365">
        <f t="shared" si="109"/>
        <v>0</v>
      </c>
      <c r="BG40" s="361"/>
      <c r="BH40" s="362"/>
      <c r="BI40" s="363"/>
      <c r="BJ40" s="367"/>
      <c r="BK40" s="367"/>
      <c r="BL40" s="365">
        <f t="shared" si="112"/>
        <v>0</v>
      </c>
      <c r="BM40" s="361"/>
      <c r="BN40" s="362"/>
      <c r="BO40" s="363"/>
      <c r="BP40" s="367"/>
      <c r="BQ40" s="367"/>
      <c r="BR40" s="365">
        <f t="shared" si="115"/>
        <v>0</v>
      </c>
      <c r="BS40" s="370">
        <f t="shared" si="115"/>
        <v>0</v>
      </c>
      <c r="BT40" s="371"/>
      <c r="BU40" s="365"/>
      <c r="BV40" s="370"/>
      <c r="BW40" s="362"/>
      <c r="BX40" s="365">
        <f t="shared" si="118"/>
        <v>0</v>
      </c>
      <c r="BY40" s="361"/>
      <c r="BZ40" s="362"/>
      <c r="CA40" s="363"/>
      <c r="CB40" s="367"/>
      <c r="CC40" s="367"/>
      <c r="CD40" s="365">
        <f t="shared" si="120"/>
        <v>0</v>
      </c>
      <c r="CE40" s="361"/>
      <c r="CF40" s="362"/>
      <c r="CG40" s="363"/>
      <c r="CH40" s="367"/>
      <c r="CI40" s="367"/>
      <c r="CJ40" s="365">
        <f t="shared" si="123"/>
        <v>0</v>
      </c>
      <c r="CK40" s="361"/>
      <c r="CL40" s="362"/>
      <c r="CM40" s="363"/>
      <c r="CN40" s="367"/>
      <c r="CO40" s="367"/>
      <c r="CP40" s="365">
        <f t="shared" si="126"/>
        <v>0</v>
      </c>
      <c r="CQ40" s="361"/>
      <c r="CR40" s="362"/>
      <c r="CS40" s="363"/>
      <c r="CT40" s="367"/>
      <c r="CU40" s="367"/>
      <c r="CV40" s="365">
        <f t="shared" si="129"/>
        <v>0</v>
      </c>
      <c r="CW40" s="361"/>
      <c r="CX40" s="362"/>
      <c r="CY40" s="363"/>
      <c r="CZ40" s="367"/>
      <c r="DA40" s="367"/>
      <c r="DB40" s="365">
        <f t="shared" si="132"/>
        <v>0</v>
      </c>
      <c r="DC40" s="361"/>
      <c r="DD40" s="362"/>
      <c r="DE40" s="363"/>
      <c r="DF40" s="367"/>
      <c r="DG40" s="367"/>
      <c r="DH40" s="365">
        <f t="shared" si="135"/>
        <v>0</v>
      </c>
      <c r="DI40" s="361"/>
      <c r="DJ40" s="362"/>
      <c r="DK40" s="363"/>
      <c r="DL40" s="367"/>
      <c r="DM40" s="367"/>
      <c r="DN40" s="365">
        <f t="shared" si="138"/>
        <v>0</v>
      </c>
      <c r="DO40" s="370">
        <f t="shared" si="138"/>
        <v>0</v>
      </c>
      <c r="DP40" s="371"/>
      <c r="DQ40" s="367"/>
      <c r="DR40" s="372"/>
      <c r="DS40" s="365"/>
      <c r="DT40" s="370"/>
      <c r="DU40" s="362"/>
      <c r="DV40" s="367"/>
      <c r="DW40" s="372"/>
      <c r="DX40" s="365">
        <f t="shared" si="145"/>
        <v>0</v>
      </c>
      <c r="DY40" s="361"/>
      <c r="DZ40" s="362"/>
      <c r="EA40" s="363"/>
      <c r="EB40" s="367"/>
      <c r="EC40" s="367"/>
      <c r="ED40" s="365">
        <f t="shared" si="148"/>
        <v>0</v>
      </c>
      <c r="EE40" s="361"/>
      <c r="EF40" s="362"/>
      <c r="EG40" s="362"/>
      <c r="EH40" s="367"/>
      <c r="EI40" s="367"/>
      <c r="EJ40" s="365">
        <f t="shared" si="151"/>
        <v>0</v>
      </c>
      <c r="EK40" s="361"/>
      <c r="EL40" s="362"/>
      <c r="EM40" s="363"/>
      <c r="EN40" s="367"/>
      <c r="EO40" s="367"/>
      <c r="EP40" s="365">
        <f t="shared" si="154"/>
        <v>0</v>
      </c>
      <c r="EQ40" s="361"/>
      <c r="ER40" s="362"/>
      <c r="ES40" s="363"/>
      <c r="ET40" s="367"/>
      <c r="EU40" s="367"/>
      <c r="EV40" s="365">
        <f t="shared" si="157"/>
        <v>0</v>
      </c>
      <c r="EW40" s="361"/>
      <c r="EX40" s="362"/>
      <c r="EY40" s="363"/>
      <c r="EZ40" s="367"/>
      <c r="FA40" s="367"/>
      <c r="FB40" s="365">
        <f t="shared" si="160"/>
        <v>0</v>
      </c>
      <c r="FC40" s="361"/>
      <c r="FD40" s="362"/>
      <c r="FE40" s="363"/>
      <c r="FF40" s="367"/>
      <c r="FG40" s="367"/>
      <c r="FH40" s="365">
        <f t="shared" si="163"/>
        <v>2.59</v>
      </c>
      <c r="FI40" s="361"/>
      <c r="FJ40" s="362"/>
      <c r="FK40" s="363"/>
      <c r="FL40" s="367"/>
      <c r="FM40" s="367"/>
      <c r="FN40" s="365">
        <f t="shared" si="166"/>
        <v>2.59</v>
      </c>
      <c r="FO40" s="370">
        <f t="shared" si="166"/>
        <v>0</v>
      </c>
      <c r="FP40" s="373"/>
      <c r="FQ40" s="365">
        <f t="shared" si="169"/>
        <v>2.59</v>
      </c>
      <c r="FR40" s="370">
        <f t="shared" si="170"/>
        <v>0</v>
      </c>
      <c r="FS40" s="362"/>
      <c r="FT40" s="362"/>
      <c r="FU40" s="335"/>
      <c r="FV40" s="374"/>
    </row>
    <row r="41" spans="1:178" s="244" customFormat="1" ht="15.75">
      <c r="A41" s="353"/>
      <c r="B41" s="353"/>
      <c r="C41" s="400" t="s">
        <v>133</v>
      </c>
      <c r="D41" s="377"/>
      <c r="E41" s="377"/>
      <c r="F41" s="377"/>
      <c r="G41" s="377"/>
      <c r="H41" s="377"/>
      <c r="I41" s="377"/>
      <c r="J41" s="377"/>
      <c r="K41" s="377"/>
      <c r="L41" s="377"/>
      <c r="M41" s="377"/>
      <c r="N41" s="377"/>
      <c r="O41" s="377"/>
      <c r="P41" s="377"/>
      <c r="Q41" s="377"/>
      <c r="R41" s="377"/>
      <c r="S41" s="377"/>
      <c r="T41" s="377"/>
      <c r="U41" s="377"/>
      <c r="V41" s="377"/>
      <c r="W41" s="377"/>
      <c r="X41" s="377"/>
      <c r="Y41" s="377"/>
      <c r="Z41" s="377"/>
      <c r="AA41" s="377"/>
      <c r="AB41" s="377"/>
      <c r="AC41" s="377"/>
      <c r="AD41" s="377"/>
      <c r="AE41" s="377"/>
      <c r="AF41" s="377"/>
      <c r="AG41" s="377"/>
      <c r="AH41" s="377"/>
      <c r="AI41" s="377"/>
      <c r="AJ41" s="377"/>
      <c r="AK41" s="377"/>
      <c r="AL41" s="377"/>
      <c r="AM41" s="377"/>
      <c r="AN41" s="377"/>
      <c r="AO41" s="377"/>
      <c r="AP41" s="377"/>
      <c r="AQ41" s="377"/>
      <c r="AR41" s="377"/>
      <c r="AS41" s="377"/>
      <c r="AT41" s="377"/>
      <c r="AU41" s="377"/>
      <c r="AV41" s="377"/>
      <c r="AW41" s="377"/>
      <c r="AX41" s="377"/>
      <c r="AY41" s="377"/>
      <c r="AZ41" s="377"/>
      <c r="BA41" s="377"/>
      <c r="BB41" s="377"/>
      <c r="BC41" s="377"/>
      <c r="BD41" s="377"/>
      <c r="BE41" s="377"/>
      <c r="BF41" s="377"/>
      <c r="BG41" s="377"/>
      <c r="BH41" s="377"/>
      <c r="BI41" s="377"/>
      <c r="BJ41" s="377"/>
      <c r="BK41" s="377"/>
      <c r="BL41" s="377"/>
      <c r="BM41" s="377"/>
      <c r="BN41" s="377"/>
      <c r="BO41" s="377"/>
      <c r="BP41" s="377"/>
      <c r="BQ41" s="377"/>
      <c r="BR41" s="377"/>
      <c r="BS41" s="377"/>
      <c r="BT41" s="377"/>
      <c r="BU41" s="377"/>
      <c r="BV41" s="377"/>
      <c r="BW41" s="377"/>
      <c r="BX41" s="377"/>
      <c r="BY41" s="377"/>
      <c r="BZ41" s="377"/>
      <c r="CA41" s="377"/>
      <c r="CB41" s="377"/>
      <c r="CC41" s="377"/>
      <c r="CD41" s="377"/>
      <c r="CE41" s="377"/>
      <c r="CF41" s="377"/>
      <c r="CG41" s="377"/>
      <c r="CH41" s="377"/>
      <c r="CI41" s="377"/>
      <c r="CJ41" s="377"/>
      <c r="CK41" s="377"/>
      <c r="CL41" s="377"/>
      <c r="CM41" s="377"/>
      <c r="CN41" s="377"/>
      <c r="CO41" s="377"/>
      <c r="CP41" s="377"/>
      <c r="CQ41" s="377"/>
      <c r="CR41" s="377"/>
      <c r="CS41" s="377"/>
      <c r="CT41" s="377"/>
      <c r="CU41" s="377"/>
      <c r="CV41" s="377"/>
      <c r="CW41" s="377"/>
      <c r="CX41" s="377"/>
      <c r="CY41" s="377"/>
      <c r="CZ41" s="377"/>
      <c r="DA41" s="377"/>
      <c r="DB41" s="377"/>
      <c r="DC41" s="377"/>
      <c r="DD41" s="377"/>
      <c r="DE41" s="377"/>
      <c r="DF41" s="377"/>
      <c r="DG41" s="377"/>
      <c r="DH41" s="377"/>
      <c r="DI41" s="377"/>
      <c r="DJ41" s="377"/>
      <c r="DK41" s="377"/>
      <c r="DL41" s="377"/>
      <c r="DM41" s="377"/>
      <c r="DN41" s="377"/>
      <c r="DO41" s="377"/>
      <c r="DP41" s="377"/>
      <c r="DQ41" s="377"/>
      <c r="DR41" s="377"/>
      <c r="DS41" s="377"/>
      <c r="DT41" s="377"/>
      <c r="DU41" s="377"/>
      <c r="DV41" s="377"/>
      <c r="DW41" s="377"/>
      <c r="DX41" s="377"/>
      <c r="DY41" s="377"/>
      <c r="DZ41" s="377"/>
      <c r="EA41" s="377"/>
      <c r="EB41" s="377"/>
      <c r="EC41" s="377"/>
      <c r="ED41" s="377"/>
      <c r="EE41" s="377"/>
      <c r="EF41" s="377"/>
      <c r="EG41" s="377"/>
      <c r="EH41" s="377"/>
      <c r="EI41" s="377"/>
      <c r="EJ41" s="377"/>
      <c r="EK41" s="377"/>
      <c r="EL41" s="377"/>
      <c r="EM41" s="377"/>
      <c r="EN41" s="377"/>
      <c r="EO41" s="377"/>
      <c r="EP41" s="377"/>
      <c r="EQ41" s="377"/>
      <c r="ER41" s="377"/>
      <c r="ES41" s="377"/>
      <c r="ET41" s="377"/>
      <c r="EU41" s="377"/>
      <c r="EV41" s="377"/>
      <c r="EW41" s="377"/>
      <c r="EX41" s="377"/>
      <c r="EY41" s="377"/>
      <c r="EZ41" s="377"/>
      <c r="FA41" s="377"/>
      <c r="FB41" s="377"/>
      <c r="FC41" s="377"/>
      <c r="FD41" s="377"/>
      <c r="FE41" s="377"/>
      <c r="FF41" s="377"/>
      <c r="FG41" s="377"/>
      <c r="FH41" s="377"/>
      <c r="FI41" s="377"/>
      <c r="FJ41" s="377"/>
      <c r="FK41" s="377"/>
      <c r="FL41" s="377"/>
      <c r="FM41" s="377"/>
      <c r="FN41" s="377"/>
      <c r="FO41" s="377"/>
      <c r="FP41" s="377"/>
      <c r="FQ41" s="377"/>
      <c r="FR41" s="377"/>
      <c r="FS41" s="377"/>
      <c r="FT41" s="362"/>
      <c r="FU41" s="335"/>
      <c r="FV41" s="374"/>
    </row>
    <row r="42" spans="1:178" s="244" customFormat="1" ht="15.75">
      <c r="A42" s="353"/>
      <c r="B42" s="353"/>
      <c r="C42" s="398" t="s">
        <v>113</v>
      </c>
      <c r="D42" s="355">
        <v>44410</v>
      </c>
      <c r="E42" s="355">
        <v>44410</v>
      </c>
      <c r="F42" s="356">
        <f t="shared" si="65"/>
        <v>6.0606060606060606</v>
      </c>
      <c r="G42" s="356">
        <v>80</v>
      </c>
      <c r="H42" s="357">
        <v>1</v>
      </c>
      <c r="I42" s="401">
        <v>13.2</v>
      </c>
      <c r="J42" s="397" t="s">
        <v>91</v>
      </c>
      <c r="K42" s="301"/>
      <c r="L42" s="360"/>
      <c r="M42" s="361"/>
      <c r="N42" s="362" t="str">
        <f t="shared" si="89"/>
        <v>-</v>
      </c>
      <c r="O42" s="363"/>
      <c r="P42" s="364">
        <f t="shared" ref="P42:Q54" si="171">+L42</f>
        <v>0</v>
      </c>
      <c r="Q42" s="364">
        <f t="shared" si="171"/>
        <v>0</v>
      </c>
      <c r="R42" s="365">
        <f t="shared" si="2"/>
        <v>0</v>
      </c>
      <c r="S42" s="361"/>
      <c r="T42" s="362"/>
      <c r="U42" s="363"/>
      <c r="V42" s="364"/>
      <c r="W42" s="364"/>
      <c r="X42" s="365">
        <f t="shared" ref="X42:Y54" si="172">+R42</f>
        <v>0</v>
      </c>
      <c r="Y42" s="366">
        <f t="shared" si="172"/>
        <v>0</v>
      </c>
      <c r="Z42" s="362"/>
      <c r="AA42" s="367"/>
      <c r="AB42" s="365">
        <f t="shared" si="62"/>
        <v>0</v>
      </c>
      <c r="AC42" s="361"/>
      <c r="AD42" s="362"/>
      <c r="AE42" s="363"/>
      <c r="AF42" s="364"/>
      <c r="AG42" s="364"/>
      <c r="AH42" s="365">
        <f t="shared" si="63"/>
        <v>13.2</v>
      </c>
      <c r="AI42" s="368">
        <v>13.2</v>
      </c>
      <c r="AJ42" s="362"/>
      <c r="AK42" s="363"/>
      <c r="AL42" s="367"/>
      <c r="AM42" s="369"/>
      <c r="AN42" s="365">
        <f t="shared" ref="AN42:AN54" si="173">+IF(AND(AN$2&gt;=$D42,AN$2&lt;=$E42)=TRUE,$I42/$H42,0)</f>
        <v>0</v>
      </c>
      <c r="AO42" s="361"/>
      <c r="AP42" s="362"/>
      <c r="AQ42" s="363"/>
      <c r="AR42" s="367"/>
      <c r="AS42" s="367"/>
      <c r="AT42" s="365">
        <f t="shared" ref="AT42:AT54" si="174">+IF(AND(AT$2&gt;=$D42,AT$2&lt;=$E42)=TRUE,$I42/$H42,0)</f>
        <v>0</v>
      </c>
      <c r="AU42" s="361"/>
      <c r="AV42" s="362"/>
      <c r="AW42" s="363"/>
      <c r="AX42" s="367"/>
      <c r="AY42" s="367"/>
      <c r="AZ42" s="365">
        <f t="shared" ref="AZ42:AZ54" si="175">+IF(AND(AZ$2&gt;=$D42,AZ$2&lt;=$E42)=TRUE,$I42/$H42,0)</f>
        <v>0</v>
      </c>
      <c r="BA42" s="361"/>
      <c r="BB42" s="362"/>
      <c r="BC42" s="363"/>
      <c r="BD42" s="367"/>
      <c r="BE42" s="367"/>
      <c r="BF42" s="365">
        <f t="shared" ref="BF42:BF54" si="176">+IF(AND(BF$2&gt;=$D42,BF$2&lt;=$E42)=TRUE,$I42/$H42,0)</f>
        <v>0</v>
      </c>
      <c r="BG42" s="361"/>
      <c r="BH42" s="362"/>
      <c r="BI42" s="363"/>
      <c r="BJ42" s="367"/>
      <c r="BK42" s="367"/>
      <c r="BL42" s="365">
        <f t="shared" ref="BL42:BL54" si="177">+IF(AND(BL$2&gt;=$D42,BL$2&lt;=$E42)=TRUE,$I42/$H42,0)</f>
        <v>0</v>
      </c>
      <c r="BM42" s="361"/>
      <c r="BN42" s="362"/>
      <c r="BO42" s="363"/>
      <c r="BP42" s="367"/>
      <c r="BQ42" s="367"/>
      <c r="BR42" s="365">
        <f t="shared" ref="BR42:BS53" si="178">+AB42+AH42+AN42+AT42+AZ42+BF42+BL42</f>
        <v>13.2</v>
      </c>
      <c r="BS42" s="370">
        <f t="shared" si="178"/>
        <v>13.2</v>
      </c>
      <c r="BT42" s="371"/>
      <c r="BU42" s="365"/>
      <c r="BV42" s="370"/>
      <c r="BW42" s="362"/>
      <c r="BX42" s="365">
        <f t="shared" ref="BX42:BX54" si="179">+IF(AND(BX$2&gt;=$D42,BX$2&lt;=$E42)=TRUE,$I42/$H42,0)</f>
        <v>0</v>
      </c>
      <c r="BY42" s="361"/>
      <c r="BZ42" s="362"/>
      <c r="CA42" s="363"/>
      <c r="CB42" s="367"/>
      <c r="CC42" s="367"/>
      <c r="CD42" s="365">
        <f t="shared" ref="CD42:CD54" si="180">+IF(AND(CD$2&gt;=$D42,CD$2&lt;=$E42)=TRUE,$I42/$H42,0)</f>
        <v>0</v>
      </c>
      <c r="CE42" s="361"/>
      <c r="CF42" s="362"/>
      <c r="CG42" s="363"/>
      <c r="CH42" s="367"/>
      <c r="CI42" s="367"/>
      <c r="CJ42" s="365">
        <f t="shared" ref="CJ42:CJ54" si="181">+IF(AND(CJ$2&gt;=$D42,CJ$2&lt;=$E42)=TRUE,$I42/$H42,0)</f>
        <v>0</v>
      </c>
      <c r="CK42" s="361"/>
      <c r="CL42" s="362"/>
      <c r="CM42" s="363"/>
      <c r="CN42" s="367"/>
      <c r="CO42" s="367"/>
      <c r="CP42" s="365">
        <f t="shared" ref="CP42:CP54" si="182">+IF(AND(CP$2&gt;=$D42,CP$2&lt;=$E42)=TRUE,$I42/$H42,0)</f>
        <v>0</v>
      </c>
      <c r="CQ42" s="361"/>
      <c r="CR42" s="362"/>
      <c r="CS42" s="363"/>
      <c r="CT42" s="367"/>
      <c r="CU42" s="367"/>
      <c r="CV42" s="365">
        <f t="shared" ref="CV42:CV54" si="183">+IF(AND(CV$2&gt;=$D42,CV$2&lt;=$E42)=TRUE,$I42/$H42,0)</f>
        <v>0</v>
      </c>
      <c r="CW42" s="361"/>
      <c r="CX42" s="362"/>
      <c r="CY42" s="363"/>
      <c r="CZ42" s="367"/>
      <c r="DA42" s="367"/>
      <c r="DB42" s="365">
        <f t="shared" ref="DB42:DB54" si="184">+IF(AND(DB$2&gt;=$D42,DB$2&lt;=$E42)=TRUE,$I42/$H42,0)</f>
        <v>0</v>
      </c>
      <c r="DC42" s="361"/>
      <c r="DD42" s="362"/>
      <c r="DE42" s="363"/>
      <c r="DF42" s="367"/>
      <c r="DG42" s="367"/>
      <c r="DH42" s="365">
        <f t="shared" ref="DH42:DH54" si="185">+IF(AND(DH$2&gt;=$D42,DH$2&lt;=$E42)=TRUE,$I42/$H42,0)</f>
        <v>0</v>
      </c>
      <c r="DI42" s="361"/>
      <c r="DJ42" s="362"/>
      <c r="DK42" s="363"/>
      <c r="DL42" s="367"/>
      <c r="DM42" s="367"/>
      <c r="DN42" s="365">
        <f t="shared" ref="DN42:DO54" si="186">+BX42+CD42+CJ42+CP42+CV42+DB42+DH42</f>
        <v>0</v>
      </c>
      <c r="DO42" s="370">
        <f t="shared" si="186"/>
        <v>0</v>
      </c>
      <c r="DP42" s="371"/>
      <c r="DQ42" s="367"/>
      <c r="DR42" s="372"/>
      <c r="DS42" s="365"/>
      <c r="DT42" s="370"/>
      <c r="DU42" s="362"/>
      <c r="DV42" s="367"/>
      <c r="DW42" s="372"/>
      <c r="DX42" s="365">
        <f t="shared" ref="DX42:DX54" si="187">+IF(AND(DX$2&gt;=$D42,DX$2&lt;=$E42)=TRUE,$I42/$H42,0)</f>
        <v>0</v>
      </c>
      <c r="DY42" s="361"/>
      <c r="DZ42" s="362"/>
      <c r="EA42" s="363"/>
      <c r="EB42" s="367"/>
      <c r="EC42" s="367"/>
      <c r="ED42" s="365">
        <f t="shared" ref="ED42:ED105" si="188">+IF(AND(ED$2&gt;=$D42,ED$2&lt;=$E42)=TRUE,$I42/$H42,0)</f>
        <v>0</v>
      </c>
      <c r="EE42" s="361"/>
      <c r="EF42" s="362"/>
      <c r="EG42" s="362"/>
      <c r="EH42" s="367"/>
      <c r="EI42" s="367"/>
      <c r="EJ42" s="365">
        <f t="shared" ref="EJ42:EJ54" si="189">+IF(AND(EJ$2&gt;=$D42,EJ$2&lt;=$E42)=TRUE,$I42/$H42,0)</f>
        <v>0</v>
      </c>
      <c r="EK42" s="361"/>
      <c r="EL42" s="362"/>
      <c r="EM42" s="363"/>
      <c r="EN42" s="367"/>
      <c r="EO42" s="367"/>
      <c r="EP42" s="365">
        <f t="shared" ref="EP42:EP54" si="190">+IF(AND(EP$2&gt;=$D42,EP$2&lt;=$E42)=TRUE,$I42/$H42,0)</f>
        <v>0</v>
      </c>
      <c r="EQ42" s="361"/>
      <c r="ER42" s="362"/>
      <c r="ES42" s="363"/>
      <c r="ET42" s="367"/>
      <c r="EU42" s="367"/>
      <c r="EV42" s="365">
        <f t="shared" ref="EV42:EV54" si="191">+IF(AND(EV$2&gt;=$D42,EV$2&lt;=$E42)=TRUE,$I42/$H42,0)</f>
        <v>0</v>
      </c>
      <c r="EW42" s="361"/>
      <c r="EX42" s="362"/>
      <c r="EY42" s="363"/>
      <c r="EZ42" s="367"/>
      <c r="FA42" s="367"/>
      <c r="FB42" s="365">
        <f t="shared" ref="FB42:FB54" si="192">+IF(AND(FB$2&gt;=$D42,FB$2&lt;=$E42)=TRUE,$I42/$H42,0)</f>
        <v>0</v>
      </c>
      <c r="FC42" s="361"/>
      <c r="FD42" s="362"/>
      <c r="FE42" s="363"/>
      <c r="FF42" s="367"/>
      <c r="FG42" s="367"/>
      <c r="FH42" s="365">
        <f t="shared" ref="FH42:FH54" si="193">+IF(AND(FH$2&gt;=$D42,FH$2&lt;=$E42)=TRUE,$I42/$H42,0)</f>
        <v>0</v>
      </c>
      <c r="FI42" s="361"/>
      <c r="FJ42" s="362"/>
      <c r="FK42" s="363"/>
      <c r="FL42" s="367"/>
      <c r="FM42" s="367"/>
      <c r="FN42" s="365">
        <f t="shared" ref="FN42:FO54" si="194">+DX42+ED42+EJ42+EP42+EV42+FB42+FH42</f>
        <v>0</v>
      </c>
      <c r="FO42" s="370">
        <f t="shared" si="194"/>
        <v>0</v>
      </c>
      <c r="FP42" s="373"/>
      <c r="FQ42" s="365">
        <f>+DS42+FN42</f>
        <v>0</v>
      </c>
      <c r="FR42" s="370">
        <f>+FO42+DT42</f>
        <v>0</v>
      </c>
      <c r="FS42" s="362"/>
      <c r="FT42" s="362"/>
      <c r="FU42" s="335"/>
      <c r="FV42" s="374"/>
    </row>
    <row r="43" spans="1:178" s="244" customFormat="1" ht="15.75">
      <c r="A43" s="353"/>
      <c r="B43" s="353"/>
      <c r="C43" s="398" t="s">
        <v>114</v>
      </c>
      <c r="D43" s="355">
        <v>44412</v>
      </c>
      <c r="E43" s="355">
        <v>44413</v>
      </c>
      <c r="F43" s="356">
        <f t="shared" si="65"/>
        <v>6.0606060606060606</v>
      </c>
      <c r="G43" s="356">
        <v>80</v>
      </c>
      <c r="H43" s="357">
        <v>2</v>
      </c>
      <c r="I43" s="401">
        <v>13.2</v>
      </c>
      <c r="J43" s="397" t="s">
        <v>91</v>
      </c>
      <c r="K43" s="301"/>
      <c r="L43" s="360"/>
      <c r="M43" s="361"/>
      <c r="N43" s="362" t="str">
        <f t="shared" si="89"/>
        <v>-</v>
      </c>
      <c r="O43" s="363"/>
      <c r="P43" s="364">
        <f t="shared" si="171"/>
        <v>0</v>
      </c>
      <c r="Q43" s="364">
        <f t="shared" si="171"/>
        <v>0</v>
      </c>
      <c r="R43" s="365">
        <f t="shared" si="2"/>
        <v>0</v>
      </c>
      <c r="S43" s="361"/>
      <c r="T43" s="362"/>
      <c r="U43" s="363"/>
      <c r="V43" s="364"/>
      <c r="W43" s="364"/>
      <c r="X43" s="365">
        <f t="shared" si="172"/>
        <v>0</v>
      </c>
      <c r="Y43" s="366">
        <f t="shared" si="172"/>
        <v>0</v>
      </c>
      <c r="Z43" s="362"/>
      <c r="AA43" s="367"/>
      <c r="AB43" s="365">
        <f t="shared" si="62"/>
        <v>0</v>
      </c>
      <c r="AC43" s="361"/>
      <c r="AD43" s="362"/>
      <c r="AE43" s="363"/>
      <c r="AF43" s="364"/>
      <c r="AG43" s="364"/>
      <c r="AH43" s="365">
        <f t="shared" si="63"/>
        <v>0</v>
      </c>
      <c r="AI43" s="368"/>
      <c r="AJ43" s="362"/>
      <c r="AK43" s="363"/>
      <c r="AL43" s="367"/>
      <c r="AM43" s="369"/>
      <c r="AN43" s="365">
        <f t="shared" si="173"/>
        <v>0</v>
      </c>
      <c r="AO43" s="361"/>
      <c r="AP43" s="362"/>
      <c r="AQ43" s="363"/>
      <c r="AR43" s="367"/>
      <c r="AS43" s="367"/>
      <c r="AT43" s="365">
        <f t="shared" si="174"/>
        <v>6.6</v>
      </c>
      <c r="AU43" s="361">
        <v>7</v>
      </c>
      <c r="AV43" s="362"/>
      <c r="AW43" s="363"/>
      <c r="AX43" s="367"/>
      <c r="AY43" s="367"/>
      <c r="AZ43" s="365">
        <f t="shared" si="175"/>
        <v>6.6</v>
      </c>
      <c r="BA43" s="361"/>
      <c r="BB43" s="362"/>
      <c r="BC43" s="363"/>
      <c r="BD43" s="367"/>
      <c r="BE43" s="367"/>
      <c r="BF43" s="365">
        <f t="shared" si="176"/>
        <v>0</v>
      </c>
      <c r="BG43" s="361"/>
      <c r="BH43" s="362"/>
      <c r="BI43" s="363"/>
      <c r="BJ43" s="367"/>
      <c r="BK43" s="367"/>
      <c r="BL43" s="365">
        <f t="shared" si="177"/>
        <v>0</v>
      </c>
      <c r="BM43" s="361"/>
      <c r="BN43" s="362"/>
      <c r="BO43" s="363"/>
      <c r="BP43" s="367"/>
      <c r="BQ43" s="367"/>
      <c r="BR43" s="365">
        <f t="shared" si="178"/>
        <v>13.2</v>
      </c>
      <c r="BS43" s="370">
        <f t="shared" si="178"/>
        <v>7</v>
      </c>
      <c r="BT43" s="371"/>
      <c r="BU43" s="365"/>
      <c r="BV43" s="370"/>
      <c r="BW43" s="362"/>
      <c r="BX43" s="365">
        <f t="shared" si="179"/>
        <v>0</v>
      </c>
      <c r="BY43" s="361"/>
      <c r="BZ43" s="362"/>
      <c r="CA43" s="363"/>
      <c r="CB43" s="367"/>
      <c r="CC43" s="367"/>
      <c r="CD43" s="365">
        <f t="shared" si="180"/>
        <v>0</v>
      </c>
      <c r="CE43" s="361"/>
      <c r="CF43" s="362"/>
      <c r="CG43" s="363"/>
      <c r="CH43" s="367"/>
      <c r="CI43" s="367"/>
      <c r="CJ43" s="365">
        <f t="shared" si="181"/>
        <v>0</v>
      </c>
      <c r="CK43" s="361"/>
      <c r="CL43" s="362"/>
      <c r="CM43" s="363"/>
      <c r="CN43" s="367"/>
      <c r="CO43" s="367"/>
      <c r="CP43" s="365">
        <f t="shared" si="182"/>
        <v>0</v>
      </c>
      <c r="CQ43" s="361"/>
      <c r="CR43" s="362"/>
      <c r="CS43" s="363"/>
      <c r="CT43" s="367"/>
      <c r="CU43" s="367"/>
      <c r="CV43" s="365">
        <f t="shared" si="183"/>
        <v>0</v>
      </c>
      <c r="CW43" s="361"/>
      <c r="CX43" s="362"/>
      <c r="CY43" s="363"/>
      <c r="CZ43" s="367"/>
      <c r="DA43" s="367"/>
      <c r="DB43" s="365">
        <f t="shared" si="184"/>
        <v>0</v>
      </c>
      <c r="DC43" s="361"/>
      <c r="DD43" s="362"/>
      <c r="DE43" s="363"/>
      <c r="DF43" s="367"/>
      <c r="DG43" s="367"/>
      <c r="DH43" s="365">
        <f t="shared" si="185"/>
        <v>0</v>
      </c>
      <c r="DI43" s="361"/>
      <c r="DJ43" s="362"/>
      <c r="DK43" s="363"/>
      <c r="DL43" s="367"/>
      <c r="DM43" s="367"/>
      <c r="DN43" s="365">
        <f t="shared" si="186"/>
        <v>0</v>
      </c>
      <c r="DO43" s="370">
        <f t="shared" si="186"/>
        <v>0</v>
      </c>
      <c r="DP43" s="371"/>
      <c r="DQ43" s="367"/>
      <c r="DR43" s="372"/>
      <c r="DS43" s="365"/>
      <c r="DT43" s="370"/>
      <c r="DU43" s="362"/>
      <c r="DV43" s="367"/>
      <c r="DW43" s="372"/>
      <c r="DX43" s="365">
        <f t="shared" si="187"/>
        <v>0</v>
      </c>
      <c r="DY43" s="361"/>
      <c r="DZ43" s="362"/>
      <c r="EA43" s="363"/>
      <c r="EB43" s="367"/>
      <c r="EC43" s="367"/>
      <c r="ED43" s="365">
        <f t="shared" si="188"/>
        <v>0</v>
      </c>
      <c r="EE43" s="361"/>
      <c r="EF43" s="362"/>
      <c r="EG43" s="362"/>
      <c r="EH43" s="367"/>
      <c r="EI43" s="367"/>
      <c r="EJ43" s="365">
        <f t="shared" si="189"/>
        <v>0</v>
      </c>
      <c r="EK43" s="361"/>
      <c r="EL43" s="362"/>
      <c r="EM43" s="363"/>
      <c r="EN43" s="367"/>
      <c r="EO43" s="367"/>
      <c r="EP43" s="365">
        <f t="shared" si="190"/>
        <v>0</v>
      </c>
      <c r="EQ43" s="361"/>
      <c r="ER43" s="362"/>
      <c r="ES43" s="363"/>
      <c r="ET43" s="367"/>
      <c r="EU43" s="367"/>
      <c r="EV43" s="365">
        <f t="shared" si="191"/>
        <v>0</v>
      </c>
      <c r="EW43" s="361"/>
      <c r="EX43" s="362"/>
      <c r="EY43" s="363"/>
      <c r="EZ43" s="367"/>
      <c r="FA43" s="367"/>
      <c r="FB43" s="365">
        <f t="shared" si="192"/>
        <v>0</v>
      </c>
      <c r="FC43" s="361"/>
      <c r="FD43" s="362"/>
      <c r="FE43" s="363"/>
      <c r="FF43" s="367"/>
      <c r="FG43" s="367"/>
      <c r="FH43" s="365">
        <f t="shared" si="193"/>
        <v>0</v>
      </c>
      <c r="FI43" s="361"/>
      <c r="FJ43" s="362"/>
      <c r="FK43" s="363"/>
      <c r="FL43" s="367"/>
      <c r="FM43" s="367"/>
      <c r="FN43" s="365">
        <f t="shared" si="194"/>
        <v>0</v>
      </c>
      <c r="FO43" s="370">
        <f t="shared" si="194"/>
        <v>0</v>
      </c>
      <c r="FP43" s="373"/>
      <c r="FQ43" s="365">
        <f t="shared" ref="FQ43:FQ52" si="195">+DS43+FN43</f>
        <v>0</v>
      </c>
      <c r="FR43" s="370">
        <f t="shared" ref="FR43:FR52" si="196">+FO43+DT43</f>
        <v>0</v>
      </c>
      <c r="FS43" s="362"/>
      <c r="FT43" s="362"/>
      <c r="FU43" s="335"/>
      <c r="FV43" s="374"/>
    </row>
    <row r="44" spans="1:178" s="244" customFormat="1" ht="15.75">
      <c r="A44" s="353"/>
      <c r="B44" s="353"/>
      <c r="C44" s="398" t="s">
        <v>115</v>
      </c>
      <c r="D44" s="355">
        <v>44420</v>
      </c>
      <c r="E44" s="355">
        <v>44420</v>
      </c>
      <c r="F44" s="356">
        <f t="shared" si="65"/>
        <v>3.4090909090909087</v>
      </c>
      <c r="G44" s="356">
        <v>30</v>
      </c>
      <c r="H44" s="357">
        <v>1</v>
      </c>
      <c r="I44" s="401">
        <v>8.8000000000000007</v>
      </c>
      <c r="J44" s="397" t="s">
        <v>91</v>
      </c>
      <c r="K44" s="301"/>
      <c r="L44" s="360"/>
      <c r="M44" s="361"/>
      <c r="N44" s="362" t="str">
        <f t="shared" si="89"/>
        <v>-</v>
      </c>
      <c r="O44" s="363"/>
      <c r="P44" s="364">
        <f t="shared" si="171"/>
        <v>0</v>
      </c>
      <c r="Q44" s="364">
        <f t="shared" si="171"/>
        <v>0</v>
      </c>
      <c r="R44" s="365">
        <f t="shared" si="2"/>
        <v>0</v>
      </c>
      <c r="S44" s="361"/>
      <c r="T44" s="362"/>
      <c r="U44" s="363"/>
      <c r="V44" s="364"/>
      <c r="W44" s="364"/>
      <c r="X44" s="365">
        <f t="shared" si="172"/>
        <v>0</v>
      </c>
      <c r="Y44" s="366">
        <f t="shared" si="172"/>
        <v>0</v>
      </c>
      <c r="Z44" s="362"/>
      <c r="AA44" s="367"/>
      <c r="AB44" s="365">
        <f t="shared" si="62"/>
        <v>0</v>
      </c>
      <c r="AC44" s="361"/>
      <c r="AD44" s="362"/>
      <c r="AE44" s="363"/>
      <c r="AF44" s="364"/>
      <c r="AG44" s="364"/>
      <c r="AH44" s="365">
        <f t="shared" si="63"/>
        <v>0</v>
      </c>
      <c r="AI44" s="368"/>
      <c r="AJ44" s="362"/>
      <c r="AK44" s="363"/>
      <c r="AL44" s="367"/>
      <c r="AM44" s="369"/>
      <c r="AN44" s="365">
        <f t="shared" si="173"/>
        <v>0</v>
      </c>
      <c r="AO44" s="361"/>
      <c r="AP44" s="362"/>
      <c r="AQ44" s="363"/>
      <c r="AR44" s="367"/>
      <c r="AS44" s="367"/>
      <c r="AT44" s="365">
        <f t="shared" si="174"/>
        <v>0</v>
      </c>
      <c r="AU44" s="361"/>
      <c r="AV44" s="362"/>
      <c r="AW44" s="363"/>
      <c r="AX44" s="367"/>
      <c r="AY44" s="367"/>
      <c r="AZ44" s="365">
        <f t="shared" si="175"/>
        <v>0</v>
      </c>
      <c r="BA44" s="361"/>
      <c r="BB44" s="362"/>
      <c r="BC44" s="363"/>
      <c r="BD44" s="367"/>
      <c r="BE44" s="367"/>
      <c r="BF44" s="365">
        <f t="shared" si="176"/>
        <v>0</v>
      </c>
      <c r="BG44" s="361"/>
      <c r="BH44" s="362"/>
      <c r="BI44" s="363"/>
      <c r="BJ44" s="367"/>
      <c r="BK44" s="367"/>
      <c r="BL44" s="365">
        <f t="shared" si="177"/>
        <v>0</v>
      </c>
      <c r="BM44" s="361"/>
      <c r="BN44" s="362"/>
      <c r="BO44" s="363"/>
      <c r="BP44" s="367"/>
      <c r="BQ44" s="367"/>
      <c r="BR44" s="365">
        <f t="shared" si="178"/>
        <v>0</v>
      </c>
      <c r="BS44" s="370">
        <f t="shared" si="178"/>
        <v>0</v>
      </c>
      <c r="BT44" s="371"/>
      <c r="BU44" s="365"/>
      <c r="BV44" s="370"/>
      <c r="BW44" s="362"/>
      <c r="BX44" s="365">
        <f t="shared" si="179"/>
        <v>0</v>
      </c>
      <c r="BY44" s="361"/>
      <c r="BZ44" s="362"/>
      <c r="CA44" s="363"/>
      <c r="CB44" s="367"/>
      <c r="CC44" s="367"/>
      <c r="CD44" s="365">
        <f t="shared" si="180"/>
        <v>0</v>
      </c>
      <c r="CE44" s="361"/>
      <c r="CF44" s="362"/>
      <c r="CG44" s="363"/>
      <c r="CH44" s="367"/>
      <c r="CI44" s="367"/>
      <c r="CJ44" s="365">
        <f t="shared" si="181"/>
        <v>0</v>
      </c>
      <c r="CK44" s="361"/>
      <c r="CL44" s="362"/>
      <c r="CM44" s="363"/>
      <c r="CN44" s="367"/>
      <c r="CO44" s="367"/>
      <c r="CP44" s="365">
        <f t="shared" si="182"/>
        <v>0</v>
      </c>
      <c r="CQ44" s="361"/>
      <c r="CR44" s="362"/>
      <c r="CS44" s="363"/>
      <c r="CT44" s="367"/>
      <c r="CU44" s="367"/>
      <c r="CV44" s="365">
        <f t="shared" si="183"/>
        <v>8.8000000000000007</v>
      </c>
      <c r="CW44" s="361"/>
      <c r="CX44" s="362"/>
      <c r="CY44" s="363"/>
      <c r="CZ44" s="367"/>
      <c r="DA44" s="367"/>
      <c r="DB44" s="365">
        <f t="shared" si="184"/>
        <v>0</v>
      </c>
      <c r="DC44" s="361"/>
      <c r="DD44" s="362"/>
      <c r="DE44" s="363"/>
      <c r="DF44" s="367"/>
      <c r="DG44" s="367"/>
      <c r="DH44" s="365">
        <f t="shared" si="185"/>
        <v>0</v>
      </c>
      <c r="DI44" s="361"/>
      <c r="DJ44" s="362"/>
      <c r="DK44" s="363"/>
      <c r="DL44" s="367"/>
      <c r="DM44" s="367"/>
      <c r="DN44" s="365">
        <f t="shared" si="186"/>
        <v>8.8000000000000007</v>
      </c>
      <c r="DO44" s="370">
        <f t="shared" si="186"/>
        <v>0</v>
      </c>
      <c r="DP44" s="371"/>
      <c r="DQ44" s="367"/>
      <c r="DR44" s="372"/>
      <c r="DS44" s="365"/>
      <c r="DT44" s="370"/>
      <c r="DU44" s="362"/>
      <c r="DV44" s="367"/>
      <c r="DW44" s="372"/>
      <c r="DX44" s="365">
        <f t="shared" si="187"/>
        <v>0</v>
      </c>
      <c r="DY44" s="361"/>
      <c r="DZ44" s="362"/>
      <c r="EA44" s="363"/>
      <c r="EB44" s="367"/>
      <c r="EC44" s="367"/>
      <c r="ED44" s="365">
        <f t="shared" si="188"/>
        <v>0</v>
      </c>
      <c r="EE44" s="361"/>
      <c r="EF44" s="362"/>
      <c r="EG44" s="362"/>
      <c r="EH44" s="367"/>
      <c r="EI44" s="367"/>
      <c r="EJ44" s="365">
        <f t="shared" si="189"/>
        <v>0</v>
      </c>
      <c r="EK44" s="361"/>
      <c r="EL44" s="362"/>
      <c r="EM44" s="363"/>
      <c r="EN44" s="367"/>
      <c r="EO44" s="367"/>
      <c r="EP44" s="365">
        <f t="shared" si="190"/>
        <v>0</v>
      </c>
      <c r="EQ44" s="361"/>
      <c r="ER44" s="362"/>
      <c r="ES44" s="363"/>
      <c r="ET44" s="367"/>
      <c r="EU44" s="367"/>
      <c r="EV44" s="365">
        <f t="shared" si="191"/>
        <v>0</v>
      </c>
      <c r="EW44" s="361"/>
      <c r="EX44" s="362"/>
      <c r="EY44" s="363"/>
      <c r="EZ44" s="367"/>
      <c r="FA44" s="367"/>
      <c r="FB44" s="365">
        <f t="shared" si="192"/>
        <v>0</v>
      </c>
      <c r="FC44" s="361"/>
      <c r="FD44" s="362"/>
      <c r="FE44" s="363"/>
      <c r="FF44" s="367"/>
      <c r="FG44" s="367"/>
      <c r="FH44" s="365">
        <f t="shared" si="193"/>
        <v>0</v>
      </c>
      <c r="FI44" s="361"/>
      <c r="FJ44" s="362"/>
      <c r="FK44" s="363"/>
      <c r="FL44" s="367"/>
      <c r="FM44" s="367"/>
      <c r="FN44" s="365">
        <f t="shared" si="194"/>
        <v>0</v>
      </c>
      <c r="FO44" s="370">
        <f t="shared" si="194"/>
        <v>0</v>
      </c>
      <c r="FP44" s="373"/>
      <c r="FQ44" s="365">
        <f t="shared" si="195"/>
        <v>0</v>
      </c>
      <c r="FR44" s="370">
        <f t="shared" si="196"/>
        <v>0</v>
      </c>
      <c r="FS44" s="362"/>
      <c r="FT44" s="362"/>
      <c r="FU44" s="335"/>
      <c r="FV44" s="374"/>
    </row>
    <row r="45" spans="1:178" s="244" customFormat="1" ht="15.75">
      <c r="A45" s="353"/>
      <c r="B45" s="353"/>
      <c r="C45" s="398" t="s">
        <v>116</v>
      </c>
      <c r="D45" s="355">
        <v>44420</v>
      </c>
      <c r="E45" s="355">
        <v>44420</v>
      </c>
      <c r="F45" s="356">
        <f t="shared" si="65"/>
        <v>90.909090909090907</v>
      </c>
      <c r="G45" s="356">
        <v>20</v>
      </c>
      <c r="H45" s="357">
        <v>1</v>
      </c>
      <c r="I45" s="401">
        <v>0.22</v>
      </c>
      <c r="J45" s="397" t="s">
        <v>91</v>
      </c>
      <c r="K45" s="301"/>
      <c r="L45" s="360"/>
      <c r="M45" s="361"/>
      <c r="N45" s="362" t="str">
        <f t="shared" si="89"/>
        <v>-</v>
      </c>
      <c r="O45" s="363"/>
      <c r="P45" s="364">
        <f t="shared" si="171"/>
        <v>0</v>
      </c>
      <c r="Q45" s="364">
        <f t="shared" si="171"/>
        <v>0</v>
      </c>
      <c r="R45" s="365">
        <f t="shared" si="2"/>
        <v>0</v>
      </c>
      <c r="S45" s="361"/>
      <c r="T45" s="362"/>
      <c r="U45" s="363"/>
      <c r="V45" s="364"/>
      <c r="W45" s="364"/>
      <c r="X45" s="365">
        <f t="shared" si="172"/>
        <v>0</v>
      </c>
      <c r="Y45" s="366">
        <f t="shared" si="172"/>
        <v>0</v>
      </c>
      <c r="Z45" s="362"/>
      <c r="AA45" s="367"/>
      <c r="AB45" s="365">
        <f t="shared" si="62"/>
        <v>0</v>
      </c>
      <c r="AC45" s="361"/>
      <c r="AD45" s="362"/>
      <c r="AE45" s="363"/>
      <c r="AF45" s="364"/>
      <c r="AG45" s="364"/>
      <c r="AH45" s="365">
        <f t="shared" si="63"/>
        <v>0</v>
      </c>
      <c r="AI45" s="368"/>
      <c r="AJ45" s="362"/>
      <c r="AK45" s="363"/>
      <c r="AL45" s="367"/>
      <c r="AM45" s="369"/>
      <c r="AN45" s="365">
        <f t="shared" si="173"/>
        <v>0</v>
      </c>
      <c r="AO45" s="361"/>
      <c r="AP45" s="362"/>
      <c r="AQ45" s="363"/>
      <c r="AR45" s="367"/>
      <c r="AS45" s="367"/>
      <c r="AT45" s="365">
        <f t="shared" si="174"/>
        <v>0</v>
      </c>
      <c r="AU45" s="361"/>
      <c r="AV45" s="362"/>
      <c r="AW45" s="363"/>
      <c r="AX45" s="367"/>
      <c r="AY45" s="367"/>
      <c r="AZ45" s="365">
        <f t="shared" si="175"/>
        <v>0</v>
      </c>
      <c r="BA45" s="361"/>
      <c r="BB45" s="362"/>
      <c r="BC45" s="363"/>
      <c r="BD45" s="367"/>
      <c r="BE45" s="367"/>
      <c r="BF45" s="365">
        <f t="shared" si="176"/>
        <v>0</v>
      </c>
      <c r="BG45" s="361"/>
      <c r="BH45" s="362"/>
      <c r="BI45" s="363"/>
      <c r="BJ45" s="367"/>
      <c r="BK45" s="367"/>
      <c r="BL45" s="365">
        <f t="shared" si="177"/>
        <v>0</v>
      </c>
      <c r="BM45" s="361"/>
      <c r="BN45" s="362"/>
      <c r="BO45" s="363"/>
      <c r="BP45" s="367"/>
      <c r="BQ45" s="367"/>
      <c r="BR45" s="365">
        <f t="shared" si="178"/>
        <v>0</v>
      </c>
      <c r="BS45" s="370">
        <f t="shared" si="178"/>
        <v>0</v>
      </c>
      <c r="BT45" s="371"/>
      <c r="BU45" s="365"/>
      <c r="BV45" s="370"/>
      <c r="BW45" s="362"/>
      <c r="BX45" s="365">
        <f t="shared" si="179"/>
        <v>0</v>
      </c>
      <c r="BY45" s="361"/>
      <c r="BZ45" s="362"/>
      <c r="CA45" s="363"/>
      <c r="CB45" s="367"/>
      <c r="CC45" s="367"/>
      <c r="CD45" s="365">
        <f t="shared" si="180"/>
        <v>0</v>
      </c>
      <c r="CE45" s="361"/>
      <c r="CF45" s="362"/>
      <c r="CG45" s="363"/>
      <c r="CH45" s="367"/>
      <c r="CI45" s="367"/>
      <c r="CJ45" s="365">
        <f t="shared" si="181"/>
        <v>0</v>
      </c>
      <c r="CK45" s="361"/>
      <c r="CL45" s="362"/>
      <c r="CM45" s="363"/>
      <c r="CN45" s="367"/>
      <c r="CO45" s="367"/>
      <c r="CP45" s="365">
        <f t="shared" si="182"/>
        <v>0</v>
      </c>
      <c r="CQ45" s="361"/>
      <c r="CR45" s="362"/>
      <c r="CS45" s="363"/>
      <c r="CT45" s="367"/>
      <c r="CU45" s="367"/>
      <c r="CV45" s="365">
        <f t="shared" si="183"/>
        <v>0.22</v>
      </c>
      <c r="CW45" s="361"/>
      <c r="CX45" s="362"/>
      <c r="CY45" s="363"/>
      <c r="CZ45" s="367"/>
      <c r="DA45" s="367"/>
      <c r="DB45" s="365">
        <f t="shared" si="184"/>
        <v>0</v>
      </c>
      <c r="DC45" s="361"/>
      <c r="DD45" s="362"/>
      <c r="DE45" s="363"/>
      <c r="DF45" s="367"/>
      <c r="DG45" s="367"/>
      <c r="DH45" s="365">
        <f t="shared" si="185"/>
        <v>0</v>
      </c>
      <c r="DI45" s="361"/>
      <c r="DJ45" s="362"/>
      <c r="DK45" s="363"/>
      <c r="DL45" s="367"/>
      <c r="DM45" s="367"/>
      <c r="DN45" s="365">
        <f t="shared" si="186"/>
        <v>0.22</v>
      </c>
      <c r="DO45" s="370">
        <f t="shared" si="186"/>
        <v>0</v>
      </c>
      <c r="DP45" s="371"/>
      <c r="DQ45" s="367"/>
      <c r="DR45" s="372"/>
      <c r="DS45" s="365"/>
      <c r="DT45" s="370"/>
      <c r="DU45" s="362"/>
      <c r="DV45" s="367"/>
      <c r="DW45" s="372"/>
      <c r="DX45" s="365">
        <f t="shared" si="187"/>
        <v>0</v>
      </c>
      <c r="DY45" s="361"/>
      <c r="DZ45" s="362"/>
      <c r="EA45" s="363"/>
      <c r="EB45" s="367"/>
      <c r="EC45" s="367"/>
      <c r="ED45" s="365">
        <f t="shared" si="188"/>
        <v>0</v>
      </c>
      <c r="EE45" s="361"/>
      <c r="EF45" s="362"/>
      <c r="EG45" s="362"/>
      <c r="EH45" s="367"/>
      <c r="EI45" s="367"/>
      <c r="EJ45" s="365">
        <f t="shared" si="189"/>
        <v>0</v>
      </c>
      <c r="EK45" s="361"/>
      <c r="EL45" s="362"/>
      <c r="EM45" s="363"/>
      <c r="EN45" s="367"/>
      <c r="EO45" s="367"/>
      <c r="EP45" s="365">
        <f t="shared" si="190"/>
        <v>0</v>
      </c>
      <c r="EQ45" s="361"/>
      <c r="ER45" s="362"/>
      <c r="ES45" s="363"/>
      <c r="ET45" s="367"/>
      <c r="EU45" s="367"/>
      <c r="EV45" s="365">
        <f t="shared" si="191"/>
        <v>0</v>
      </c>
      <c r="EW45" s="361"/>
      <c r="EX45" s="362"/>
      <c r="EY45" s="363"/>
      <c r="EZ45" s="367"/>
      <c r="FA45" s="367"/>
      <c r="FB45" s="365">
        <f t="shared" si="192"/>
        <v>0</v>
      </c>
      <c r="FC45" s="361"/>
      <c r="FD45" s="362"/>
      <c r="FE45" s="363"/>
      <c r="FF45" s="367"/>
      <c r="FG45" s="367"/>
      <c r="FH45" s="365">
        <f t="shared" si="193"/>
        <v>0</v>
      </c>
      <c r="FI45" s="361"/>
      <c r="FJ45" s="362"/>
      <c r="FK45" s="363"/>
      <c r="FL45" s="367"/>
      <c r="FM45" s="367"/>
      <c r="FN45" s="365">
        <f t="shared" si="194"/>
        <v>0</v>
      </c>
      <c r="FO45" s="370">
        <f t="shared" si="194"/>
        <v>0</v>
      </c>
      <c r="FP45" s="373"/>
      <c r="FQ45" s="365">
        <f t="shared" si="195"/>
        <v>0</v>
      </c>
      <c r="FR45" s="370">
        <f t="shared" si="196"/>
        <v>0</v>
      </c>
      <c r="FS45" s="362"/>
      <c r="FT45" s="362"/>
      <c r="FU45" s="335"/>
      <c r="FV45" s="374"/>
    </row>
    <row r="46" spans="1:178" s="244" customFormat="1" ht="15.75">
      <c r="A46" s="353"/>
      <c r="B46" s="353"/>
      <c r="C46" s="398" t="s">
        <v>117</v>
      </c>
      <c r="D46" s="355">
        <v>44420</v>
      </c>
      <c r="E46" s="355">
        <v>44421</v>
      </c>
      <c r="F46" s="356">
        <f t="shared" si="65"/>
        <v>1.5255530129672006</v>
      </c>
      <c r="G46" s="356">
        <v>20</v>
      </c>
      <c r="H46" s="357">
        <v>2</v>
      </c>
      <c r="I46" s="401">
        <v>13.11</v>
      </c>
      <c r="J46" s="397" t="s">
        <v>118</v>
      </c>
      <c r="K46" s="301"/>
      <c r="L46" s="360"/>
      <c r="M46" s="361"/>
      <c r="N46" s="362" t="str">
        <f t="shared" si="89"/>
        <v>-</v>
      </c>
      <c r="O46" s="363"/>
      <c r="P46" s="364">
        <f t="shared" si="171"/>
        <v>0</v>
      </c>
      <c r="Q46" s="364">
        <f t="shared" si="171"/>
        <v>0</v>
      </c>
      <c r="R46" s="365">
        <f t="shared" si="2"/>
        <v>0</v>
      </c>
      <c r="S46" s="361"/>
      <c r="T46" s="362"/>
      <c r="U46" s="363"/>
      <c r="V46" s="364"/>
      <c r="W46" s="364"/>
      <c r="X46" s="365">
        <f t="shared" si="172"/>
        <v>0</v>
      </c>
      <c r="Y46" s="366">
        <f t="shared" si="172"/>
        <v>0</v>
      </c>
      <c r="Z46" s="362"/>
      <c r="AA46" s="367"/>
      <c r="AB46" s="365">
        <f t="shared" si="62"/>
        <v>0</v>
      </c>
      <c r="AC46" s="361"/>
      <c r="AD46" s="362"/>
      <c r="AE46" s="363"/>
      <c r="AF46" s="364"/>
      <c r="AG46" s="364"/>
      <c r="AH46" s="365">
        <f t="shared" si="63"/>
        <v>0</v>
      </c>
      <c r="AI46" s="368"/>
      <c r="AJ46" s="362"/>
      <c r="AK46" s="363"/>
      <c r="AL46" s="367"/>
      <c r="AM46" s="369"/>
      <c r="AN46" s="365">
        <f t="shared" si="173"/>
        <v>0</v>
      </c>
      <c r="AO46" s="361"/>
      <c r="AP46" s="362"/>
      <c r="AQ46" s="363"/>
      <c r="AR46" s="367"/>
      <c r="AS46" s="367"/>
      <c r="AT46" s="365">
        <f t="shared" si="174"/>
        <v>0</v>
      </c>
      <c r="AU46" s="361"/>
      <c r="AV46" s="362"/>
      <c r="AW46" s="363"/>
      <c r="AX46" s="367"/>
      <c r="AY46" s="367"/>
      <c r="AZ46" s="365">
        <f t="shared" si="175"/>
        <v>0</v>
      </c>
      <c r="BA46" s="361"/>
      <c r="BB46" s="362"/>
      <c r="BC46" s="363"/>
      <c r="BD46" s="367"/>
      <c r="BE46" s="367"/>
      <c r="BF46" s="365">
        <f t="shared" si="176"/>
        <v>0</v>
      </c>
      <c r="BG46" s="361"/>
      <c r="BH46" s="362"/>
      <c r="BI46" s="363"/>
      <c r="BJ46" s="367"/>
      <c r="BK46" s="367"/>
      <c r="BL46" s="365">
        <f t="shared" si="177"/>
        <v>0</v>
      </c>
      <c r="BM46" s="361"/>
      <c r="BN46" s="362"/>
      <c r="BO46" s="363"/>
      <c r="BP46" s="367"/>
      <c r="BQ46" s="367"/>
      <c r="BR46" s="365">
        <f t="shared" si="178"/>
        <v>0</v>
      </c>
      <c r="BS46" s="370">
        <f t="shared" si="178"/>
        <v>0</v>
      </c>
      <c r="BT46" s="371"/>
      <c r="BU46" s="365"/>
      <c r="BV46" s="370"/>
      <c r="BW46" s="362"/>
      <c r="BX46" s="365">
        <f t="shared" si="179"/>
        <v>0</v>
      </c>
      <c r="BY46" s="361"/>
      <c r="BZ46" s="362"/>
      <c r="CA46" s="363"/>
      <c r="CB46" s="367"/>
      <c r="CC46" s="367"/>
      <c r="CD46" s="365">
        <f t="shared" si="180"/>
        <v>0</v>
      </c>
      <c r="CE46" s="361"/>
      <c r="CF46" s="362"/>
      <c r="CG46" s="363"/>
      <c r="CH46" s="367"/>
      <c r="CI46" s="367"/>
      <c r="CJ46" s="365">
        <f t="shared" si="181"/>
        <v>0</v>
      </c>
      <c r="CK46" s="361"/>
      <c r="CL46" s="362"/>
      <c r="CM46" s="363"/>
      <c r="CN46" s="367"/>
      <c r="CO46" s="367"/>
      <c r="CP46" s="365">
        <f t="shared" si="182"/>
        <v>0</v>
      </c>
      <c r="CQ46" s="361"/>
      <c r="CR46" s="362"/>
      <c r="CS46" s="363"/>
      <c r="CT46" s="367"/>
      <c r="CU46" s="367"/>
      <c r="CV46" s="365">
        <f t="shared" si="183"/>
        <v>6.5549999999999997</v>
      </c>
      <c r="CW46" s="361"/>
      <c r="CX46" s="362"/>
      <c r="CY46" s="363"/>
      <c r="CZ46" s="367"/>
      <c r="DA46" s="367"/>
      <c r="DB46" s="365">
        <f t="shared" si="184"/>
        <v>6.5549999999999997</v>
      </c>
      <c r="DC46" s="361"/>
      <c r="DD46" s="362"/>
      <c r="DE46" s="363"/>
      <c r="DF46" s="367"/>
      <c r="DG46" s="367"/>
      <c r="DH46" s="365">
        <f t="shared" si="185"/>
        <v>0</v>
      </c>
      <c r="DI46" s="361"/>
      <c r="DJ46" s="362"/>
      <c r="DK46" s="363"/>
      <c r="DL46" s="367"/>
      <c r="DM46" s="367"/>
      <c r="DN46" s="365">
        <f t="shared" si="186"/>
        <v>13.11</v>
      </c>
      <c r="DO46" s="370">
        <f t="shared" si="186"/>
        <v>0</v>
      </c>
      <c r="DP46" s="371"/>
      <c r="DQ46" s="367"/>
      <c r="DR46" s="372"/>
      <c r="DS46" s="365"/>
      <c r="DT46" s="370"/>
      <c r="DU46" s="362"/>
      <c r="DV46" s="367"/>
      <c r="DW46" s="372"/>
      <c r="DX46" s="365">
        <f t="shared" si="187"/>
        <v>0</v>
      </c>
      <c r="DY46" s="361"/>
      <c r="DZ46" s="362"/>
      <c r="EA46" s="363"/>
      <c r="EB46" s="367"/>
      <c r="EC46" s="367"/>
      <c r="ED46" s="365">
        <f t="shared" si="188"/>
        <v>0</v>
      </c>
      <c r="EE46" s="361"/>
      <c r="EF46" s="362"/>
      <c r="EG46" s="362"/>
      <c r="EH46" s="367"/>
      <c r="EI46" s="367"/>
      <c r="EJ46" s="365">
        <f t="shared" si="189"/>
        <v>0</v>
      </c>
      <c r="EK46" s="361"/>
      <c r="EL46" s="362"/>
      <c r="EM46" s="363"/>
      <c r="EN46" s="367"/>
      <c r="EO46" s="367"/>
      <c r="EP46" s="365">
        <f t="shared" si="190"/>
        <v>0</v>
      </c>
      <c r="EQ46" s="361"/>
      <c r="ER46" s="362"/>
      <c r="ES46" s="363"/>
      <c r="ET46" s="367"/>
      <c r="EU46" s="367"/>
      <c r="EV46" s="365">
        <f t="shared" si="191"/>
        <v>0</v>
      </c>
      <c r="EW46" s="361"/>
      <c r="EX46" s="362"/>
      <c r="EY46" s="363"/>
      <c r="EZ46" s="367"/>
      <c r="FA46" s="367"/>
      <c r="FB46" s="365">
        <f t="shared" si="192"/>
        <v>0</v>
      </c>
      <c r="FC46" s="361"/>
      <c r="FD46" s="362"/>
      <c r="FE46" s="363"/>
      <c r="FF46" s="367"/>
      <c r="FG46" s="367"/>
      <c r="FH46" s="365">
        <f t="shared" si="193"/>
        <v>0</v>
      </c>
      <c r="FI46" s="361"/>
      <c r="FJ46" s="362"/>
      <c r="FK46" s="363"/>
      <c r="FL46" s="367"/>
      <c r="FM46" s="367"/>
      <c r="FN46" s="365">
        <f t="shared" si="194"/>
        <v>0</v>
      </c>
      <c r="FO46" s="370">
        <f t="shared" si="194"/>
        <v>0</v>
      </c>
      <c r="FP46" s="373"/>
      <c r="FQ46" s="365">
        <f t="shared" si="195"/>
        <v>0</v>
      </c>
      <c r="FR46" s="370">
        <f t="shared" si="196"/>
        <v>0</v>
      </c>
      <c r="FS46" s="362"/>
      <c r="FT46" s="362"/>
      <c r="FU46" s="335"/>
      <c r="FV46" s="374"/>
    </row>
    <row r="47" spans="1:178" s="244" customFormat="1" ht="15.75">
      <c r="A47" s="353"/>
      <c r="B47" s="353"/>
      <c r="C47" s="398" t="s">
        <v>119</v>
      </c>
      <c r="D47" s="355">
        <v>44421</v>
      </c>
      <c r="E47" s="355">
        <v>44421</v>
      </c>
      <c r="F47" s="356">
        <f t="shared" si="65"/>
        <v>6.3279124216920835E-2</v>
      </c>
      <c r="G47" s="356">
        <v>20</v>
      </c>
      <c r="H47" s="357">
        <v>1</v>
      </c>
      <c r="I47" s="401">
        <v>316.06</v>
      </c>
      <c r="J47" s="397" t="s">
        <v>112</v>
      </c>
      <c r="K47" s="301"/>
      <c r="L47" s="360"/>
      <c r="M47" s="361"/>
      <c r="N47" s="362" t="str">
        <f t="shared" si="89"/>
        <v>-</v>
      </c>
      <c r="O47" s="363"/>
      <c r="P47" s="364">
        <f t="shared" si="171"/>
        <v>0</v>
      </c>
      <c r="Q47" s="364">
        <f t="shared" si="171"/>
        <v>0</v>
      </c>
      <c r="R47" s="365">
        <f t="shared" si="2"/>
        <v>0</v>
      </c>
      <c r="S47" s="361"/>
      <c r="T47" s="362"/>
      <c r="U47" s="363"/>
      <c r="V47" s="364"/>
      <c r="W47" s="364"/>
      <c r="X47" s="365">
        <f t="shared" si="172"/>
        <v>0</v>
      </c>
      <c r="Y47" s="366">
        <f t="shared" si="172"/>
        <v>0</v>
      </c>
      <c r="Z47" s="362"/>
      <c r="AA47" s="367"/>
      <c r="AB47" s="365">
        <f t="shared" si="62"/>
        <v>0</v>
      </c>
      <c r="AC47" s="361"/>
      <c r="AD47" s="362"/>
      <c r="AE47" s="363"/>
      <c r="AF47" s="364"/>
      <c r="AG47" s="364"/>
      <c r="AH47" s="365">
        <f t="shared" si="63"/>
        <v>0</v>
      </c>
      <c r="AI47" s="368"/>
      <c r="AJ47" s="362"/>
      <c r="AK47" s="363"/>
      <c r="AL47" s="367"/>
      <c r="AM47" s="369"/>
      <c r="AN47" s="365">
        <f t="shared" si="173"/>
        <v>0</v>
      </c>
      <c r="AO47" s="361"/>
      <c r="AP47" s="362"/>
      <c r="AQ47" s="363"/>
      <c r="AR47" s="367"/>
      <c r="AS47" s="367"/>
      <c r="AT47" s="365">
        <f t="shared" si="174"/>
        <v>0</v>
      </c>
      <c r="AU47" s="361"/>
      <c r="AV47" s="362"/>
      <c r="AW47" s="363"/>
      <c r="AX47" s="367"/>
      <c r="AY47" s="367"/>
      <c r="AZ47" s="365">
        <f t="shared" si="175"/>
        <v>0</v>
      </c>
      <c r="BA47" s="361"/>
      <c r="BB47" s="362"/>
      <c r="BC47" s="363"/>
      <c r="BD47" s="367"/>
      <c r="BE47" s="367"/>
      <c r="BF47" s="365">
        <f t="shared" si="176"/>
        <v>0</v>
      </c>
      <c r="BG47" s="361"/>
      <c r="BH47" s="362"/>
      <c r="BI47" s="363"/>
      <c r="BJ47" s="367"/>
      <c r="BK47" s="367"/>
      <c r="BL47" s="365">
        <f t="shared" si="177"/>
        <v>0</v>
      </c>
      <c r="BM47" s="361"/>
      <c r="BN47" s="362"/>
      <c r="BO47" s="363"/>
      <c r="BP47" s="367"/>
      <c r="BQ47" s="367"/>
      <c r="BR47" s="365">
        <f t="shared" si="178"/>
        <v>0</v>
      </c>
      <c r="BS47" s="370">
        <f t="shared" si="178"/>
        <v>0</v>
      </c>
      <c r="BT47" s="371"/>
      <c r="BU47" s="365"/>
      <c r="BV47" s="370"/>
      <c r="BW47" s="362"/>
      <c r="BX47" s="365">
        <f t="shared" si="179"/>
        <v>0</v>
      </c>
      <c r="BY47" s="361"/>
      <c r="BZ47" s="362"/>
      <c r="CA47" s="363"/>
      <c r="CB47" s="367"/>
      <c r="CC47" s="367"/>
      <c r="CD47" s="365">
        <f t="shared" si="180"/>
        <v>0</v>
      </c>
      <c r="CE47" s="361"/>
      <c r="CF47" s="362"/>
      <c r="CG47" s="363"/>
      <c r="CH47" s="367"/>
      <c r="CI47" s="367"/>
      <c r="CJ47" s="365">
        <f t="shared" si="181"/>
        <v>0</v>
      </c>
      <c r="CK47" s="361"/>
      <c r="CL47" s="362"/>
      <c r="CM47" s="363"/>
      <c r="CN47" s="367"/>
      <c r="CO47" s="367"/>
      <c r="CP47" s="365">
        <f t="shared" si="182"/>
        <v>0</v>
      </c>
      <c r="CQ47" s="361"/>
      <c r="CR47" s="362"/>
      <c r="CS47" s="363"/>
      <c r="CT47" s="367"/>
      <c r="CU47" s="367"/>
      <c r="CV47" s="365">
        <f t="shared" si="183"/>
        <v>0</v>
      </c>
      <c r="CW47" s="361"/>
      <c r="CX47" s="362"/>
      <c r="CY47" s="363"/>
      <c r="CZ47" s="367"/>
      <c r="DA47" s="367"/>
      <c r="DB47" s="365">
        <f t="shared" si="184"/>
        <v>316.06</v>
      </c>
      <c r="DC47" s="361"/>
      <c r="DD47" s="362"/>
      <c r="DE47" s="363"/>
      <c r="DF47" s="367"/>
      <c r="DG47" s="367"/>
      <c r="DH47" s="365">
        <f t="shared" si="185"/>
        <v>0</v>
      </c>
      <c r="DI47" s="361"/>
      <c r="DJ47" s="362"/>
      <c r="DK47" s="363"/>
      <c r="DL47" s="367"/>
      <c r="DM47" s="367"/>
      <c r="DN47" s="365">
        <f t="shared" si="186"/>
        <v>316.06</v>
      </c>
      <c r="DO47" s="370">
        <f t="shared" si="186"/>
        <v>0</v>
      </c>
      <c r="DP47" s="371"/>
      <c r="DQ47" s="367"/>
      <c r="DR47" s="372"/>
      <c r="DS47" s="365"/>
      <c r="DT47" s="370"/>
      <c r="DU47" s="362"/>
      <c r="DV47" s="367"/>
      <c r="DW47" s="372"/>
      <c r="DX47" s="365">
        <f t="shared" si="187"/>
        <v>0</v>
      </c>
      <c r="DY47" s="361"/>
      <c r="DZ47" s="362"/>
      <c r="EA47" s="363"/>
      <c r="EB47" s="367"/>
      <c r="EC47" s="367"/>
      <c r="ED47" s="365">
        <f t="shared" si="188"/>
        <v>0</v>
      </c>
      <c r="EE47" s="361"/>
      <c r="EF47" s="362"/>
      <c r="EG47" s="362"/>
      <c r="EH47" s="367"/>
      <c r="EI47" s="367"/>
      <c r="EJ47" s="365">
        <f t="shared" si="189"/>
        <v>0</v>
      </c>
      <c r="EK47" s="361"/>
      <c r="EL47" s="362"/>
      <c r="EM47" s="363"/>
      <c r="EN47" s="367"/>
      <c r="EO47" s="367"/>
      <c r="EP47" s="365">
        <f t="shared" si="190"/>
        <v>0</v>
      </c>
      <c r="EQ47" s="361"/>
      <c r="ER47" s="362"/>
      <c r="ES47" s="363"/>
      <c r="ET47" s="367"/>
      <c r="EU47" s="367"/>
      <c r="EV47" s="365">
        <f t="shared" si="191"/>
        <v>0</v>
      </c>
      <c r="EW47" s="361"/>
      <c r="EX47" s="362"/>
      <c r="EY47" s="363"/>
      <c r="EZ47" s="367"/>
      <c r="FA47" s="367"/>
      <c r="FB47" s="365">
        <f t="shared" si="192"/>
        <v>0</v>
      </c>
      <c r="FC47" s="361"/>
      <c r="FD47" s="362"/>
      <c r="FE47" s="363"/>
      <c r="FF47" s="367"/>
      <c r="FG47" s="367"/>
      <c r="FH47" s="365">
        <f t="shared" si="193"/>
        <v>0</v>
      </c>
      <c r="FI47" s="361"/>
      <c r="FJ47" s="362"/>
      <c r="FK47" s="363"/>
      <c r="FL47" s="367"/>
      <c r="FM47" s="367"/>
      <c r="FN47" s="365">
        <f t="shared" si="194"/>
        <v>0</v>
      </c>
      <c r="FO47" s="370">
        <f t="shared" si="194"/>
        <v>0</v>
      </c>
      <c r="FP47" s="373"/>
      <c r="FQ47" s="365">
        <f t="shared" si="195"/>
        <v>0</v>
      </c>
      <c r="FR47" s="370">
        <f t="shared" si="196"/>
        <v>0</v>
      </c>
      <c r="FS47" s="362"/>
      <c r="FT47" s="362"/>
      <c r="FU47" s="335"/>
      <c r="FV47" s="374"/>
    </row>
    <row r="48" spans="1:178" s="244" customFormat="1" ht="15.75">
      <c r="A48" s="353"/>
      <c r="B48" s="353"/>
      <c r="C48" s="398" t="s">
        <v>120</v>
      </c>
      <c r="D48" s="355">
        <v>44421</v>
      </c>
      <c r="E48" s="355">
        <v>44422</v>
      </c>
      <c r="F48" s="356">
        <f t="shared" si="65"/>
        <v>15.564202334630352</v>
      </c>
      <c r="G48" s="356">
        <v>40</v>
      </c>
      <c r="H48" s="357">
        <v>2</v>
      </c>
      <c r="I48" s="401">
        <v>2.57</v>
      </c>
      <c r="J48" s="397" t="s">
        <v>91</v>
      </c>
      <c r="K48" s="301"/>
      <c r="L48" s="360"/>
      <c r="M48" s="361"/>
      <c r="N48" s="362" t="str">
        <f t="shared" si="89"/>
        <v>-</v>
      </c>
      <c r="O48" s="363"/>
      <c r="P48" s="364">
        <f t="shared" si="171"/>
        <v>0</v>
      </c>
      <c r="Q48" s="364">
        <f t="shared" si="171"/>
        <v>0</v>
      </c>
      <c r="R48" s="365">
        <f t="shared" si="2"/>
        <v>0</v>
      </c>
      <c r="S48" s="361"/>
      <c r="T48" s="362"/>
      <c r="U48" s="363"/>
      <c r="V48" s="364"/>
      <c r="W48" s="364"/>
      <c r="X48" s="365">
        <f t="shared" si="172"/>
        <v>0</v>
      </c>
      <c r="Y48" s="366">
        <f t="shared" si="172"/>
        <v>0</v>
      </c>
      <c r="Z48" s="362"/>
      <c r="AA48" s="367"/>
      <c r="AB48" s="365">
        <f t="shared" si="62"/>
        <v>0</v>
      </c>
      <c r="AC48" s="361"/>
      <c r="AD48" s="362"/>
      <c r="AE48" s="363"/>
      <c r="AF48" s="364"/>
      <c r="AG48" s="364"/>
      <c r="AH48" s="365">
        <f t="shared" si="63"/>
        <v>0</v>
      </c>
      <c r="AI48" s="368"/>
      <c r="AJ48" s="362"/>
      <c r="AK48" s="363"/>
      <c r="AL48" s="367"/>
      <c r="AM48" s="369"/>
      <c r="AN48" s="365">
        <f t="shared" si="173"/>
        <v>0</v>
      </c>
      <c r="AO48" s="361"/>
      <c r="AP48" s="362"/>
      <c r="AQ48" s="363"/>
      <c r="AR48" s="367"/>
      <c r="AS48" s="367"/>
      <c r="AT48" s="365">
        <f t="shared" si="174"/>
        <v>0</v>
      </c>
      <c r="AU48" s="361"/>
      <c r="AV48" s="362"/>
      <c r="AW48" s="363"/>
      <c r="AX48" s="367"/>
      <c r="AY48" s="367"/>
      <c r="AZ48" s="365">
        <f t="shared" si="175"/>
        <v>0</v>
      </c>
      <c r="BA48" s="361"/>
      <c r="BB48" s="362"/>
      <c r="BC48" s="363"/>
      <c r="BD48" s="367"/>
      <c r="BE48" s="367"/>
      <c r="BF48" s="365">
        <f t="shared" si="176"/>
        <v>0</v>
      </c>
      <c r="BG48" s="361"/>
      <c r="BH48" s="362"/>
      <c r="BI48" s="363"/>
      <c r="BJ48" s="367"/>
      <c r="BK48" s="367"/>
      <c r="BL48" s="365">
        <f t="shared" si="177"/>
        <v>0</v>
      </c>
      <c r="BM48" s="361"/>
      <c r="BN48" s="362"/>
      <c r="BO48" s="363"/>
      <c r="BP48" s="367"/>
      <c r="BQ48" s="367"/>
      <c r="BR48" s="365">
        <f t="shared" si="178"/>
        <v>0</v>
      </c>
      <c r="BS48" s="370">
        <f t="shared" si="178"/>
        <v>0</v>
      </c>
      <c r="BT48" s="371"/>
      <c r="BU48" s="365"/>
      <c r="BV48" s="370"/>
      <c r="BW48" s="362"/>
      <c r="BX48" s="365">
        <f t="shared" si="179"/>
        <v>0</v>
      </c>
      <c r="BY48" s="361"/>
      <c r="BZ48" s="362"/>
      <c r="CA48" s="363"/>
      <c r="CB48" s="367"/>
      <c r="CC48" s="367"/>
      <c r="CD48" s="365">
        <f t="shared" si="180"/>
        <v>0</v>
      </c>
      <c r="CE48" s="361"/>
      <c r="CF48" s="362"/>
      <c r="CG48" s="363"/>
      <c r="CH48" s="367"/>
      <c r="CI48" s="367"/>
      <c r="CJ48" s="365">
        <f t="shared" si="181"/>
        <v>0</v>
      </c>
      <c r="CK48" s="361"/>
      <c r="CL48" s="362"/>
      <c r="CM48" s="363"/>
      <c r="CN48" s="367"/>
      <c r="CO48" s="367"/>
      <c r="CP48" s="365">
        <f t="shared" si="182"/>
        <v>0</v>
      </c>
      <c r="CQ48" s="361"/>
      <c r="CR48" s="362"/>
      <c r="CS48" s="363"/>
      <c r="CT48" s="367"/>
      <c r="CU48" s="367"/>
      <c r="CV48" s="365">
        <f t="shared" si="183"/>
        <v>0</v>
      </c>
      <c r="CW48" s="361"/>
      <c r="CX48" s="362"/>
      <c r="CY48" s="363"/>
      <c r="CZ48" s="367"/>
      <c r="DA48" s="367"/>
      <c r="DB48" s="365">
        <f t="shared" si="184"/>
        <v>1.2849999999999999</v>
      </c>
      <c r="DC48" s="361"/>
      <c r="DD48" s="362"/>
      <c r="DE48" s="363"/>
      <c r="DF48" s="367"/>
      <c r="DG48" s="367"/>
      <c r="DH48" s="365">
        <f t="shared" si="185"/>
        <v>1.2849999999999999</v>
      </c>
      <c r="DI48" s="361"/>
      <c r="DJ48" s="362"/>
      <c r="DK48" s="363"/>
      <c r="DL48" s="367"/>
      <c r="DM48" s="367"/>
      <c r="DN48" s="365">
        <f t="shared" si="186"/>
        <v>2.57</v>
      </c>
      <c r="DO48" s="370">
        <f t="shared" si="186"/>
        <v>0</v>
      </c>
      <c r="DP48" s="371"/>
      <c r="DQ48" s="367"/>
      <c r="DR48" s="372"/>
      <c r="DS48" s="365"/>
      <c r="DT48" s="370"/>
      <c r="DU48" s="362"/>
      <c r="DV48" s="367"/>
      <c r="DW48" s="372"/>
      <c r="DX48" s="365">
        <f t="shared" si="187"/>
        <v>0</v>
      </c>
      <c r="DY48" s="361"/>
      <c r="DZ48" s="362"/>
      <c r="EA48" s="363"/>
      <c r="EB48" s="367"/>
      <c r="EC48" s="367"/>
      <c r="ED48" s="365">
        <f t="shared" si="188"/>
        <v>0</v>
      </c>
      <c r="EE48" s="361"/>
      <c r="EF48" s="362"/>
      <c r="EG48" s="362"/>
      <c r="EH48" s="367"/>
      <c r="EI48" s="367"/>
      <c r="EJ48" s="365">
        <f t="shared" si="189"/>
        <v>0</v>
      </c>
      <c r="EK48" s="361"/>
      <c r="EL48" s="362"/>
      <c r="EM48" s="363"/>
      <c r="EN48" s="367"/>
      <c r="EO48" s="367"/>
      <c r="EP48" s="365">
        <f t="shared" si="190"/>
        <v>0</v>
      </c>
      <c r="EQ48" s="361"/>
      <c r="ER48" s="362"/>
      <c r="ES48" s="363"/>
      <c r="ET48" s="367"/>
      <c r="EU48" s="367"/>
      <c r="EV48" s="365">
        <f t="shared" si="191"/>
        <v>0</v>
      </c>
      <c r="EW48" s="361"/>
      <c r="EX48" s="362"/>
      <c r="EY48" s="363"/>
      <c r="EZ48" s="367"/>
      <c r="FA48" s="367"/>
      <c r="FB48" s="365">
        <f t="shared" si="192"/>
        <v>0</v>
      </c>
      <c r="FC48" s="361"/>
      <c r="FD48" s="362"/>
      <c r="FE48" s="363"/>
      <c r="FF48" s="367"/>
      <c r="FG48" s="367"/>
      <c r="FH48" s="365">
        <f t="shared" si="193"/>
        <v>0</v>
      </c>
      <c r="FI48" s="361"/>
      <c r="FJ48" s="362"/>
      <c r="FK48" s="363"/>
      <c r="FL48" s="367"/>
      <c r="FM48" s="367"/>
      <c r="FN48" s="365">
        <f t="shared" si="194"/>
        <v>0</v>
      </c>
      <c r="FO48" s="370">
        <f t="shared" si="194"/>
        <v>0</v>
      </c>
      <c r="FP48" s="373"/>
      <c r="FQ48" s="365">
        <f t="shared" si="195"/>
        <v>0</v>
      </c>
      <c r="FR48" s="370">
        <f t="shared" si="196"/>
        <v>0</v>
      </c>
      <c r="FS48" s="362"/>
      <c r="FT48" s="362"/>
      <c r="FU48" s="335"/>
      <c r="FV48" s="374"/>
    </row>
    <row r="49" spans="1:178" s="244" customFormat="1" ht="15.75">
      <c r="A49" s="353"/>
      <c r="B49" s="353"/>
      <c r="C49" s="398" t="s">
        <v>121</v>
      </c>
      <c r="D49" s="355">
        <v>44423</v>
      </c>
      <c r="E49" s="355">
        <v>44423</v>
      </c>
      <c r="F49" s="356">
        <f t="shared" si="65"/>
        <v>1.048767697954903</v>
      </c>
      <c r="G49" s="356">
        <v>20</v>
      </c>
      <c r="H49" s="357">
        <v>1</v>
      </c>
      <c r="I49" s="401">
        <v>19.07</v>
      </c>
      <c r="J49" s="397" t="s">
        <v>122</v>
      </c>
      <c r="K49" s="301"/>
      <c r="L49" s="360"/>
      <c r="M49" s="361"/>
      <c r="N49" s="362" t="str">
        <f t="shared" si="89"/>
        <v>-</v>
      </c>
      <c r="O49" s="363"/>
      <c r="P49" s="364">
        <f t="shared" si="171"/>
        <v>0</v>
      </c>
      <c r="Q49" s="364">
        <f t="shared" si="171"/>
        <v>0</v>
      </c>
      <c r="R49" s="365">
        <f t="shared" si="2"/>
        <v>0</v>
      </c>
      <c r="S49" s="361"/>
      <c r="T49" s="362"/>
      <c r="U49" s="363"/>
      <c r="V49" s="364"/>
      <c r="W49" s="364"/>
      <c r="X49" s="365">
        <f t="shared" si="172"/>
        <v>0</v>
      </c>
      <c r="Y49" s="366">
        <f t="shared" si="172"/>
        <v>0</v>
      </c>
      <c r="Z49" s="362"/>
      <c r="AA49" s="367"/>
      <c r="AB49" s="365">
        <f t="shared" si="62"/>
        <v>0</v>
      </c>
      <c r="AC49" s="361"/>
      <c r="AD49" s="362"/>
      <c r="AE49" s="363"/>
      <c r="AF49" s="364"/>
      <c r="AG49" s="364"/>
      <c r="AH49" s="365">
        <f t="shared" si="63"/>
        <v>0</v>
      </c>
      <c r="AI49" s="368"/>
      <c r="AJ49" s="362"/>
      <c r="AK49" s="363"/>
      <c r="AL49" s="367"/>
      <c r="AM49" s="369"/>
      <c r="AN49" s="365">
        <f t="shared" si="173"/>
        <v>0</v>
      </c>
      <c r="AO49" s="361"/>
      <c r="AP49" s="362"/>
      <c r="AQ49" s="363"/>
      <c r="AR49" s="367"/>
      <c r="AS49" s="367"/>
      <c r="AT49" s="365">
        <f t="shared" si="174"/>
        <v>0</v>
      </c>
      <c r="AU49" s="361"/>
      <c r="AV49" s="362"/>
      <c r="AW49" s="363"/>
      <c r="AX49" s="367"/>
      <c r="AY49" s="367"/>
      <c r="AZ49" s="365">
        <f t="shared" si="175"/>
        <v>0</v>
      </c>
      <c r="BA49" s="361"/>
      <c r="BB49" s="362"/>
      <c r="BC49" s="363"/>
      <c r="BD49" s="367"/>
      <c r="BE49" s="367"/>
      <c r="BF49" s="365">
        <f t="shared" si="176"/>
        <v>0</v>
      </c>
      <c r="BG49" s="361"/>
      <c r="BH49" s="362"/>
      <c r="BI49" s="363"/>
      <c r="BJ49" s="367"/>
      <c r="BK49" s="367"/>
      <c r="BL49" s="365">
        <f t="shared" si="177"/>
        <v>0</v>
      </c>
      <c r="BM49" s="361"/>
      <c r="BN49" s="362"/>
      <c r="BO49" s="363"/>
      <c r="BP49" s="367"/>
      <c r="BQ49" s="367"/>
      <c r="BR49" s="365">
        <f t="shared" si="178"/>
        <v>0</v>
      </c>
      <c r="BS49" s="370">
        <f t="shared" si="178"/>
        <v>0</v>
      </c>
      <c r="BT49" s="371"/>
      <c r="BU49" s="365"/>
      <c r="BV49" s="370"/>
      <c r="BW49" s="362"/>
      <c r="BX49" s="365">
        <f t="shared" si="179"/>
        <v>0</v>
      </c>
      <c r="BY49" s="361"/>
      <c r="BZ49" s="362"/>
      <c r="CA49" s="363"/>
      <c r="CB49" s="367"/>
      <c r="CC49" s="367"/>
      <c r="CD49" s="365">
        <f t="shared" si="180"/>
        <v>0</v>
      </c>
      <c r="CE49" s="361"/>
      <c r="CF49" s="362"/>
      <c r="CG49" s="363"/>
      <c r="CH49" s="367"/>
      <c r="CI49" s="367"/>
      <c r="CJ49" s="365">
        <f t="shared" si="181"/>
        <v>0</v>
      </c>
      <c r="CK49" s="361"/>
      <c r="CL49" s="362"/>
      <c r="CM49" s="363"/>
      <c r="CN49" s="367"/>
      <c r="CO49" s="367"/>
      <c r="CP49" s="365">
        <f t="shared" si="182"/>
        <v>0</v>
      </c>
      <c r="CQ49" s="361"/>
      <c r="CR49" s="362"/>
      <c r="CS49" s="363"/>
      <c r="CT49" s="367"/>
      <c r="CU49" s="367"/>
      <c r="CV49" s="365">
        <f t="shared" si="183"/>
        <v>0</v>
      </c>
      <c r="CW49" s="361"/>
      <c r="CX49" s="362"/>
      <c r="CY49" s="363"/>
      <c r="CZ49" s="367"/>
      <c r="DA49" s="367"/>
      <c r="DB49" s="365">
        <f t="shared" si="184"/>
        <v>0</v>
      </c>
      <c r="DC49" s="361"/>
      <c r="DD49" s="362"/>
      <c r="DE49" s="363"/>
      <c r="DF49" s="367"/>
      <c r="DG49" s="367"/>
      <c r="DH49" s="365">
        <f t="shared" si="185"/>
        <v>0</v>
      </c>
      <c r="DI49" s="361"/>
      <c r="DJ49" s="362"/>
      <c r="DK49" s="363"/>
      <c r="DL49" s="367"/>
      <c r="DM49" s="367"/>
      <c r="DN49" s="365">
        <f t="shared" si="186"/>
        <v>0</v>
      </c>
      <c r="DO49" s="370">
        <f t="shared" si="186"/>
        <v>0</v>
      </c>
      <c r="DP49" s="371"/>
      <c r="DQ49" s="367"/>
      <c r="DR49" s="372"/>
      <c r="DS49" s="365"/>
      <c r="DT49" s="370"/>
      <c r="DU49" s="362"/>
      <c r="DV49" s="367"/>
      <c r="DW49" s="372"/>
      <c r="DX49" s="365">
        <f t="shared" si="187"/>
        <v>19.07</v>
      </c>
      <c r="DY49" s="361"/>
      <c r="DZ49" s="362"/>
      <c r="EA49" s="363"/>
      <c r="EB49" s="367"/>
      <c r="EC49" s="367"/>
      <c r="ED49" s="365">
        <f t="shared" si="188"/>
        <v>0</v>
      </c>
      <c r="EE49" s="361"/>
      <c r="EF49" s="362"/>
      <c r="EG49" s="362"/>
      <c r="EH49" s="367"/>
      <c r="EI49" s="367"/>
      <c r="EJ49" s="365">
        <f t="shared" si="189"/>
        <v>0</v>
      </c>
      <c r="EK49" s="361"/>
      <c r="EL49" s="362"/>
      <c r="EM49" s="363"/>
      <c r="EN49" s="367"/>
      <c r="EO49" s="367"/>
      <c r="EP49" s="365">
        <f t="shared" si="190"/>
        <v>0</v>
      </c>
      <c r="EQ49" s="361"/>
      <c r="ER49" s="362"/>
      <c r="ES49" s="363"/>
      <c r="ET49" s="367"/>
      <c r="EU49" s="367"/>
      <c r="EV49" s="365">
        <f t="shared" si="191"/>
        <v>0</v>
      </c>
      <c r="EW49" s="361"/>
      <c r="EX49" s="362"/>
      <c r="EY49" s="363"/>
      <c r="EZ49" s="367"/>
      <c r="FA49" s="367"/>
      <c r="FB49" s="365">
        <f t="shared" si="192"/>
        <v>0</v>
      </c>
      <c r="FC49" s="361"/>
      <c r="FD49" s="362"/>
      <c r="FE49" s="363"/>
      <c r="FF49" s="367"/>
      <c r="FG49" s="367"/>
      <c r="FH49" s="365">
        <f t="shared" si="193"/>
        <v>0</v>
      </c>
      <c r="FI49" s="361"/>
      <c r="FJ49" s="362"/>
      <c r="FK49" s="363"/>
      <c r="FL49" s="367"/>
      <c r="FM49" s="367"/>
      <c r="FN49" s="365">
        <f t="shared" si="194"/>
        <v>19.07</v>
      </c>
      <c r="FO49" s="370">
        <f t="shared" si="194"/>
        <v>0</v>
      </c>
      <c r="FP49" s="373"/>
      <c r="FQ49" s="365">
        <f t="shared" si="195"/>
        <v>19.07</v>
      </c>
      <c r="FR49" s="370">
        <f t="shared" si="196"/>
        <v>0</v>
      </c>
      <c r="FS49" s="362"/>
      <c r="FT49" s="362"/>
      <c r="FU49" s="335"/>
      <c r="FV49" s="374"/>
    </row>
    <row r="50" spans="1:178" s="244" customFormat="1" ht="15.75">
      <c r="A50" s="353"/>
      <c r="B50" s="353"/>
      <c r="C50" s="398" t="s">
        <v>123</v>
      </c>
      <c r="D50" s="355">
        <v>44423</v>
      </c>
      <c r="E50" s="355">
        <v>44423</v>
      </c>
      <c r="F50" s="356">
        <f t="shared" si="65"/>
        <v>1.5151515151515151</v>
      </c>
      <c r="G50" s="356">
        <v>20</v>
      </c>
      <c r="H50" s="357">
        <v>1</v>
      </c>
      <c r="I50" s="401">
        <v>13.2</v>
      </c>
      <c r="J50" s="397" t="s">
        <v>124</v>
      </c>
      <c r="K50" s="301"/>
      <c r="L50" s="360"/>
      <c r="M50" s="361"/>
      <c r="N50" s="362" t="str">
        <f t="shared" si="89"/>
        <v>-</v>
      </c>
      <c r="O50" s="363"/>
      <c r="P50" s="364">
        <f t="shared" si="171"/>
        <v>0</v>
      </c>
      <c r="Q50" s="364">
        <f t="shared" si="171"/>
        <v>0</v>
      </c>
      <c r="R50" s="365">
        <f t="shared" si="2"/>
        <v>0</v>
      </c>
      <c r="S50" s="361"/>
      <c r="T50" s="362"/>
      <c r="U50" s="363"/>
      <c r="V50" s="364"/>
      <c r="W50" s="364"/>
      <c r="X50" s="365">
        <f t="shared" si="172"/>
        <v>0</v>
      </c>
      <c r="Y50" s="366">
        <f t="shared" si="172"/>
        <v>0</v>
      </c>
      <c r="Z50" s="362"/>
      <c r="AA50" s="367"/>
      <c r="AB50" s="365">
        <f t="shared" si="62"/>
        <v>0</v>
      </c>
      <c r="AC50" s="361"/>
      <c r="AD50" s="362"/>
      <c r="AE50" s="363"/>
      <c r="AF50" s="364"/>
      <c r="AG50" s="364"/>
      <c r="AH50" s="365">
        <f t="shared" si="63"/>
        <v>0</v>
      </c>
      <c r="AI50" s="368"/>
      <c r="AJ50" s="362"/>
      <c r="AK50" s="363"/>
      <c r="AL50" s="367"/>
      <c r="AM50" s="369"/>
      <c r="AN50" s="365">
        <f t="shared" si="173"/>
        <v>0</v>
      </c>
      <c r="AO50" s="361"/>
      <c r="AP50" s="362"/>
      <c r="AQ50" s="363"/>
      <c r="AR50" s="367"/>
      <c r="AS50" s="367"/>
      <c r="AT50" s="365">
        <f t="shared" si="174"/>
        <v>0</v>
      </c>
      <c r="AU50" s="361"/>
      <c r="AV50" s="362"/>
      <c r="AW50" s="363"/>
      <c r="AX50" s="367"/>
      <c r="AY50" s="367"/>
      <c r="AZ50" s="365">
        <f t="shared" si="175"/>
        <v>0</v>
      </c>
      <c r="BA50" s="361"/>
      <c r="BB50" s="362"/>
      <c r="BC50" s="363"/>
      <c r="BD50" s="367"/>
      <c r="BE50" s="367"/>
      <c r="BF50" s="365">
        <f t="shared" si="176"/>
        <v>0</v>
      </c>
      <c r="BG50" s="361"/>
      <c r="BH50" s="362"/>
      <c r="BI50" s="363"/>
      <c r="BJ50" s="367"/>
      <c r="BK50" s="367"/>
      <c r="BL50" s="365">
        <f t="shared" si="177"/>
        <v>0</v>
      </c>
      <c r="BM50" s="361"/>
      <c r="BN50" s="362"/>
      <c r="BO50" s="363"/>
      <c r="BP50" s="367"/>
      <c r="BQ50" s="367"/>
      <c r="BR50" s="365">
        <f t="shared" si="178"/>
        <v>0</v>
      </c>
      <c r="BS50" s="370">
        <f t="shared" si="178"/>
        <v>0</v>
      </c>
      <c r="BT50" s="371"/>
      <c r="BU50" s="365"/>
      <c r="BV50" s="370"/>
      <c r="BW50" s="362"/>
      <c r="BX50" s="365">
        <f t="shared" si="179"/>
        <v>0</v>
      </c>
      <c r="BY50" s="361"/>
      <c r="BZ50" s="362"/>
      <c r="CA50" s="363"/>
      <c r="CB50" s="367"/>
      <c r="CC50" s="367"/>
      <c r="CD50" s="365">
        <f t="shared" si="180"/>
        <v>0</v>
      </c>
      <c r="CE50" s="361"/>
      <c r="CF50" s="362"/>
      <c r="CG50" s="363"/>
      <c r="CH50" s="367"/>
      <c r="CI50" s="367"/>
      <c r="CJ50" s="365">
        <f t="shared" si="181"/>
        <v>0</v>
      </c>
      <c r="CK50" s="361"/>
      <c r="CL50" s="362"/>
      <c r="CM50" s="363"/>
      <c r="CN50" s="367"/>
      <c r="CO50" s="367"/>
      <c r="CP50" s="365">
        <f t="shared" si="182"/>
        <v>0</v>
      </c>
      <c r="CQ50" s="361"/>
      <c r="CR50" s="362"/>
      <c r="CS50" s="363"/>
      <c r="CT50" s="367"/>
      <c r="CU50" s="367"/>
      <c r="CV50" s="365">
        <f t="shared" si="183"/>
        <v>0</v>
      </c>
      <c r="CW50" s="361"/>
      <c r="CX50" s="362"/>
      <c r="CY50" s="363"/>
      <c r="CZ50" s="367"/>
      <c r="DA50" s="367"/>
      <c r="DB50" s="365">
        <f t="shared" si="184"/>
        <v>0</v>
      </c>
      <c r="DC50" s="361"/>
      <c r="DD50" s="362"/>
      <c r="DE50" s="363"/>
      <c r="DF50" s="367"/>
      <c r="DG50" s="367"/>
      <c r="DH50" s="365">
        <f t="shared" si="185"/>
        <v>0</v>
      </c>
      <c r="DI50" s="361"/>
      <c r="DJ50" s="362"/>
      <c r="DK50" s="363"/>
      <c r="DL50" s="367"/>
      <c r="DM50" s="367"/>
      <c r="DN50" s="365">
        <f t="shared" si="186"/>
        <v>0</v>
      </c>
      <c r="DO50" s="370">
        <f t="shared" si="186"/>
        <v>0</v>
      </c>
      <c r="DP50" s="371"/>
      <c r="DQ50" s="367"/>
      <c r="DR50" s="372"/>
      <c r="DS50" s="365"/>
      <c r="DT50" s="370"/>
      <c r="DU50" s="362"/>
      <c r="DV50" s="367"/>
      <c r="DW50" s="372"/>
      <c r="DX50" s="365">
        <f t="shared" si="187"/>
        <v>13.2</v>
      </c>
      <c r="DY50" s="361"/>
      <c r="DZ50" s="362"/>
      <c r="EA50" s="363"/>
      <c r="EB50" s="367"/>
      <c r="EC50" s="367"/>
      <c r="ED50" s="365">
        <f t="shared" si="188"/>
        <v>0</v>
      </c>
      <c r="EE50" s="361"/>
      <c r="EF50" s="362"/>
      <c r="EG50" s="362"/>
      <c r="EH50" s="367"/>
      <c r="EI50" s="367"/>
      <c r="EJ50" s="365">
        <f t="shared" si="189"/>
        <v>0</v>
      </c>
      <c r="EK50" s="361"/>
      <c r="EL50" s="362"/>
      <c r="EM50" s="363"/>
      <c r="EN50" s="367"/>
      <c r="EO50" s="367"/>
      <c r="EP50" s="365">
        <f t="shared" si="190"/>
        <v>0</v>
      </c>
      <c r="EQ50" s="361"/>
      <c r="ER50" s="362"/>
      <c r="ES50" s="363"/>
      <c r="ET50" s="367"/>
      <c r="EU50" s="367"/>
      <c r="EV50" s="365">
        <f t="shared" si="191"/>
        <v>0</v>
      </c>
      <c r="EW50" s="361"/>
      <c r="EX50" s="362"/>
      <c r="EY50" s="363"/>
      <c r="EZ50" s="367"/>
      <c r="FA50" s="367"/>
      <c r="FB50" s="365">
        <f t="shared" si="192"/>
        <v>0</v>
      </c>
      <c r="FC50" s="361"/>
      <c r="FD50" s="362"/>
      <c r="FE50" s="363"/>
      <c r="FF50" s="367"/>
      <c r="FG50" s="367"/>
      <c r="FH50" s="365">
        <f t="shared" si="193"/>
        <v>0</v>
      </c>
      <c r="FI50" s="361"/>
      <c r="FJ50" s="362"/>
      <c r="FK50" s="363"/>
      <c r="FL50" s="367"/>
      <c r="FM50" s="367"/>
      <c r="FN50" s="365">
        <f t="shared" si="194"/>
        <v>13.2</v>
      </c>
      <c r="FO50" s="370">
        <f t="shared" si="194"/>
        <v>0</v>
      </c>
      <c r="FP50" s="373"/>
      <c r="FQ50" s="365">
        <f t="shared" si="195"/>
        <v>13.2</v>
      </c>
      <c r="FR50" s="370">
        <f t="shared" si="196"/>
        <v>0</v>
      </c>
      <c r="FS50" s="362"/>
      <c r="FT50" s="362"/>
      <c r="FU50" s="335"/>
      <c r="FV50" s="374"/>
    </row>
    <row r="51" spans="1:178" s="244" customFormat="1" ht="15.75">
      <c r="A51" s="353"/>
      <c r="B51" s="353"/>
      <c r="C51" s="398" t="s">
        <v>125</v>
      </c>
      <c r="D51" s="355">
        <v>44423</v>
      </c>
      <c r="E51" s="355">
        <v>44424</v>
      </c>
      <c r="F51" s="356">
        <f t="shared" si="65"/>
        <v>4.0973111395646605E-2</v>
      </c>
      <c r="G51" s="356">
        <v>160</v>
      </c>
      <c r="H51" s="357">
        <v>2</v>
      </c>
      <c r="I51" s="401">
        <v>3905</v>
      </c>
      <c r="J51" s="397" t="s">
        <v>112</v>
      </c>
      <c r="K51" s="301"/>
      <c r="L51" s="360"/>
      <c r="M51" s="361"/>
      <c r="N51" s="362" t="str">
        <f t="shared" si="89"/>
        <v>-</v>
      </c>
      <c r="O51" s="363"/>
      <c r="P51" s="364">
        <f t="shared" si="171"/>
        <v>0</v>
      </c>
      <c r="Q51" s="364">
        <f t="shared" si="171"/>
        <v>0</v>
      </c>
      <c r="R51" s="365">
        <f t="shared" si="2"/>
        <v>0</v>
      </c>
      <c r="S51" s="361"/>
      <c r="T51" s="362"/>
      <c r="U51" s="363"/>
      <c r="V51" s="364"/>
      <c r="W51" s="364"/>
      <c r="X51" s="365">
        <f t="shared" si="172"/>
        <v>0</v>
      </c>
      <c r="Y51" s="366">
        <f t="shared" si="172"/>
        <v>0</v>
      </c>
      <c r="Z51" s="362"/>
      <c r="AA51" s="367"/>
      <c r="AB51" s="365">
        <f t="shared" si="62"/>
        <v>0</v>
      </c>
      <c r="AC51" s="361"/>
      <c r="AD51" s="362"/>
      <c r="AE51" s="363"/>
      <c r="AF51" s="364"/>
      <c r="AG51" s="364"/>
      <c r="AH51" s="365">
        <f t="shared" si="63"/>
        <v>0</v>
      </c>
      <c r="AI51" s="368"/>
      <c r="AJ51" s="362"/>
      <c r="AK51" s="363"/>
      <c r="AL51" s="367"/>
      <c r="AM51" s="369"/>
      <c r="AN51" s="365">
        <f t="shared" si="173"/>
        <v>0</v>
      </c>
      <c r="AO51" s="361"/>
      <c r="AP51" s="362"/>
      <c r="AQ51" s="363"/>
      <c r="AR51" s="367"/>
      <c r="AS51" s="367"/>
      <c r="AT51" s="365">
        <f t="shared" si="174"/>
        <v>0</v>
      </c>
      <c r="AU51" s="361"/>
      <c r="AV51" s="362"/>
      <c r="AW51" s="363"/>
      <c r="AX51" s="367"/>
      <c r="AY51" s="367"/>
      <c r="AZ51" s="365">
        <f t="shared" si="175"/>
        <v>0</v>
      </c>
      <c r="BA51" s="361"/>
      <c r="BB51" s="362"/>
      <c r="BC51" s="363"/>
      <c r="BD51" s="367"/>
      <c r="BE51" s="367"/>
      <c r="BF51" s="365">
        <f t="shared" si="176"/>
        <v>0</v>
      </c>
      <c r="BG51" s="361"/>
      <c r="BH51" s="362"/>
      <c r="BI51" s="363"/>
      <c r="BJ51" s="367"/>
      <c r="BK51" s="367"/>
      <c r="BL51" s="365">
        <f t="shared" si="177"/>
        <v>0</v>
      </c>
      <c r="BM51" s="361"/>
      <c r="BN51" s="362"/>
      <c r="BO51" s="363"/>
      <c r="BP51" s="367"/>
      <c r="BQ51" s="367"/>
      <c r="BR51" s="365">
        <f t="shared" si="178"/>
        <v>0</v>
      </c>
      <c r="BS51" s="370">
        <f t="shared" si="178"/>
        <v>0</v>
      </c>
      <c r="BT51" s="371"/>
      <c r="BU51" s="365"/>
      <c r="BV51" s="370"/>
      <c r="BW51" s="362"/>
      <c r="BX51" s="365">
        <f t="shared" si="179"/>
        <v>0</v>
      </c>
      <c r="BY51" s="361"/>
      <c r="BZ51" s="362"/>
      <c r="CA51" s="363"/>
      <c r="CB51" s="367"/>
      <c r="CC51" s="367"/>
      <c r="CD51" s="365">
        <f t="shared" si="180"/>
        <v>0</v>
      </c>
      <c r="CE51" s="361"/>
      <c r="CF51" s="362"/>
      <c r="CG51" s="363"/>
      <c r="CH51" s="367"/>
      <c r="CI51" s="367"/>
      <c r="CJ51" s="365">
        <f t="shared" si="181"/>
        <v>0</v>
      </c>
      <c r="CK51" s="361"/>
      <c r="CL51" s="362"/>
      <c r="CM51" s="363"/>
      <c r="CN51" s="367"/>
      <c r="CO51" s="367"/>
      <c r="CP51" s="365">
        <f t="shared" si="182"/>
        <v>0</v>
      </c>
      <c r="CQ51" s="361"/>
      <c r="CR51" s="362"/>
      <c r="CS51" s="363"/>
      <c r="CT51" s="367"/>
      <c r="CU51" s="367"/>
      <c r="CV51" s="365">
        <f t="shared" si="183"/>
        <v>0</v>
      </c>
      <c r="CW51" s="361"/>
      <c r="CX51" s="362"/>
      <c r="CY51" s="363"/>
      <c r="CZ51" s="367"/>
      <c r="DA51" s="367"/>
      <c r="DB51" s="365">
        <f t="shared" si="184"/>
        <v>0</v>
      </c>
      <c r="DC51" s="361"/>
      <c r="DD51" s="362"/>
      <c r="DE51" s="363"/>
      <c r="DF51" s="367"/>
      <c r="DG51" s="367"/>
      <c r="DH51" s="365">
        <f t="shared" si="185"/>
        <v>0</v>
      </c>
      <c r="DI51" s="361"/>
      <c r="DJ51" s="362"/>
      <c r="DK51" s="363"/>
      <c r="DL51" s="367"/>
      <c r="DM51" s="367"/>
      <c r="DN51" s="365">
        <f t="shared" si="186"/>
        <v>0</v>
      </c>
      <c r="DO51" s="370">
        <f t="shared" si="186"/>
        <v>0</v>
      </c>
      <c r="DP51" s="371"/>
      <c r="DQ51" s="367"/>
      <c r="DR51" s="372"/>
      <c r="DS51" s="365"/>
      <c r="DT51" s="370"/>
      <c r="DU51" s="362"/>
      <c r="DV51" s="367"/>
      <c r="DW51" s="372"/>
      <c r="DX51" s="365">
        <f t="shared" si="187"/>
        <v>1952.5</v>
      </c>
      <c r="DY51" s="361"/>
      <c r="DZ51" s="362"/>
      <c r="EA51" s="363"/>
      <c r="EB51" s="367"/>
      <c r="EC51" s="367"/>
      <c r="ED51" s="365">
        <f t="shared" si="188"/>
        <v>1952.5</v>
      </c>
      <c r="EE51" s="361"/>
      <c r="EF51" s="362"/>
      <c r="EG51" s="362"/>
      <c r="EH51" s="367"/>
      <c r="EI51" s="367"/>
      <c r="EJ51" s="365">
        <f t="shared" si="189"/>
        <v>0</v>
      </c>
      <c r="EK51" s="361"/>
      <c r="EL51" s="362"/>
      <c r="EM51" s="363"/>
      <c r="EN51" s="367"/>
      <c r="EO51" s="367"/>
      <c r="EP51" s="365">
        <f t="shared" si="190"/>
        <v>0</v>
      </c>
      <c r="EQ51" s="361"/>
      <c r="ER51" s="362"/>
      <c r="ES51" s="363"/>
      <c r="ET51" s="367"/>
      <c r="EU51" s="367"/>
      <c r="EV51" s="365">
        <f t="shared" si="191"/>
        <v>0</v>
      </c>
      <c r="EW51" s="361"/>
      <c r="EX51" s="362"/>
      <c r="EY51" s="363"/>
      <c r="EZ51" s="367"/>
      <c r="FA51" s="367"/>
      <c r="FB51" s="365">
        <f t="shared" si="192"/>
        <v>0</v>
      </c>
      <c r="FC51" s="361"/>
      <c r="FD51" s="362"/>
      <c r="FE51" s="363"/>
      <c r="FF51" s="367"/>
      <c r="FG51" s="367"/>
      <c r="FH51" s="365">
        <f t="shared" si="193"/>
        <v>0</v>
      </c>
      <c r="FI51" s="361"/>
      <c r="FJ51" s="362"/>
      <c r="FK51" s="363"/>
      <c r="FL51" s="367"/>
      <c r="FM51" s="367"/>
      <c r="FN51" s="365">
        <f t="shared" si="194"/>
        <v>3905</v>
      </c>
      <c r="FO51" s="370">
        <f t="shared" si="194"/>
        <v>0</v>
      </c>
      <c r="FP51" s="373"/>
      <c r="FQ51" s="365">
        <f t="shared" si="195"/>
        <v>3905</v>
      </c>
      <c r="FR51" s="370">
        <f t="shared" si="196"/>
        <v>0</v>
      </c>
      <c r="FS51" s="362"/>
      <c r="FT51" s="362"/>
      <c r="FU51" s="335"/>
      <c r="FV51" s="374"/>
    </row>
    <row r="52" spans="1:178" s="244" customFormat="1" ht="15.75">
      <c r="A52" s="353"/>
      <c r="B52" s="353"/>
      <c r="C52" s="398" t="s">
        <v>126</v>
      </c>
      <c r="D52" s="355">
        <v>44424</v>
      </c>
      <c r="E52" s="355">
        <v>44424</v>
      </c>
      <c r="F52" s="356">
        <f t="shared" si="65"/>
        <v>1.1869436201780414</v>
      </c>
      <c r="G52" s="356">
        <v>20</v>
      </c>
      <c r="H52" s="357">
        <v>1</v>
      </c>
      <c r="I52" s="401">
        <v>16.850000000000001</v>
      </c>
      <c r="J52" s="397" t="s">
        <v>118</v>
      </c>
      <c r="K52" s="301"/>
      <c r="L52" s="360"/>
      <c r="M52" s="361"/>
      <c r="N52" s="362" t="str">
        <f t="shared" si="89"/>
        <v>-</v>
      </c>
      <c r="O52" s="363"/>
      <c r="P52" s="364">
        <f t="shared" si="171"/>
        <v>0</v>
      </c>
      <c r="Q52" s="364">
        <f t="shared" si="171"/>
        <v>0</v>
      </c>
      <c r="R52" s="365">
        <f t="shared" si="2"/>
        <v>0</v>
      </c>
      <c r="S52" s="361"/>
      <c r="T52" s="362"/>
      <c r="U52" s="363"/>
      <c r="V52" s="364"/>
      <c r="W52" s="364"/>
      <c r="X52" s="365">
        <f t="shared" si="172"/>
        <v>0</v>
      </c>
      <c r="Y52" s="366">
        <f t="shared" si="172"/>
        <v>0</v>
      </c>
      <c r="Z52" s="362"/>
      <c r="AA52" s="367"/>
      <c r="AB52" s="365">
        <f t="shared" si="62"/>
        <v>0</v>
      </c>
      <c r="AC52" s="361"/>
      <c r="AD52" s="362"/>
      <c r="AE52" s="363"/>
      <c r="AF52" s="364"/>
      <c r="AG52" s="364"/>
      <c r="AH52" s="365">
        <f t="shared" si="63"/>
        <v>0</v>
      </c>
      <c r="AI52" s="368"/>
      <c r="AJ52" s="362"/>
      <c r="AK52" s="363"/>
      <c r="AL52" s="367"/>
      <c r="AM52" s="369"/>
      <c r="AN52" s="365">
        <f t="shared" si="173"/>
        <v>0</v>
      </c>
      <c r="AO52" s="361"/>
      <c r="AP52" s="362"/>
      <c r="AQ52" s="363"/>
      <c r="AR52" s="367"/>
      <c r="AS52" s="367"/>
      <c r="AT52" s="365">
        <f t="shared" si="174"/>
        <v>0</v>
      </c>
      <c r="AU52" s="361"/>
      <c r="AV52" s="362"/>
      <c r="AW52" s="363"/>
      <c r="AX52" s="367"/>
      <c r="AY52" s="367"/>
      <c r="AZ52" s="365">
        <f t="shared" si="175"/>
        <v>0</v>
      </c>
      <c r="BA52" s="361"/>
      <c r="BB52" s="362"/>
      <c r="BC52" s="363"/>
      <c r="BD52" s="367"/>
      <c r="BE52" s="367"/>
      <c r="BF52" s="365">
        <f t="shared" si="176"/>
        <v>0</v>
      </c>
      <c r="BG52" s="361"/>
      <c r="BH52" s="362"/>
      <c r="BI52" s="363"/>
      <c r="BJ52" s="367"/>
      <c r="BK52" s="367"/>
      <c r="BL52" s="365">
        <f t="shared" si="177"/>
        <v>0</v>
      </c>
      <c r="BM52" s="361"/>
      <c r="BN52" s="362"/>
      <c r="BO52" s="363"/>
      <c r="BP52" s="367"/>
      <c r="BQ52" s="367"/>
      <c r="BR52" s="365">
        <f t="shared" si="178"/>
        <v>0</v>
      </c>
      <c r="BS52" s="370">
        <f t="shared" si="178"/>
        <v>0</v>
      </c>
      <c r="BT52" s="371"/>
      <c r="BU52" s="365"/>
      <c r="BV52" s="370"/>
      <c r="BW52" s="362"/>
      <c r="BX52" s="365">
        <f t="shared" si="179"/>
        <v>0</v>
      </c>
      <c r="BY52" s="361"/>
      <c r="BZ52" s="362"/>
      <c r="CA52" s="363"/>
      <c r="CB52" s="367"/>
      <c r="CC52" s="367"/>
      <c r="CD52" s="365">
        <f t="shared" si="180"/>
        <v>0</v>
      </c>
      <c r="CE52" s="361"/>
      <c r="CF52" s="362"/>
      <c r="CG52" s="363"/>
      <c r="CH52" s="367"/>
      <c r="CI52" s="367"/>
      <c r="CJ52" s="365">
        <f t="shared" si="181"/>
        <v>0</v>
      </c>
      <c r="CK52" s="361"/>
      <c r="CL52" s="362"/>
      <c r="CM52" s="363"/>
      <c r="CN52" s="367"/>
      <c r="CO52" s="367"/>
      <c r="CP52" s="365">
        <f t="shared" si="182"/>
        <v>0</v>
      </c>
      <c r="CQ52" s="361"/>
      <c r="CR52" s="362"/>
      <c r="CS52" s="363"/>
      <c r="CT52" s="367"/>
      <c r="CU52" s="367"/>
      <c r="CV52" s="365">
        <f t="shared" si="183"/>
        <v>0</v>
      </c>
      <c r="CW52" s="361"/>
      <c r="CX52" s="362"/>
      <c r="CY52" s="363"/>
      <c r="CZ52" s="367"/>
      <c r="DA52" s="367"/>
      <c r="DB52" s="365">
        <f t="shared" si="184"/>
        <v>0</v>
      </c>
      <c r="DC52" s="361"/>
      <c r="DD52" s="362"/>
      <c r="DE52" s="363"/>
      <c r="DF52" s="367"/>
      <c r="DG52" s="367"/>
      <c r="DH52" s="365">
        <f t="shared" si="185"/>
        <v>0</v>
      </c>
      <c r="DI52" s="361"/>
      <c r="DJ52" s="362"/>
      <c r="DK52" s="363"/>
      <c r="DL52" s="367"/>
      <c r="DM52" s="367"/>
      <c r="DN52" s="365">
        <f t="shared" si="186"/>
        <v>0</v>
      </c>
      <c r="DO52" s="370">
        <f t="shared" si="186"/>
        <v>0</v>
      </c>
      <c r="DP52" s="371"/>
      <c r="DQ52" s="367"/>
      <c r="DR52" s="372"/>
      <c r="DS52" s="365"/>
      <c r="DT52" s="370"/>
      <c r="DU52" s="362"/>
      <c r="DV52" s="367"/>
      <c r="DW52" s="372"/>
      <c r="DX52" s="365">
        <f t="shared" si="187"/>
        <v>0</v>
      </c>
      <c r="DY52" s="361"/>
      <c r="DZ52" s="362"/>
      <c r="EA52" s="363"/>
      <c r="EB52" s="367"/>
      <c r="EC52" s="367"/>
      <c r="ED52" s="365">
        <f t="shared" si="188"/>
        <v>16.850000000000001</v>
      </c>
      <c r="EE52" s="361"/>
      <c r="EF52" s="362"/>
      <c r="EG52" s="362"/>
      <c r="EH52" s="367"/>
      <c r="EI52" s="367"/>
      <c r="EJ52" s="365">
        <f t="shared" si="189"/>
        <v>0</v>
      </c>
      <c r="EK52" s="361"/>
      <c r="EL52" s="362"/>
      <c r="EM52" s="363"/>
      <c r="EN52" s="367"/>
      <c r="EO52" s="367"/>
      <c r="EP52" s="365">
        <f t="shared" si="190"/>
        <v>0</v>
      </c>
      <c r="EQ52" s="361"/>
      <c r="ER52" s="362"/>
      <c r="ES52" s="363"/>
      <c r="ET52" s="367"/>
      <c r="EU52" s="367"/>
      <c r="EV52" s="365">
        <f t="shared" si="191"/>
        <v>0</v>
      </c>
      <c r="EW52" s="361"/>
      <c r="EX52" s="362"/>
      <c r="EY52" s="363"/>
      <c r="EZ52" s="367"/>
      <c r="FA52" s="367"/>
      <c r="FB52" s="365">
        <f t="shared" si="192"/>
        <v>0</v>
      </c>
      <c r="FC52" s="361"/>
      <c r="FD52" s="362"/>
      <c r="FE52" s="363"/>
      <c r="FF52" s="367"/>
      <c r="FG52" s="367"/>
      <c r="FH52" s="365">
        <f t="shared" si="193"/>
        <v>0</v>
      </c>
      <c r="FI52" s="361"/>
      <c r="FJ52" s="362"/>
      <c r="FK52" s="363"/>
      <c r="FL52" s="367"/>
      <c r="FM52" s="367"/>
      <c r="FN52" s="365">
        <f t="shared" si="194"/>
        <v>16.850000000000001</v>
      </c>
      <c r="FO52" s="370">
        <f t="shared" si="194"/>
        <v>0</v>
      </c>
      <c r="FP52" s="373"/>
      <c r="FQ52" s="365">
        <f t="shared" si="195"/>
        <v>16.850000000000001</v>
      </c>
      <c r="FR52" s="370">
        <f t="shared" si="196"/>
        <v>0</v>
      </c>
      <c r="FS52" s="362"/>
      <c r="FT52" s="362"/>
      <c r="FU52" s="335"/>
      <c r="FV52" s="374"/>
    </row>
    <row r="53" spans="1:178" s="244" customFormat="1" ht="15.75">
      <c r="A53" s="353" t="s">
        <v>203</v>
      </c>
      <c r="B53" s="353">
        <v>1</v>
      </c>
      <c r="C53" s="398" t="s">
        <v>127</v>
      </c>
      <c r="D53" s="355">
        <v>44424</v>
      </c>
      <c r="E53" s="355">
        <v>44424</v>
      </c>
      <c r="F53" s="356">
        <f t="shared" si="65"/>
        <v>2.4906600249066004</v>
      </c>
      <c r="G53" s="356">
        <v>40</v>
      </c>
      <c r="H53" s="357">
        <v>1</v>
      </c>
      <c r="I53" s="401">
        <v>16.059999999999999</v>
      </c>
      <c r="J53" s="397" t="s">
        <v>96</v>
      </c>
      <c r="K53" s="301"/>
      <c r="L53" s="360"/>
      <c r="M53" s="361"/>
      <c r="N53" s="362" t="str">
        <f t="shared" si="89"/>
        <v>-</v>
      </c>
      <c r="O53" s="363"/>
      <c r="P53" s="364">
        <f t="shared" si="171"/>
        <v>0</v>
      </c>
      <c r="Q53" s="364">
        <f t="shared" si="171"/>
        <v>0</v>
      </c>
      <c r="R53" s="365">
        <f t="shared" si="2"/>
        <v>0</v>
      </c>
      <c r="S53" s="361"/>
      <c r="T53" s="362" t="str">
        <f t="shared" si="91"/>
        <v>-</v>
      </c>
      <c r="U53" s="363"/>
      <c r="V53" s="364">
        <f t="shared" si="92"/>
        <v>0</v>
      </c>
      <c r="W53" s="364">
        <f t="shared" si="92"/>
        <v>0</v>
      </c>
      <c r="X53" s="365">
        <f t="shared" si="172"/>
        <v>0</v>
      </c>
      <c r="Y53" s="366">
        <f t="shared" si="172"/>
        <v>0</v>
      </c>
      <c r="Z53" s="362" t="str">
        <f t="shared" si="94"/>
        <v>-</v>
      </c>
      <c r="AA53" s="367" t="str">
        <f t="shared" si="95"/>
        <v>-</v>
      </c>
      <c r="AB53" s="365">
        <f t="shared" si="62"/>
        <v>0</v>
      </c>
      <c r="AC53" s="361"/>
      <c r="AD53" s="362" t="str">
        <f t="shared" si="96"/>
        <v>-</v>
      </c>
      <c r="AE53" s="363"/>
      <c r="AF53" s="364">
        <f t="shared" si="97"/>
        <v>0</v>
      </c>
      <c r="AG53" s="364">
        <f t="shared" si="97"/>
        <v>0</v>
      </c>
      <c r="AH53" s="365">
        <f t="shared" si="63"/>
        <v>0</v>
      </c>
      <c r="AI53" s="368"/>
      <c r="AJ53" s="362" t="str">
        <f t="shared" si="98"/>
        <v>-</v>
      </c>
      <c r="AK53" s="363"/>
      <c r="AL53" s="367">
        <f t="shared" si="99"/>
        <v>0</v>
      </c>
      <c r="AM53" s="369">
        <f t="shared" si="99"/>
        <v>0</v>
      </c>
      <c r="AN53" s="365">
        <f t="shared" si="173"/>
        <v>0</v>
      </c>
      <c r="AO53" s="361"/>
      <c r="AP53" s="362" t="str">
        <f t="shared" si="101"/>
        <v>-</v>
      </c>
      <c r="AQ53" s="363"/>
      <c r="AR53" s="367">
        <f t="shared" si="102"/>
        <v>0</v>
      </c>
      <c r="AS53" s="367">
        <f t="shared" si="102"/>
        <v>0</v>
      </c>
      <c r="AT53" s="365">
        <f t="shared" si="174"/>
        <v>0</v>
      </c>
      <c r="AU53" s="361"/>
      <c r="AV53" s="362" t="str">
        <f t="shared" si="104"/>
        <v>-</v>
      </c>
      <c r="AW53" s="363"/>
      <c r="AX53" s="367">
        <f t="shared" si="105"/>
        <v>0</v>
      </c>
      <c r="AY53" s="367">
        <f t="shared" si="105"/>
        <v>0</v>
      </c>
      <c r="AZ53" s="365">
        <f t="shared" si="175"/>
        <v>0</v>
      </c>
      <c r="BA53" s="361"/>
      <c r="BB53" s="362" t="str">
        <f t="shared" si="107"/>
        <v>-</v>
      </c>
      <c r="BC53" s="363"/>
      <c r="BD53" s="367">
        <f t="shared" si="108"/>
        <v>0</v>
      </c>
      <c r="BE53" s="367">
        <f t="shared" si="108"/>
        <v>0</v>
      </c>
      <c r="BF53" s="365">
        <f t="shared" si="176"/>
        <v>0</v>
      </c>
      <c r="BG53" s="361"/>
      <c r="BH53" s="362" t="str">
        <f t="shared" si="110"/>
        <v>-</v>
      </c>
      <c r="BI53" s="363"/>
      <c r="BJ53" s="367">
        <f t="shared" si="111"/>
        <v>0</v>
      </c>
      <c r="BK53" s="367">
        <f t="shared" si="111"/>
        <v>0</v>
      </c>
      <c r="BL53" s="365">
        <f t="shared" si="177"/>
        <v>0</v>
      </c>
      <c r="BM53" s="361"/>
      <c r="BN53" s="362" t="str">
        <f t="shared" si="113"/>
        <v>-</v>
      </c>
      <c r="BO53" s="363"/>
      <c r="BP53" s="367">
        <f t="shared" si="114"/>
        <v>0</v>
      </c>
      <c r="BQ53" s="367">
        <f t="shared" si="114"/>
        <v>0</v>
      </c>
      <c r="BR53" s="365">
        <f t="shared" si="178"/>
        <v>0</v>
      </c>
      <c r="BS53" s="370">
        <f t="shared" si="178"/>
        <v>0</v>
      </c>
      <c r="BT53" s="371" t="str">
        <f t="shared" si="116"/>
        <v>-</v>
      </c>
      <c r="BU53" s="365">
        <f>+X53+BR53</f>
        <v>0</v>
      </c>
      <c r="BV53" s="370">
        <f>+BS53+Y53</f>
        <v>0</v>
      </c>
      <c r="BW53" s="362" t="str">
        <f t="shared" si="117"/>
        <v>-</v>
      </c>
      <c r="BX53" s="365">
        <f t="shared" si="179"/>
        <v>0</v>
      </c>
      <c r="BY53" s="361"/>
      <c r="BZ53" s="362" t="str">
        <f t="shared" si="119"/>
        <v>-</v>
      </c>
      <c r="CA53" s="363"/>
      <c r="CB53" s="367">
        <f>+BU53+BX53</f>
        <v>0</v>
      </c>
      <c r="CC53" s="367">
        <f>BV53+BY53</f>
        <v>0</v>
      </c>
      <c r="CD53" s="365">
        <f t="shared" si="180"/>
        <v>0</v>
      </c>
      <c r="CE53" s="361"/>
      <c r="CF53" s="362" t="str">
        <f t="shared" si="121"/>
        <v>-</v>
      </c>
      <c r="CG53" s="363"/>
      <c r="CH53" s="367">
        <f t="shared" si="122"/>
        <v>0</v>
      </c>
      <c r="CI53" s="367">
        <f t="shared" si="122"/>
        <v>0</v>
      </c>
      <c r="CJ53" s="365">
        <f t="shared" si="181"/>
        <v>0</v>
      </c>
      <c r="CK53" s="361"/>
      <c r="CL53" s="362" t="str">
        <f t="shared" si="124"/>
        <v>-</v>
      </c>
      <c r="CM53" s="363"/>
      <c r="CN53" s="367">
        <f t="shared" si="125"/>
        <v>0</v>
      </c>
      <c r="CO53" s="367">
        <f t="shared" si="125"/>
        <v>0</v>
      </c>
      <c r="CP53" s="365">
        <f t="shared" si="182"/>
        <v>0</v>
      </c>
      <c r="CQ53" s="361"/>
      <c r="CR53" s="362" t="str">
        <f t="shared" si="127"/>
        <v>-</v>
      </c>
      <c r="CS53" s="363"/>
      <c r="CT53" s="367">
        <f t="shared" si="128"/>
        <v>0</v>
      </c>
      <c r="CU53" s="367">
        <f t="shared" si="128"/>
        <v>0</v>
      </c>
      <c r="CV53" s="365">
        <f t="shared" si="183"/>
        <v>0</v>
      </c>
      <c r="CW53" s="361"/>
      <c r="CX53" s="362" t="str">
        <f t="shared" si="130"/>
        <v>-</v>
      </c>
      <c r="CY53" s="363"/>
      <c r="CZ53" s="367">
        <f t="shared" si="131"/>
        <v>0</v>
      </c>
      <c r="DA53" s="367">
        <f t="shared" si="131"/>
        <v>0</v>
      </c>
      <c r="DB53" s="365">
        <f t="shared" si="184"/>
        <v>0</v>
      </c>
      <c r="DC53" s="361"/>
      <c r="DD53" s="362" t="str">
        <f t="shared" si="133"/>
        <v>-</v>
      </c>
      <c r="DE53" s="363"/>
      <c r="DF53" s="367">
        <f t="shared" si="134"/>
        <v>0</v>
      </c>
      <c r="DG53" s="367">
        <f t="shared" si="134"/>
        <v>0</v>
      </c>
      <c r="DH53" s="365">
        <f t="shared" si="185"/>
        <v>0</v>
      </c>
      <c r="DI53" s="361"/>
      <c r="DJ53" s="362" t="str">
        <f t="shared" si="136"/>
        <v>-</v>
      </c>
      <c r="DK53" s="363"/>
      <c r="DL53" s="367">
        <f t="shared" si="137"/>
        <v>0</v>
      </c>
      <c r="DM53" s="367">
        <f t="shared" si="137"/>
        <v>0</v>
      </c>
      <c r="DN53" s="365">
        <f t="shared" si="186"/>
        <v>0</v>
      </c>
      <c r="DO53" s="370">
        <f t="shared" si="186"/>
        <v>0</v>
      </c>
      <c r="DP53" s="371" t="str">
        <f t="shared" si="139"/>
        <v>-</v>
      </c>
      <c r="DQ53" s="367">
        <f t="shared" si="140"/>
        <v>0</v>
      </c>
      <c r="DR53" s="372">
        <f t="shared" si="141"/>
        <v>0</v>
      </c>
      <c r="DS53" s="365">
        <f>+BU53+DN53</f>
        <v>0</v>
      </c>
      <c r="DT53" s="370">
        <f>+DO53+BV53</f>
        <v>0</v>
      </c>
      <c r="DU53" s="362" t="str">
        <f t="shared" si="142"/>
        <v>-</v>
      </c>
      <c r="DV53" s="367">
        <f t="shared" si="143"/>
        <v>0</v>
      </c>
      <c r="DW53" s="372">
        <f t="shared" si="144"/>
        <v>0</v>
      </c>
      <c r="DX53" s="365">
        <f t="shared" si="187"/>
        <v>0</v>
      </c>
      <c r="DY53" s="361"/>
      <c r="DZ53" s="362" t="str">
        <f t="shared" si="146"/>
        <v>-</v>
      </c>
      <c r="EA53" s="363"/>
      <c r="EB53" s="367">
        <f t="shared" si="147"/>
        <v>0</v>
      </c>
      <c r="EC53" s="367">
        <f t="shared" si="147"/>
        <v>0</v>
      </c>
      <c r="ED53" s="365">
        <f t="shared" si="188"/>
        <v>16.059999999999999</v>
      </c>
      <c r="EE53" s="361"/>
      <c r="EF53" s="362" t="str">
        <f t="shared" si="149"/>
        <v>NO</v>
      </c>
      <c r="EG53" s="362"/>
      <c r="EH53" s="367">
        <f t="shared" si="150"/>
        <v>16.059999999999999</v>
      </c>
      <c r="EI53" s="367">
        <f t="shared" si="150"/>
        <v>0</v>
      </c>
      <c r="EJ53" s="365">
        <f t="shared" si="189"/>
        <v>0</v>
      </c>
      <c r="EK53" s="361"/>
      <c r="EL53" s="362" t="str">
        <f t="shared" si="152"/>
        <v>-</v>
      </c>
      <c r="EM53" s="363"/>
      <c r="EN53" s="367">
        <f t="shared" si="153"/>
        <v>16.059999999999999</v>
      </c>
      <c r="EO53" s="367">
        <f t="shared" si="153"/>
        <v>0</v>
      </c>
      <c r="EP53" s="365">
        <f t="shared" si="190"/>
        <v>0</v>
      </c>
      <c r="EQ53" s="361"/>
      <c r="ER53" s="362" t="str">
        <f t="shared" si="155"/>
        <v>-</v>
      </c>
      <c r="ES53" s="363"/>
      <c r="ET53" s="367">
        <f t="shared" si="156"/>
        <v>16.059999999999999</v>
      </c>
      <c r="EU53" s="367">
        <f t="shared" si="156"/>
        <v>0</v>
      </c>
      <c r="EV53" s="365">
        <f t="shared" si="191"/>
        <v>0</v>
      </c>
      <c r="EW53" s="361"/>
      <c r="EX53" s="362" t="str">
        <f t="shared" si="158"/>
        <v>-</v>
      </c>
      <c r="EY53" s="363"/>
      <c r="EZ53" s="367">
        <f t="shared" si="159"/>
        <v>16.059999999999999</v>
      </c>
      <c r="FA53" s="367">
        <f t="shared" si="159"/>
        <v>0</v>
      </c>
      <c r="FB53" s="365">
        <f t="shared" si="192"/>
        <v>0</v>
      </c>
      <c r="FC53" s="361"/>
      <c r="FD53" s="362" t="str">
        <f t="shared" si="161"/>
        <v>-</v>
      </c>
      <c r="FE53" s="363"/>
      <c r="FF53" s="367">
        <f t="shared" si="162"/>
        <v>16.059999999999999</v>
      </c>
      <c r="FG53" s="367">
        <f t="shared" si="162"/>
        <v>0</v>
      </c>
      <c r="FH53" s="365">
        <f t="shared" si="193"/>
        <v>0</v>
      </c>
      <c r="FI53" s="361"/>
      <c r="FJ53" s="362" t="str">
        <f t="shared" si="164"/>
        <v>-</v>
      </c>
      <c r="FK53" s="363"/>
      <c r="FL53" s="367">
        <f t="shared" si="165"/>
        <v>16.059999999999999</v>
      </c>
      <c r="FM53" s="367">
        <f t="shared" si="165"/>
        <v>0</v>
      </c>
      <c r="FN53" s="365">
        <f t="shared" si="194"/>
        <v>16.059999999999999</v>
      </c>
      <c r="FO53" s="370">
        <f t="shared" si="194"/>
        <v>0</v>
      </c>
      <c r="FP53" s="373" t="str">
        <f t="shared" si="167"/>
        <v>NO</v>
      </c>
      <c r="FQ53" s="365">
        <f>+DS53+FN53</f>
        <v>16.059999999999999</v>
      </c>
      <c r="FR53" s="370">
        <f>+FO53+DT53</f>
        <v>0</v>
      </c>
      <c r="FS53" s="362" t="str">
        <f t="shared" si="168"/>
        <v>NO</v>
      </c>
      <c r="FT53" s="388"/>
      <c r="FU53" s="335"/>
      <c r="FV53" s="374"/>
    </row>
    <row r="54" spans="1:178" s="244" customFormat="1" ht="15.75">
      <c r="A54" s="353" t="s">
        <v>76</v>
      </c>
      <c r="B54" s="353">
        <v>1</v>
      </c>
      <c r="C54" s="398" t="s">
        <v>128</v>
      </c>
      <c r="D54" s="355">
        <v>44424</v>
      </c>
      <c r="E54" s="355">
        <v>44425</v>
      </c>
      <c r="F54" s="356">
        <f t="shared" si="65"/>
        <v>8.8691796008869179</v>
      </c>
      <c r="G54" s="356">
        <v>40</v>
      </c>
      <c r="H54" s="357">
        <v>2</v>
      </c>
      <c r="I54" s="401">
        <v>4.51</v>
      </c>
      <c r="J54" s="397" t="s">
        <v>96</v>
      </c>
      <c r="K54" s="301"/>
      <c r="L54" s="360"/>
      <c r="M54" s="361"/>
      <c r="N54" s="362" t="str">
        <f t="shared" si="89"/>
        <v>-</v>
      </c>
      <c r="O54" s="363"/>
      <c r="P54" s="364">
        <f t="shared" si="171"/>
        <v>0</v>
      </c>
      <c r="Q54" s="364">
        <f t="shared" si="171"/>
        <v>0</v>
      </c>
      <c r="R54" s="365">
        <f t="shared" si="2"/>
        <v>0</v>
      </c>
      <c r="S54" s="361"/>
      <c r="T54" s="362" t="str">
        <f t="shared" si="91"/>
        <v>-</v>
      </c>
      <c r="U54" s="363"/>
      <c r="V54" s="364">
        <f t="shared" si="92"/>
        <v>0</v>
      </c>
      <c r="W54" s="364">
        <f t="shared" si="92"/>
        <v>0</v>
      </c>
      <c r="X54" s="365">
        <f t="shared" si="172"/>
        <v>0</v>
      </c>
      <c r="Y54" s="366">
        <f t="shared" si="172"/>
        <v>0</v>
      </c>
      <c r="Z54" s="362" t="str">
        <f t="shared" si="94"/>
        <v>-</v>
      </c>
      <c r="AA54" s="367" t="str">
        <f t="shared" si="95"/>
        <v>-</v>
      </c>
      <c r="AB54" s="365">
        <f t="shared" si="62"/>
        <v>0</v>
      </c>
      <c r="AC54" s="361"/>
      <c r="AD54" s="362" t="str">
        <f t="shared" si="96"/>
        <v>-</v>
      </c>
      <c r="AE54" s="363"/>
      <c r="AF54" s="364">
        <f t="shared" si="97"/>
        <v>0</v>
      </c>
      <c r="AG54" s="364">
        <f t="shared" si="97"/>
        <v>0</v>
      </c>
      <c r="AH54" s="365">
        <f t="shared" si="63"/>
        <v>0</v>
      </c>
      <c r="AI54" s="368"/>
      <c r="AJ54" s="362" t="str">
        <f t="shared" si="98"/>
        <v>-</v>
      </c>
      <c r="AK54" s="363"/>
      <c r="AL54" s="367">
        <f t="shared" si="99"/>
        <v>0</v>
      </c>
      <c r="AM54" s="369">
        <f t="shared" si="99"/>
        <v>0</v>
      </c>
      <c r="AN54" s="365">
        <f t="shared" si="173"/>
        <v>0</v>
      </c>
      <c r="AO54" s="361"/>
      <c r="AP54" s="362" t="str">
        <f t="shared" si="101"/>
        <v>-</v>
      </c>
      <c r="AQ54" s="363"/>
      <c r="AR54" s="367">
        <f t="shared" si="102"/>
        <v>0</v>
      </c>
      <c r="AS54" s="367">
        <f t="shared" si="102"/>
        <v>0</v>
      </c>
      <c r="AT54" s="365">
        <f t="shared" si="174"/>
        <v>0</v>
      </c>
      <c r="AU54" s="361"/>
      <c r="AV54" s="362" t="str">
        <f t="shared" si="104"/>
        <v>-</v>
      </c>
      <c r="AW54" s="363"/>
      <c r="AX54" s="367">
        <f t="shared" si="105"/>
        <v>0</v>
      </c>
      <c r="AY54" s="367">
        <f t="shared" si="105"/>
        <v>0</v>
      </c>
      <c r="AZ54" s="365">
        <f t="shared" si="175"/>
        <v>0</v>
      </c>
      <c r="BA54" s="361"/>
      <c r="BB54" s="362" t="str">
        <f t="shared" si="107"/>
        <v>-</v>
      </c>
      <c r="BC54" s="363"/>
      <c r="BD54" s="367">
        <f t="shared" si="108"/>
        <v>0</v>
      </c>
      <c r="BE54" s="367">
        <f t="shared" si="108"/>
        <v>0</v>
      </c>
      <c r="BF54" s="365">
        <f t="shared" si="176"/>
        <v>0</v>
      </c>
      <c r="BG54" s="361"/>
      <c r="BH54" s="362" t="str">
        <f t="shared" si="110"/>
        <v>-</v>
      </c>
      <c r="BI54" s="363"/>
      <c r="BJ54" s="367">
        <f t="shared" si="111"/>
        <v>0</v>
      </c>
      <c r="BK54" s="367">
        <f t="shared" si="111"/>
        <v>0</v>
      </c>
      <c r="BL54" s="365">
        <f t="shared" si="177"/>
        <v>0</v>
      </c>
      <c r="BM54" s="361"/>
      <c r="BN54" s="362" t="str">
        <f t="shared" si="113"/>
        <v>-</v>
      </c>
      <c r="BO54" s="363"/>
      <c r="BP54" s="367">
        <f t="shared" si="114"/>
        <v>0</v>
      </c>
      <c r="BQ54" s="367">
        <f t="shared" si="114"/>
        <v>0</v>
      </c>
      <c r="BR54" s="365">
        <f t="shared" si="115"/>
        <v>0</v>
      </c>
      <c r="BS54" s="370">
        <f t="shared" si="115"/>
        <v>0</v>
      </c>
      <c r="BT54" s="371" t="str">
        <f t="shared" si="116"/>
        <v>-</v>
      </c>
      <c r="BU54" s="365">
        <f>+X54+BR54</f>
        <v>0</v>
      </c>
      <c r="BV54" s="370">
        <f>+BS54+Y54</f>
        <v>0</v>
      </c>
      <c r="BW54" s="362" t="str">
        <f t="shared" si="117"/>
        <v>-</v>
      </c>
      <c r="BX54" s="365">
        <f t="shared" si="179"/>
        <v>0</v>
      </c>
      <c r="BY54" s="361"/>
      <c r="BZ54" s="362" t="str">
        <f t="shared" si="119"/>
        <v>-</v>
      </c>
      <c r="CA54" s="363"/>
      <c r="CB54" s="367">
        <f>+BU54+BX54</f>
        <v>0</v>
      </c>
      <c r="CC54" s="367">
        <f>BV54+BY54</f>
        <v>0</v>
      </c>
      <c r="CD54" s="365">
        <f t="shared" si="180"/>
        <v>0</v>
      </c>
      <c r="CE54" s="361"/>
      <c r="CF54" s="362" t="str">
        <f t="shared" si="121"/>
        <v>-</v>
      </c>
      <c r="CG54" s="363"/>
      <c r="CH54" s="367">
        <f t="shared" si="122"/>
        <v>0</v>
      </c>
      <c r="CI54" s="367">
        <f t="shared" si="122"/>
        <v>0</v>
      </c>
      <c r="CJ54" s="365">
        <f t="shared" si="181"/>
        <v>0</v>
      </c>
      <c r="CK54" s="361"/>
      <c r="CL54" s="362" t="str">
        <f t="shared" si="124"/>
        <v>-</v>
      </c>
      <c r="CM54" s="363"/>
      <c r="CN54" s="367">
        <f t="shared" si="125"/>
        <v>0</v>
      </c>
      <c r="CO54" s="367">
        <f t="shared" si="125"/>
        <v>0</v>
      </c>
      <c r="CP54" s="365">
        <f t="shared" si="182"/>
        <v>0</v>
      </c>
      <c r="CQ54" s="361"/>
      <c r="CR54" s="362" t="str">
        <f t="shared" si="127"/>
        <v>-</v>
      </c>
      <c r="CS54" s="363"/>
      <c r="CT54" s="367">
        <f t="shared" si="128"/>
        <v>0</v>
      </c>
      <c r="CU54" s="367">
        <f t="shared" si="128"/>
        <v>0</v>
      </c>
      <c r="CV54" s="365">
        <f t="shared" si="183"/>
        <v>0</v>
      </c>
      <c r="CW54" s="361"/>
      <c r="CX54" s="362" t="str">
        <f t="shared" si="130"/>
        <v>-</v>
      </c>
      <c r="CY54" s="363"/>
      <c r="CZ54" s="367">
        <f t="shared" si="131"/>
        <v>0</v>
      </c>
      <c r="DA54" s="367">
        <f t="shared" si="131"/>
        <v>0</v>
      </c>
      <c r="DB54" s="365">
        <f t="shared" si="184"/>
        <v>0</v>
      </c>
      <c r="DC54" s="361"/>
      <c r="DD54" s="362" t="str">
        <f t="shared" si="133"/>
        <v>-</v>
      </c>
      <c r="DE54" s="363"/>
      <c r="DF54" s="367">
        <f t="shared" si="134"/>
        <v>0</v>
      </c>
      <c r="DG54" s="367">
        <f t="shared" si="134"/>
        <v>0</v>
      </c>
      <c r="DH54" s="365">
        <f t="shared" si="185"/>
        <v>0</v>
      </c>
      <c r="DI54" s="361"/>
      <c r="DJ54" s="362" t="str">
        <f t="shared" si="136"/>
        <v>-</v>
      </c>
      <c r="DK54" s="363"/>
      <c r="DL54" s="367">
        <f t="shared" si="137"/>
        <v>0</v>
      </c>
      <c r="DM54" s="367">
        <f t="shared" si="137"/>
        <v>0</v>
      </c>
      <c r="DN54" s="365">
        <f t="shared" si="186"/>
        <v>0</v>
      </c>
      <c r="DO54" s="370">
        <f t="shared" si="186"/>
        <v>0</v>
      </c>
      <c r="DP54" s="371" t="str">
        <f t="shared" si="139"/>
        <v>-</v>
      </c>
      <c r="DQ54" s="367">
        <f t="shared" si="140"/>
        <v>0</v>
      </c>
      <c r="DR54" s="372">
        <f t="shared" si="141"/>
        <v>0</v>
      </c>
      <c r="DS54" s="365">
        <f>+BU54+DN54</f>
        <v>0</v>
      </c>
      <c r="DT54" s="370">
        <f>+DO54+BV54</f>
        <v>0</v>
      </c>
      <c r="DU54" s="362" t="str">
        <f t="shared" si="142"/>
        <v>-</v>
      </c>
      <c r="DV54" s="367">
        <f t="shared" si="143"/>
        <v>0</v>
      </c>
      <c r="DW54" s="372">
        <f t="shared" si="144"/>
        <v>0</v>
      </c>
      <c r="DX54" s="365">
        <f t="shared" si="187"/>
        <v>0</v>
      </c>
      <c r="DY54" s="361"/>
      <c r="DZ54" s="362" t="str">
        <f t="shared" si="146"/>
        <v>-</v>
      </c>
      <c r="EA54" s="363"/>
      <c r="EB54" s="367">
        <f t="shared" si="147"/>
        <v>0</v>
      </c>
      <c r="EC54" s="367">
        <f t="shared" si="147"/>
        <v>0</v>
      </c>
      <c r="ED54" s="365">
        <f t="shared" si="188"/>
        <v>2.2549999999999999</v>
      </c>
      <c r="EE54" s="361"/>
      <c r="EF54" s="362" t="str">
        <f t="shared" si="149"/>
        <v>NO</v>
      </c>
      <c r="EG54" s="362"/>
      <c r="EH54" s="367">
        <f t="shared" si="150"/>
        <v>2.2549999999999999</v>
      </c>
      <c r="EI54" s="367">
        <f t="shared" si="150"/>
        <v>0</v>
      </c>
      <c r="EJ54" s="365">
        <f t="shared" si="189"/>
        <v>2.2549999999999999</v>
      </c>
      <c r="EK54" s="361"/>
      <c r="EL54" s="362" t="str">
        <f t="shared" si="152"/>
        <v>NO</v>
      </c>
      <c r="EM54" s="363"/>
      <c r="EN54" s="367">
        <f t="shared" si="153"/>
        <v>4.51</v>
      </c>
      <c r="EO54" s="367">
        <f t="shared" si="153"/>
        <v>0</v>
      </c>
      <c r="EP54" s="365">
        <f t="shared" si="190"/>
        <v>0</v>
      </c>
      <c r="EQ54" s="361"/>
      <c r="ER54" s="362" t="str">
        <f t="shared" si="155"/>
        <v>-</v>
      </c>
      <c r="ES54" s="363"/>
      <c r="ET54" s="367">
        <f t="shared" si="156"/>
        <v>4.51</v>
      </c>
      <c r="EU54" s="367">
        <f t="shared" si="156"/>
        <v>0</v>
      </c>
      <c r="EV54" s="365">
        <f t="shared" si="191"/>
        <v>0</v>
      </c>
      <c r="EW54" s="361"/>
      <c r="EX54" s="362" t="str">
        <f t="shared" si="158"/>
        <v>-</v>
      </c>
      <c r="EY54" s="363"/>
      <c r="EZ54" s="367">
        <f t="shared" si="159"/>
        <v>4.51</v>
      </c>
      <c r="FA54" s="367">
        <f t="shared" si="159"/>
        <v>0</v>
      </c>
      <c r="FB54" s="365">
        <f t="shared" si="192"/>
        <v>0</v>
      </c>
      <c r="FC54" s="361"/>
      <c r="FD54" s="362" t="str">
        <f t="shared" si="161"/>
        <v>-</v>
      </c>
      <c r="FE54" s="363"/>
      <c r="FF54" s="367">
        <f t="shared" si="162"/>
        <v>4.51</v>
      </c>
      <c r="FG54" s="367">
        <f t="shared" si="162"/>
        <v>0</v>
      </c>
      <c r="FH54" s="365">
        <f t="shared" si="193"/>
        <v>0</v>
      </c>
      <c r="FI54" s="361"/>
      <c r="FJ54" s="362" t="str">
        <f t="shared" si="164"/>
        <v>-</v>
      </c>
      <c r="FK54" s="363"/>
      <c r="FL54" s="367">
        <f t="shared" si="165"/>
        <v>4.51</v>
      </c>
      <c r="FM54" s="367">
        <f t="shared" si="165"/>
        <v>0</v>
      </c>
      <c r="FN54" s="365">
        <f t="shared" si="194"/>
        <v>4.51</v>
      </c>
      <c r="FO54" s="370">
        <f t="shared" si="194"/>
        <v>0</v>
      </c>
      <c r="FP54" s="373" t="str">
        <f t="shared" si="167"/>
        <v>NO</v>
      </c>
      <c r="FQ54" s="365">
        <f>+DS54+FN54</f>
        <v>4.51</v>
      </c>
      <c r="FR54" s="370">
        <f>+FO54+DT54</f>
        <v>0</v>
      </c>
      <c r="FS54" s="362" t="str">
        <f t="shared" si="168"/>
        <v>NO</v>
      </c>
      <c r="FT54" s="362" t="e">
        <f>_xlfn.IFS(#REF!=0,"-",(#REF!/#REF!)&gt;=1,"SI",(#REF!/#REF!)&lt;1,"NO")</f>
        <v>#REF!</v>
      </c>
      <c r="FU54" s="335"/>
      <c r="FV54" s="374"/>
    </row>
    <row r="55" spans="1:178" s="244" customFormat="1" ht="15.75">
      <c r="A55" s="353"/>
      <c r="B55" s="353"/>
      <c r="C55" s="400" t="s">
        <v>134</v>
      </c>
      <c r="D55" s="377"/>
      <c r="E55" s="377"/>
      <c r="F55" s="377"/>
      <c r="G55" s="377"/>
      <c r="H55" s="377"/>
      <c r="I55" s="377"/>
      <c r="J55" s="377"/>
      <c r="K55" s="377"/>
      <c r="L55" s="377"/>
      <c r="M55" s="377"/>
      <c r="N55" s="377"/>
      <c r="O55" s="377"/>
      <c r="P55" s="377"/>
      <c r="Q55" s="377"/>
      <c r="R55" s="377"/>
      <c r="S55" s="377"/>
      <c r="T55" s="377"/>
      <c r="U55" s="377"/>
      <c r="V55" s="377"/>
      <c r="W55" s="377"/>
      <c r="X55" s="377"/>
      <c r="Y55" s="377"/>
      <c r="Z55" s="377"/>
      <c r="AA55" s="377"/>
      <c r="AB55" s="377"/>
      <c r="AC55" s="377"/>
      <c r="AD55" s="377"/>
      <c r="AE55" s="377"/>
      <c r="AF55" s="377"/>
      <c r="AG55" s="377"/>
      <c r="AH55" s="377"/>
      <c r="AI55" s="377"/>
      <c r="AJ55" s="377"/>
      <c r="AK55" s="377"/>
      <c r="AL55" s="377"/>
      <c r="AM55" s="377"/>
      <c r="AN55" s="377"/>
      <c r="AO55" s="377"/>
      <c r="AP55" s="377"/>
      <c r="AQ55" s="377"/>
      <c r="AR55" s="377"/>
      <c r="AS55" s="377"/>
      <c r="AT55" s="377"/>
      <c r="AU55" s="377"/>
      <c r="AV55" s="377"/>
      <c r="AW55" s="377"/>
      <c r="AX55" s="377"/>
      <c r="AY55" s="377"/>
      <c r="AZ55" s="377"/>
      <c r="BA55" s="377"/>
      <c r="BB55" s="377"/>
      <c r="BC55" s="377"/>
      <c r="BD55" s="377"/>
      <c r="BE55" s="377"/>
      <c r="BF55" s="377"/>
      <c r="BG55" s="377"/>
      <c r="BH55" s="377"/>
      <c r="BI55" s="377"/>
      <c r="BJ55" s="377"/>
      <c r="BK55" s="377"/>
      <c r="BL55" s="377"/>
      <c r="BM55" s="377"/>
      <c r="BN55" s="377"/>
      <c r="BO55" s="377"/>
      <c r="BP55" s="377"/>
      <c r="BQ55" s="377"/>
      <c r="BR55" s="377"/>
      <c r="BS55" s="377"/>
      <c r="BT55" s="377"/>
      <c r="BU55" s="377"/>
      <c r="BV55" s="377"/>
      <c r="BW55" s="377"/>
      <c r="BX55" s="377"/>
      <c r="BY55" s="377"/>
      <c r="BZ55" s="377"/>
      <c r="CA55" s="377"/>
      <c r="CB55" s="377"/>
      <c r="CC55" s="377"/>
      <c r="CD55" s="377"/>
      <c r="CE55" s="377"/>
      <c r="CF55" s="377"/>
      <c r="CG55" s="377"/>
      <c r="CH55" s="377"/>
      <c r="CI55" s="377"/>
      <c r="CJ55" s="377"/>
      <c r="CK55" s="377"/>
      <c r="CL55" s="377"/>
      <c r="CM55" s="377"/>
      <c r="CN55" s="377"/>
      <c r="CO55" s="377"/>
      <c r="CP55" s="377"/>
      <c r="CQ55" s="377"/>
      <c r="CR55" s="377"/>
      <c r="CS55" s="377"/>
      <c r="CT55" s="377"/>
      <c r="CU55" s="377"/>
      <c r="CV55" s="377"/>
      <c r="CW55" s="377"/>
      <c r="CX55" s="377"/>
      <c r="CY55" s="377"/>
      <c r="CZ55" s="377"/>
      <c r="DA55" s="377"/>
      <c r="DB55" s="377"/>
      <c r="DC55" s="377"/>
      <c r="DD55" s="377"/>
      <c r="DE55" s="377"/>
      <c r="DF55" s="377"/>
      <c r="DG55" s="377"/>
      <c r="DH55" s="377"/>
      <c r="DI55" s="377"/>
      <c r="DJ55" s="377"/>
      <c r="DK55" s="377"/>
      <c r="DL55" s="377"/>
      <c r="DM55" s="377"/>
      <c r="DN55" s="377"/>
      <c r="DO55" s="377"/>
      <c r="DP55" s="377"/>
      <c r="DQ55" s="377"/>
      <c r="DR55" s="377"/>
      <c r="DS55" s="377"/>
      <c r="DT55" s="377"/>
      <c r="DU55" s="377"/>
      <c r="DV55" s="377"/>
      <c r="DW55" s="377"/>
      <c r="DX55" s="377"/>
      <c r="DY55" s="377"/>
      <c r="DZ55" s="377"/>
      <c r="EA55" s="377"/>
      <c r="EB55" s="377"/>
      <c r="EC55" s="377"/>
      <c r="ED55" s="377"/>
      <c r="EE55" s="377"/>
      <c r="EF55" s="377"/>
      <c r="EG55" s="377"/>
      <c r="EH55" s="377"/>
      <c r="EI55" s="377"/>
      <c r="EJ55" s="377"/>
      <c r="EK55" s="377"/>
      <c r="EL55" s="377"/>
      <c r="EM55" s="377"/>
      <c r="EN55" s="377"/>
      <c r="EO55" s="377"/>
      <c r="EP55" s="377"/>
      <c r="EQ55" s="377"/>
      <c r="ER55" s="377"/>
      <c r="ES55" s="377"/>
      <c r="ET55" s="377"/>
      <c r="EU55" s="377"/>
      <c r="EV55" s="377"/>
      <c r="EW55" s="377"/>
      <c r="EX55" s="377"/>
      <c r="EY55" s="377"/>
      <c r="EZ55" s="377"/>
      <c r="FA55" s="377"/>
      <c r="FB55" s="377"/>
      <c r="FC55" s="377"/>
      <c r="FD55" s="377"/>
      <c r="FE55" s="377"/>
      <c r="FF55" s="377"/>
      <c r="FG55" s="377"/>
      <c r="FH55" s="377"/>
      <c r="FI55" s="377"/>
      <c r="FJ55" s="377"/>
      <c r="FK55" s="377"/>
      <c r="FL55" s="377"/>
      <c r="FM55" s="377"/>
      <c r="FN55" s="377"/>
      <c r="FO55" s="377"/>
      <c r="FP55" s="377"/>
      <c r="FQ55" s="377"/>
      <c r="FR55" s="377"/>
      <c r="FS55" s="377"/>
      <c r="FT55" s="362"/>
      <c r="FU55" s="335"/>
      <c r="FV55" s="374"/>
    </row>
    <row r="56" spans="1:178" s="244" customFormat="1" ht="15.75">
      <c r="A56" s="353"/>
      <c r="B56" s="353"/>
      <c r="C56" s="398" t="s">
        <v>113</v>
      </c>
      <c r="D56" s="355">
        <v>44411</v>
      </c>
      <c r="E56" s="355">
        <v>44412</v>
      </c>
      <c r="F56" s="356">
        <f t="shared" si="65"/>
        <v>6.0606060606060606</v>
      </c>
      <c r="G56" s="356">
        <v>80</v>
      </c>
      <c r="H56" s="357">
        <v>2</v>
      </c>
      <c r="I56" s="401">
        <v>13.2</v>
      </c>
      <c r="J56" s="397" t="s">
        <v>91</v>
      </c>
      <c r="K56" s="301"/>
      <c r="L56" s="360"/>
      <c r="M56" s="361"/>
      <c r="N56" s="362" t="str">
        <f t="shared" si="89"/>
        <v>-</v>
      </c>
      <c r="O56" s="363"/>
      <c r="P56" s="364">
        <f t="shared" ref="P56:Q68" si="197">+L56</f>
        <v>0</v>
      </c>
      <c r="Q56" s="364">
        <f t="shared" si="197"/>
        <v>0</v>
      </c>
      <c r="R56" s="365">
        <f t="shared" si="2"/>
        <v>0</v>
      </c>
      <c r="S56" s="361"/>
      <c r="T56" s="362"/>
      <c r="U56" s="363"/>
      <c r="V56" s="364"/>
      <c r="W56" s="364"/>
      <c r="X56" s="365">
        <f t="shared" ref="X56:Y68" si="198">+R56</f>
        <v>0</v>
      </c>
      <c r="Y56" s="366">
        <f t="shared" si="198"/>
        <v>0</v>
      </c>
      <c r="Z56" s="362"/>
      <c r="AA56" s="367"/>
      <c r="AB56" s="365">
        <f t="shared" si="62"/>
        <v>0</v>
      </c>
      <c r="AC56" s="361"/>
      <c r="AD56" s="362"/>
      <c r="AE56" s="363"/>
      <c r="AF56" s="364"/>
      <c r="AG56" s="364"/>
      <c r="AH56" s="365">
        <f t="shared" si="63"/>
        <v>0</v>
      </c>
      <c r="AI56" s="368"/>
      <c r="AJ56" s="362"/>
      <c r="AK56" s="363"/>
      <c r="AL56" s="367"/>
      <c r="AM56" s="369"/>
      <c r="AN56" s="365">
        <f t="shared" ref="AN56:AN68" si="199">+IF(AND(AN$2&gt;=$D56,AN$2&lt;=$E56)=TRUE,$I56/$H56,0)</f>
        <v>6.6</v>
      </c>
      <c r="AO56" s="361">
        <v>6.6</v>
      </c>
      <c r="AP56" s="362"/>
      <c r="AQ56" s="363"/>
      <c r="AR56" s="367"/>
      <c r="AS56" s="367"/>
      <c r="AT56" s="365">
        <f t="shared" ref="AT56:AT68" si="200">+IF(AND(AT$2&gt;=$D56,AT$2&lt;=$E56)=TRUE,$I56/$H56,0)</f>
        <v>6.6</v>
      </c>
      <c r="AU56" s="361">
        <v>6.6</v>
      </c>
      <c r="AV56" s="362"/>
      <c r="AW56" s="363"/>
      <c r="AX56" s="367"/>
      <c r="AY56" s="367"/>
      <c r="AZ56" s="365">
        <f t="shared" ref="AZ56:AZ68" si="201">+IF(AND(AZ$2&gt;=$D56,AZ$2&lt;=$E56)=TRUE,$I56/$H56,0)</f>
        <v>0</v>
      </c>
      <c r="BA56" s="361"/>
      <c r="BB56" s="362"/>
      <c r="BC56" s="363"/>
      <c r="BD56" s="367"/>
      <c r="BE56" s="367"/>
      <c r="BF56" s="365">
        <f t="shared" ref="BF56:BF68" si="202">+IF(AND(BF$2&gt;=$D56,BF$2&lt;=$E56)=TRUE,$I56/$H56,0)</f>
        <v>0</v>
      </c>
      <c r="BG56" s="361"/>
      <c r="BH56" s="362"/>
      <c r="BI56" s="363"/>
      <c r="BJ56" s="367"/>
      <c r="BK56" s="367"/>
      <c r="BL56" s="365">
        <f t="shared" ref="BL56:BL68" si="203">+IF(AND(BL$2&gt;=$D56,BL$2&lt;=$E56)=TRUE,$I56/$H56,0)</f>
        <v>0</v>
      </c>
      <c r="BM56" s="361"/>
      <c r="BN56" s="362"/>
      <c r="BO56" s="363"/>
      <c r="BP56" s="367"/>
      <c r="BQ56" s="367"/>
      <c r="BR56" s="365"/>
      <c r="BS56" s="370">
        <f t="shared" ref="BS56:BS68" si="204">+AC56+AI56+AO56+AU56+BA56+BG56+BM56</f>
        <v>13.2</v>
      </c>
      <c r="BT56" s="371"/>
      <c r="BU56" s="365"/>
      <c r="BV56" s="370"/>
      <c r="BW56" s="362"/>
      <c r="BX56" s="365">
        <f t="shared" ref="BX56:BX68" si="205">+IF(AND(BX$2&gt;=$D56,BX$2&lt;=$E56)=TRUE,$I56/$H56,0)</f>
        <v>0</v>
      </c>
      <c r="BY56" s="361"/>
      <c r="BZ56" s="362"/>
      <c r="CA56" s="363"/>
      <c r="CB56" s="367"/>
      <c r="CC56" s="367"/>
      <c r="CD56" s="365">
        <f t="shared" ref="CD56:CD68" si="206">+IF(AND(CD$2&gt;=$D56,CD$2&lt;=$E56)=TRUE,$I56/$H56,0)</f>
        <v>0</v>
      </c>
      <c r="CE56" s="361"/>
      <c r="CF56" s="362"/>
      <c r="CG56" s="363"/>
      <c r="CH56" s="367"/>
      <c r="CI56" s="367"/>
      <c r="CJ56" s="365">
        <f t="shared" ref="CJ56:CJ68" si="207">+IF(AND(CJ$2&gt;=$D56,CJ$2&lt;=$E56)=TRUE,$I56/$H56,0)</f>
        <v>0</v>
      </c>
      <c r="CK56" s="361"/>
      <c r="CL56" s="362"/>
      <c r="CM56" s="363"/>
      <c r="CN56" s="367"/>
      <c r="CO56" s="367"/>
      <c r="CP56" s="365">
        <f t="shared" ref="CP56:CP68" si="208">+IF(AND(CP$2&gt;=$D56,CP$2&lt;=$E56)=TRUE,$I56/$H56,0)</f>
        <v>0</v>
      </c>
      <c r="CQ56" s="361"/>
      <c r="CR56" s="362"/>
      <c r="CS56" s="363"/>
      <c r="CT56" s="367"/>
      <c r="CU56" s="367"/>
      <c r="CV56" s="365">
        <f t="shared" ref="CV56:CV68" si="209">+IF(AND(CV$2&gt;=$D56,CV$2&lt;=$E56)=TRUE,$I56/$H56,0)</f>
        <v>0</v>
      </c>
      <c r="CW56" s="361"/>
      <c r="CX56" s="362"/>
      <c r="CY56" s="363"/>
      <c r="CZ56" s="367"/>
      <c r="DA56" s="367"/>
      <c r="DB56" s="365">
        <f t="shared" ref="DB56:DB68" si="210">+IF(AND(DB$2&gt;=$D56,DB$2&lt;=$E56)=TRUE,$I56/$H56,0)</f>
        <v>0</v>
      </c>
      <c r="DC56" s="361"/>
      <c r="DD56" s="362"/>
      <c r="DE56" s="363"/>
      <c r="DF56" s="367"/>
      <c r="DG56" s="367"/>
      <c r="DH56" s="365">
        <f t="shared" ref="DH56:DH68" si="211">+IF(AND(DH$2&gt;=$D56,DH$2&lt;=$E56)=TRUE,$I56/$H56,0)</f>
        <v>0</v>
      </c>
      <c r="DI56" s="361"/>
      <c r="DJ56" s="362"/>
      <c r="DK56" s="363"/>
      <c r="DL56" s="367"/>
      <c r="DM56" s="367"/>
      <c r="DN56" s="365">
        <f t="shared" ref="DN56:DO68" si="212">+BX56+CD56+CJ56+CP56+CV56+DB56+DH56</f>
        <v>0</v>
      </c>
      <c r="DO56" s="370">
        <f t="shared" si="212"/>
        <v>0</v>
      </c>
      <c r="DP56" s="371"/>
      <c r="DQ56" s="367"/>
      <c r="DR56" s="372"/>
      <c r="DS56" s="365"/>
      <c r="DT56" s="370"/>
      <c r="DU56" s="362"/>
      <c r="DV56" s="367"/>
      <c r="DW56" s="372"/>
      <c r="DX56" s="365">
        <f t="shared" ref="DX56:DX68" si="213">+IF(AND(DX$2&gt;=$D56,DX$2&lt;=$E56)=TRUE,$I56/$H56,0)</f>
        <v>0</v>
      </c>
      <c r="DY56" s="361"/>
      <c r="DZ56" s="362"/>
      <c r="EA56" s="363"/>
      <c r="EB56" s="367"/>
      <c r="EC56" s="367"/>
      <c r="ED56" s="365">
        <f t="shared" si="188"/>
        <v>0</v>
      </c>
      <c r="EE56" s="361"/>
      <c r="EF56" s="362"/>
      <c r="EG56" s="362"/>
      <c r="EH56" s="367"/>
      <c r="EI56" s="367"/>
      <c r="EJ56" s="365">
        <f t="shared" ref="EJ56:EJ68" si="214">+IF(AND(EJ$2&gt;=$D56,EJ$2&lt;=$E56)=TRUE,$I56/$H56,0)</f>
        <v>0</v>
      </c>
      <c r="EK56" s="361"/>
      <c r="EL56" s="362"/>
      <c r="EM56" s="363"/>
      <c r="EN56" s="367"/>
      <c r="EO56" s="367"/>
      <c r="EP56" s="365">
        <f t="shared" ref="EP56:EP68" si="215">+IF(AND(EP$2&gt;=$D56,EP$2&lt;=$E56)=TRUE,$I56/$H56,0)</f>
        <v>0</v>
      </c>
      <c r="EQ56" s="361"/>
      <c r="ER56" s="362"/>
      <c r="ES56" s="363"/>
      <c r="ET56" s="367"/>
      <c r="EU56" s="367"/>
      <c r="EV56" s="365">
        <f t="shared" ref="EV56:EV68" si="216">+IF(AND(EV$2&gt;=$D56,EV$2&lt;=$E56)=TRUE,$I56/$H56,0)</f>
        <v>0</v>
      </c>
      <c r="EW56" s="361"/>
      <c r="EX56" s="362"/>
      <c r="EY56" s="363"/>
      <c r="EZ56" s="367"/>
      <c r="FA56" s="367"/>
      <c r="FB56" s="365">
        <f t="shared" ref="FB56:FB68" si="217">+IF(AND(FB$2&gt;=$D56,FB$2&lt;=$E56)=TRUE,$I56/$H56,0)</f>
        <v>0</v>
      </c>
      <c r="FC56" s="361"/>
      <c r="FD56" s="362"/>
      <c r="FE56" s="363"/>
      <c r="FF56" s="367"/>
      <c r="FG56" s="367"/>
      <c r="FH56" s="365">
        <f t="shared" ref="FH56:FH68" si="218">+IF(AND(FH$2&gt;=$D56,FH$2&lt;=$E56)=TRUE,$I56/$H56,0)</f>
        <v>0</v>
      </c>
      <c r="FI56" s="361"/>
      <c r="FJ56" s="362"/>
      <c r="FK56" s="363"/>
      <c r="FL56" s="367"/>
      <c r="FM56" s="367"/>
      <c r="FN56" s="365">
        <f t="shared" ref="FN56:FO68" si="219">+DX56+ED56+EJ56+EP56+EV56+FB56+FH56</f>
        <v>0</v>
      </c>
      <c r="FO56" s="370">
        <f t="shared" si="219"/>
        <v>0</v>
      </c>
      <c r="FP56" s="373"/>
      <c r="FQ56" s="365">
        <f>+DS56+FN56</f>
        <v>0</v>
      </c>
      <c r="FR56" s="370">
        <f>+FO56+DT56</f>
        <v>0</v>
      </c>
      <c r="FS56" s="362"/>
      <c r="FT56" s="362"/>
      <c r="FU56" s="335"/>
      <c r="FV56" s="374"/>
    </row>
    <row r="57" spans="1:178" s="244" customFormat="1" ht="15.75">
      <c r="A57" s="353"/>
      <c r="B57" s="353"/>
      <c r="C57" s="398" t="s">
        <v>114</v>
      </c>
      <c r="D57" s="355">
        <v>44415</v>
      </c>
      <c r="E57" s="355">
        <v>44416</v>
      </c>
      <c r="F57" s="356">
        <f t="shared" si="65"/>
        <v>6.0606060606060606</v>
      </c>
      <c r="G57" s="356">
        <v>80</v>
      </c>
      <c r="H57" s="357">
        <v>2</v>
      </c>
      <c r="I57" s="401">
        <v>13.2</v>
      </c>
      <c r="J57" s="397" t="s">
        <v>91</v>
      </c>
      <c r="K57" s="301"/>
      <c r="L57" s="360"/>
      <c r="M57" s="361"/>
      <c r="N57" s="362" t="str">
        <f t="shared" si="89"/>
        <v>-</v>
      </c>
      <c r="O57" s="363"/>
      <c r="P57" s="364">
        <f t="shared" si="197"/>
        <v>0</v>
      </c>
      <c r="Q57" s="364">
        <f t="shared" si="197"/>
        <v>0</v>
      </c>
      <c r="R57" s="365">
        <f t="shared" si="2"/>
        <v>0</v>
      </c>
      <c r="S57" s="361"/>
      <c r="T57" s="362"/>
      <c r="U57" s="363"/>
      <c r="V57" s="364"/>
      <c r="W57" s="364"/>
      <c r="X57" s="365">
        <f t="shared" si="198"/>
        <v>0</v>
      </c>
      <c r="Y57" s="366">
        <f t="shared" si="198"/>
        <v>0</v>
      </c>
      <c r="Z57" s="362"/>
      <c r="AA57" s="367"/>
      <c r="AB57" s="365">
        <f t="shared" si="62"/>
        <v>0</v>
      </c>
      <c r="AC57" s="361"/>
      <c r="AD57" s="362"/>
      <c r="AE57" s="363"/>
      <c r="AF57" s="364"/>
      <c r="AG57" s="364"/>
      <c r="AH57" s="365">
        <f t="shared" si="63"/>
        <v>0</v>
      </c>
      <c r="AI57" s="368"/>
      <c r="AJ57" s="362"/>
      <c r="AK57" s="363"/>
      <c r="AL57" s="367"/>
      <c r="AM57" s="369"/>
      <c r="AN57" s="365">
        <f t="shared" si="199"/>
        <v>0</v>
      </c>
      <c r="AO57" s="361"/>
      <c r="AP57" s="362"/>
      <c r="AQ57" s="363"/>
      <c r="AR57" s="367"/>
      <c r="AS57" s="367"/>
      <c r="AT57" s="365">
        <f t="shared" si="200"/>
        <v>0</v>
      </c>
      <c r="AU57" s="361"/>
      <c r="AV57" s="362"/>
      <c r="AW57" s="363"/>
      <c r="AX57" s="367"/>
      <c r="AY57" s="367"/>
      <c r="AZ57" s="365">
        <f t="shared" si="201"/>
        <v>0</v>
      </c>
      <c r="BA57" s="361"/>
      <c r="BB57" s="362"/>
      <c r="BC57" s="363"/>
      <c r="BD57" s="367"/>
      <c r="BE57" s="367"/>
      <c r="BF57" s="365">
        <f t="shared" si="202"/>
        <v>0</v>
      </c>
      <c r="BG57" s="361"/>
      <c r="BH57" s="362"/>
      <c r="BI57" s="363"/>
      <c r="BJ57" s="367"/>
      <c r="BK57" s="367"/>
      <c r="BL57" s="365">
        <f t="shared" si="203"/>
        <v>6.6</v>
      </c>
      <c r="BM57" s="361"/>
      <c r="BN57" s="362"/>
      <c r="BO57" s="363"/>
      <c r="BP57" s="367"/>
      <c r="BQ57" s="367"/>
      <c r="BR57" s="365">
        <f t="shared" ref="BR57:BR68" si="220">+AB57+AH57+AN57+AT57+AZ57+BF57+BL57</f>
        <v>6.6</v>
      </c>
      <c r="BS57" s="370">
        <f t="shared" si="204"/>
        <v>0</v>
      </c>
      <c r="BT57" s="371"/>
      <c r="BU57" s="365"/>
      <c r="BV57" s="370"/>
      <c r="BW57" s="362"/>
      <c r="BX57" s="365">
        <f t="shared" si="205"/>
        <v>6.6</v>
      </c>
      <c r="BY57" s="361"/>
      <c r="BZ57" s="362"/>
      <c r="CA57" s="363"/>
      <c r="CB57" s="367"/>
      <c r="CC57" s="367"/>
      <c r="CD57" s="365">
        <f t="shared" si="206"/>
        <v>0</v>
      </c>
      <c r="CE57" s="361"/>
      <c r="CF57" s="362"/>
      <c r="CG57" s="363"/>
      <c r="CH57" s="367"/>
      <c r="CI57" s="367"/>
      <c r="CJ57" s="365">
        <f t="shared" si="207"/>
        <v>0</v>
      </c>
      <c r="CK57" s="361"/>
      <c r="CL57" s="362"/>
      <c r="CM57" s="363"/>
      <c r="CN57" s="367"/>
      <c r="CO57" s="367"/>
      <c r="CP57" s="365">
        <f t="shared" si="208"/>
        <v>0</v>
      </c>
      <c r="CQ57" s="361"/>
      <c r="CR57" s="362"/>
      <c r="CS57" s="363"/>
      <c r="CT57" s="367"/>
      <c r="CU57" s="367"/>
      <c r="CV57" s="365">
        <f t="shared" si="209"/>
        <v>0</v>
      </c>
      <c r="CW57" s="361"/>
      <c r="CX57" s="362"/>
      <c r="CY57" s="363"/>
      <c r="CZ57" s="367"/>
      <c r="DA57" s="367"/>
      <c r="DB57" s="365">
        <f t="shared" si="210"/>
        <v>0</v>
      </c>
      <c r="DC57" s="361"/>
      <c r="DD57" s="362"/>
      <c r="DE57" s="363"/>
      <c r="DF57" s="367"/>
      <c r="DG57" s="367"/>
      <c r="DH57" s="365">
        <f t="shared" si="211"/>
        <v>0</v>
      </c>
      <c r="DI57" s="361"/>
      <c r="DJ57" s="362"/>
      <c r="DK57" s="363"/>
      <c r="DL57" s="367"/>
      <c r="DM57" s="367"/>
      <c r="DN57" s="365">
        <f t="shared" si="212"/>
        <v>6.6</v>
      </c>
      <c r="DO57" s="370">
        <f t="shared" si="212"/>
        <v>0</v>
      </c>
      <c r="DP57" s="371"/>
      <c r="DQ57" s="367"/>
      <c r="DR57" s="372"/>
      <c r="DS57" s="365"/>
      <c r="DT57" s="370"/>
      <c r="DU57" s="362"/>
      <c r="DV57" s="367"/>
      <c r="DW57" s="372"/>
      <c r="DX57" s="365">
        <f t="shared" si="213"/>
        <v>0</v>
      </c>
      <c r="DY57" s="361"/>
      <c r="DZ57" s="362"/>
      <c r="EA57" s="363"/>
      <c r="EB57" s="367"/>
      <c r="EC57" s="367"/>
      <c r="ED57" s="365">
        <f t="shared" si="188"/>
        <v>0</v>
      </c>
      <c r="EE57" s="361"/>
      <c r="EF57" s="362"/>
      <c r="EG57" s="362"/>
      <c r="EH57" s="367"/>
      <c r="EI57" s="367"/>
      <c r="EJ57" s="365">
        <f t="shared" si="214"/>
        <v>0</v>
      </c>
      <c r="EK57" s="361"/>
      <c r="EL57" s="362"/>
      <c r="EM57" s="363"/>
      <c r="EN57" s="367"/>
      <c r="EO57" s="367"/>
      <c r="EP57" s="365">
        <f t="shared" si="215"/>
        <v>0</v>
      </c>
      <c r="EQ57" s="361"/>
      <c r="ER57" s="362"/>
      <c r="ES57" s="363"/>
      <c r="ET57" s="367"/>
      <c r="EU57" s="367"/>
      <c r="EV57" s="365">
        <f t="shared" si="216"/>
        <v>0</v>
      </c>
      <c r="EW57" s="361"/>
      <c r="EX57" s="362"/>
      <c r="EY57" s="363"/>
      <c r="EZ57" s="367"/>
      <c r="FA57" s="367"/>
      <c r="FB57" s="365">
        <f t="shared" si="217"/>
        <v>0</v>
      </c>
      <c r="FC57" s="361"/>
      <c r="FD57" s="362"/>
      <c r="FE57" s="363"/>
      <c r="FF57" s="367"/>
      <c r="FG57" s="367"/>
      <c r="FH57" s="365">
        <f t="shared" si="218"/>
        <v>0</v>
      </c>
      <c r="FI57" s="361"/>
      <c r="FJ57" s="362"/>
      <c r="FK57" s="363"/>
      <c r="FL57" s="367"/>
      <c r="FM57" s="367"/>
      <c r="FN57" s="365">
        <f t="shared" si="219"/>
        <v>0</v>
      </c>
      <c r="FO57" s="370">
        <f t="shared" si="219"/>
        <v>0</v>
      </c>
      <c r="FP57" s="373"/>
      <c r="FQ57" s="365">
        <f t="shared" ref="FQ57:FQ68" si="221">+DS57+FN57</f>
        <v>0</v>
      </c>
      <c r="FR57" s="370">
        <f t="shared" ref="FR57:FR68" si="222">+FO57+DT57</f>
        <v>0</v>
      </c>
      <c r="FS57" s="362"/>
      <c r="FT57" s="362"/>
      <c r="FU57" s="335"/>
      <c r="FV57" s="374"/>
    </row>
    <row r="58" spans="1:178" s="244" customFormat="1" ht="15.75">
      <c r="A58" s="353"/>
      <c r="B58" s="353"/>
      <c r="C58" s="398" t="s">
        <v>115</v>
      </c>
      <c r="D58" s="355">
        <v>44418</v>
      </c>
      <c r="E58" s="355">
        <v>44418</v>
      </c>
      <c r="F58" s="356">
        <f t="shared" si="65"/>
        <v>4.545454545454545</v>
      </c>
      <c r="G58" s="356">
        <v>40</v>
      </c>
      <c r="H58" s="357">
        <v>1</v>
      </c>
      <c r="I58" s="401">
        <v>8.8000000000000007</v>
      </c>
      <c r="J58" s="397" t="s">
        <v>91</v>
      </c>
      <c r="K58" s="301"/>
      <c r="L58" s="360"/>
      <c r="M58" s="361"/>
      <c r="N58" s="362" t="str">
        <f t="shared" si="89"/>
        <v>-</v>
      </c>
      <c r="O58" s="363"/>
      <c r="P58" s="364">
        <f t="shared" si="197"/>
        <v>0</v>
      </c>
      <c r="Q58" s="364">
        <f t="shared" si="197"/>
        <v>0</v>
      </c>
      <c r="R58" s="365">
        <f t="shared" si="2"/>
        <v>0</v>
      </c>
      <c r="S58" s="361"/>
      <c r="T58" s="362"/>
      <c r="U58" s="363"/>
      <c r="V58" s="364"/>
      <c r="W58" s="364"/>
      <c r="X58" s="365">
        <f t="shared" si="198"/>
        <v>0</v>
      </c>
      <c r="Y58" s="366">
        <f t="shared" si="198"/>
        <v>0</v>
      </c>
      <c r="Z58" s="362"/>
      <c r="AA58" s="367"/>
      <c r="AB58" s="365">
        <f t="shared" si="62"/>
        <v>0</v>
      </c>
      <c r="AC58" s="361"/>
      <c r="AD58" s="362"/>
      <c r="AE58" s="363"/>
      <c r="AF58" s="364"/>
      <c r="AG58" s="364"/>
      <c r="AH58" s="365">
        <f t="shared" si="63"/>
        <v>0</v>
      </c>
      <c r="AI58" s="368"/>
      <c r="AJ58" s="362"/>
      <c r="AK58" s="363"/>
      <c r="AL58" s="367"/>
      <c r="AM58" s="369"/>
      <c r="AN58" s="365">
        <f t="shared" si="199"/>
        <v>0</v>
      </c>
      <c r="AO58" s="361"/>
      <c r="AP58" s="362"/>
      <c r="AQ58" s="363"/>
      <c r="AR58" s="367"/>
      <c r="AS58" s="367"/>
      <c r="AT58" s="365">
        <f t="shared" si="200"/>
        <v>0</v>
      </c>
      <c r="AU58" s="361"/>
      <c r="AV58" s="362"/>
      <c r="AW58" s="363"/>
      <c r="AX58" s="367"/>
      <c r="AY58" s="367"/>
      <c r="AZ58" s="365">
        <f t="shared" si="201"/>
        <v>0</v>
      </c>
      <c r="BA58" s="361"/>
      <c r="BB58" s="362"/>
      <c r="BC58" s="363"/>
      <c r="BD58" s="367"/>
      <c r="BE58" s="367"/>
      <c r="BF58" s="365">
        <f t="shared" si="202"/>
        <v>0</v>
      </c>
      <c r="BG58" s="361"/>
      <c r="BH58" s="362"/>
      <c r="BI58" s="363"/>
      <c r="BJ58" s="367"/>
      <c r="BK58" s="367"/>
      <c r="BL58" s="365">
        <f t="shared" si="203"/>
        <v>0</v>
      </c>
      <c r="BM58" s="361"/>
      <c r="BN58" s="362"/>
      <c r="BO58" s="363"/>
      <c r="BP58" s="367"/>
      <c r="BQ58" s="367"/>
      <c r="BR58" s="365">
        <f t="shared" si="220"/>
        <v>0</v>
      </c>
      <c r="BS58" s="370">
        <f t="shared" si="204"/>
        <v>0</v>
      </c>
      <c r="BT58" s="371"/>
      <c r="BU58" s="365"/>
      <c r="BV58" s="370"/>
      <c r="BW58" s="362"/>
      <c r="BX58" s="365">
        <f t="shared" si="205"/>
        <v>0</v>
      </c>
      <c r="BY58" s="361"/>
      <c r="BZ58" s="362"/>
      <c r="CA58" s="363"/>
      <c r="CB58" s="367"/>
      <c r="CC58" s="367"/>
      <c r="CD58" s="365">
        <f t="shared" si="206"/>
        <v>0</v>
      </c>
      <c r="CE58" s="361"/>
      <c r="CF58" s="362"/>
      <c r="CG58" s="363"/>
      <c r="CH58" s="367"/>
      <c r="CI58" s="367"/>
      <c r="CJ58" s="365">
        <f t="shared" si="207"/>
        <v>8.8000000000000007</v>
      </c>
      <c r="CK58" s="361"/>
      <c r="CL58" s="362"/>
      <c r="CM58" s="363"/>
      <c r="CN58" s="367"/>
      <c r="CO58" s="367"/>
      <c r="CP58" s="365">
        <f t="shared" si="208"/>
        <v>0</v>
      </c>
      <c r="CQ58" s="361"/>
      <c r="CR58" s="362"/>
      <c r="CS58" s="363"/>
      <c r="CT58" s="367"/>
      <c r="CU58" s="367"/>
      <c r="CV58" s="365">
        <f t="shared" si="209"/>
        <v>0</v>
      </c>
      <c r="CW58" s="361"/>
      <c r="CX58" s="362"/>
      <c r="CY58" s="363"/>
      <c r="CZ58" s="367"/>
      <c r="DA58" s="367"/>
      <c r="DB58" s="365">
        <f t="shared" si="210"/>
        <v>0</v>
      </c>
      <c r="DC58" s="361"/>
      <c r="DD58" s="362"/>
      <c r="DE58" s="363"/>
      <c r="DF58" s="367"/>
      <c r="DG58" s="367"/>
      <c r="DH58" s="365">
        <f t="shared" si="211"/>
        <v>0</v>
      </c>
      <c r="DI58" s="361"/>
      <c r="DJ58" s="362"/>
      <c r="DK58" s="363"/>
      <c r="DL58" s="367"/>
      <c r="DM58" s="367"/>
      <c r="DN58" s="365">
        <f t="shared" si="212"/>
        <v>8.8000000000000007</v>
      </c>
      <c r="DO58" s="370">
        <f t="shared" si="212"/>
        <v>0</v>
      </c>
      <c r="DP58" s="371"/>
      <c r="DQ58" s="367"/>
      <c r="DR58" s="372"/>
      <c r="DS58" s="365"/>
      <c r="DT58" s="370"/>
      <c r="DU58" s="362"/>
      <c r="DV58" s="367"/>
      <c r="DW58" s="372"/>
      <c r="DX58" s="365">
        <f t="shared" si="213"/>
        <v>0</v>
      </c>
      <c r="DY58" s="361"/>
      <c r="DZ58" s="362"/>
      <c r="EA58" s="363"/>
      <c r="EB58" s="367"/>
      <c r="EC58" s="367"/>
      <c r="ED58" s="365">
        <f t="shared" si="188"/>
        <v>0</v>
      </c>
      <c r="EE58" s="361"/>
      <c r="EF58" s="362"/>
      <c r="EG58" s="362"/>
      <c r="EH58" s="367"/>
      <c r="EI58" s="367"/>
      <c r="EJ58" s="365">
        <f t="shared" si="214"/>
        <v>0</v>
      </c>
      <c r="EK58" s="361"/>
      <c r="EL58" s="362"/>
      <c r="EM58" s="363"/>
      <c r="EN58" s="367"/>
      <c r="EO58" s="367"/>
      <c r="EP58" s="365">
        <f t="shared" si="215"/>
        <v>0</v>
      </c>
      <c r="EQ58" s="361"/>
      <c r="ER58" s="362"/>
      <c r="ES58" s="363"/>
      <c r="ET58" s="367"/>
      <c r="EU58" s="367"/>
      <c r="EV58" s="365">
        <f t="shared" si="216"/>
        <v>0</v>
      </c>
      <c r="EW58" s="361"/>
      <c r="EX58" s="362"/>
      <c r="EY58" s="363"/>
      <c r="EZ58" s="367"/>
      <c r="FA58" s="367"/>
      <c r="FB58" s="365">
        <f t="shared" si="217"/>
        <v>0</v>
      </c>
      <c r="FC58" s="361"/>
      <c r="FD58" s="362"/>
      <c r="FE58" s="363"/>
      <c r="FF58" s="367"/>
      <c r="FG58" s="367"/>
      <c r="FH58" s="365">
        <f t="shared" si="218"/>
        <v>0</v>
      </c>
      <c r="FI58" s="361"/>
      <c r="FJ58" s="362"/>
      <c r="FK58" s="363"/>
      <c r="FL58" s="367"/>
      <c r="FM58" s="367"/>
      <c r="FN58" s="365">
        <f t="shared" si="219"/>
        <v>0</v>
      </c>
      <c r="FO58" s="370">
        <f t="shared" si="219"/>
        <v>0</v>
      </c>
      <c r="FP58" s="373"/>
      <c r="FQ58" s="365">
        <f t="shared" si="221"/>
        <v>0</v>
      </c>
      <c r="FR58" s="370">
        <f t="shared" si="222"/>
        <v>0</v>
      </c>
      <c r="FS58" s="362"/>
      <c r="FT58" s="362"/>
      <c r="FU58" s="335"/>
      <c r="FV58" s="374"/>
    </row>
    <row r="59" spans="1:178" s="244" customFormat="1" ht="15.75">
      <c r="A59" s="353"/>
      <c r="B59" s="353"/>
      <c r="C59" s="398" t="s">
        <v>116</v>
      </c>
      <c r="D59" s="355">
        <v>44418</v>
      </c>
      <c r="E59" s="355">
        <v>44418</v>
      </c>
      <c r="F59" s="356">
        <f t="shared" si="65"/>
        <v>90.909090909090907</v>
      </c>
      <c r="G59" s="356">
        <v>20</v>
      </c>
      <c r="H59" s="357">
        <v>1</v>
      </c>
      <c r="I59" s="401">
        <v>0.22</v>
      </c>
      <c r="J59" s="397" t="s">
        <v>91</v>
      </c>
      <c r="K59" s="301"/>
      <c r="L59" s="360"/>
      <c r="M59" s="361"/>
      <c r="N59" s="362" t="str">
        <f t="shared" si="89"/>
        <v>-</v>
      </c>
      <c r="O59" s="363"/>
      <c r="P59" s="364">
        <f t="shared" si="197"/>
        <v>0</v>
      </c>
      <c r="Q59" s="364">
        <f t="shared" si="197"/>
        <v>0</v>
      </c>
      <c r="R59" s="365">
        <f t="shared" si="2"/>
        <v>0</v>
      </c>
      <c r="S59" s="361"/>
      <c r="T59" s="362"/>
      <c r="U59" s="363"/>
      <c r="V59" s="364"/>
      <c r="W59" s="364"/>
      <c r="X59" s="365">
        <f t="shared" si="198"/>
        <v>0</v>
      </c>
      <c r="Y59" s="366">
        <f t="shared" si="198"/>
        <v>0</v>
      </c>
      <c r="Z59" s="362"/>
      <c r="AA59" s="367"/>
      <c r="AB59" s="365">
        <f t="shared" si="62"/>
        <v>0</v>
      </c>
      <c r="AC59" s="361"/>
      <c r="AD59" s="362"/>
      <c r="AE59" s="363"/>
      <c r="AF59" s="364"/>
      <c r="AG59" s="364"/>
      <c r="AH59" s="365">
        <f t="shared" si="63"/>
        <v>0</v>
      </c>
      <c r="AI59" s="368"/>
      <c r="AJ59" s="362"/>
      <c r="AK59" s="363"/>
      <c r="AL59" s="367"/>
      <c r="AM59" s="369"/>
      <c r="AN59" s="365">
        <f t="shared" si="199"/>
        <v>0</v>
      </c>
      <c r="AO59" s="361"/>
      <c r="AP59" s="362"/>
      <c r="AQ59" s="363"/>
      <c r="AR59" s="367"/>
      <c r="AS59" s="367"/>
      <c r="AT59" s="365">
        <f t="shared" si="200"/>
        <v>0</v>
      </c>
      <c r="AU59" s="361"/>
      <c r="AV59" s="362"/>
      <c r="AW59" s="363"/>
      <c r="AX59" s="367"/>
      <c r="AY59" s="367"/>
      <c r="AZ59" s="365">
        <f t="shared" si="201"/>
        <v>0</v>
      </c>
      <c r="BA59" s="361"/>
      <c r="BB59" s="362"/>
      <c r="BC59" s="363"/>
      <c r="BD59" s="367"/>
      <c r="BE59" s="367"/>
      <c r="BF59" s="365">
        <f t="shared" si="202"/>
        <v>0</v>
      </c>
      <c r="BG59" s="361"/>
      <c r="BH59" s="362"/>
      <c r="BI59" s="363"/>
      <c r="BJ59" s="367"/>
      <c r="BK59" s="367"/>
      <c r="BL59" s="365">
        <f t="shared" si="203"/>
        <v>0</v>
      </c>
      <c r="BM59" s="361"/>
      <c r="BN59" s="362"/>
      <c r="BO59" s="363"/>
      <c r="BP59" s="367"/>
      <c r="BQ59" s="367"/>
      <c r="BR59" s="365">
        <f t="shared" si="220"/>
        <v>0</v>
      </c>
      <c r="BS59" s="370">
        <f t="shared" si="204"/>
        <v>0</v>
      </c>
      <c r="BT59" s="371"/>
      <c r="BU59" s="365"/>
      <c r="BV59" s="370"/>
      <c r="BW59" s="362"/>
      <c r="BX59" s="365">
        <f t="shared" si="205"/>
        <v>0</v>
      </c>
      <c r="BY59" s="361"/>
      <c r="BZ59" s="362"/>
      <c r="CA59" s="363"/>
      <c r="CB59" s="367"/>
      <c r="CC59" s="367"/>
      <c r="CD59" s="365">
        <f t="shared" si="206"/>
        <v>0</v>
      </c>
      <c r="CE59" s="361"/>
      <c r="CF59" s="362"/>
      <c r="CG59" s="363"/>
      <c r="CH59" s="367"/>
      <c r="CI59" s="367"/>
      <c r="CJ59" s="365">
        <f t="shared" si="207"/>
        <v>0.22</v>
      </c>
      <c r="CK59" s="361"/>
      <c r="CL59" s="362"/>
      <c r="CM59" s="363"/>
      <c r="CN59" s="367"/>
      <c r="CO59" s="367"/>
      <c r="CP59" s="365">
        <f t="shared" si="208"/>
        <v>0</v>
      </c>
      <c r="CQ59" s="361"/>
      <c r="CR59" s="362"/>
      <c r="CS59" s="363"/>
      <c r="CT59" s="367"/>
      <c r="CU59" s="367"/>
      <c r="CV59" s="365">
        <f t="shared" si="209"/>
        <v>0</v>
      </c>
      <c r="CW59" s="361"/>
      <c r="CX59" s="362"/>
      <c r="CY59" s="363"/>
      <c r="CZ59" s="367"/>
      <c r="DA59" s="367"/>
      <c r="DB59" s="365">
        <f t="shared" si="210"/>
        <v>0</v>
      </c>
      <c r="DC59" s="361"/>
      <c r="DD59" s="362"/>
      <c r="DE59" s="363"/>
      <c r="DF59" s="367"/>
      <c r="DG59" s="367"/>
      <c r="DH59" s="365">
        <f t="shared" si="211"/>
        <v>0</v>
      </c>
      <c r="DI59" s="361"/>
      <c r="DJ59" s="362"/>
      <c r="DK59" s="363"/>
      <c r="DL59" s="367"/>
      <c r="DM59" s="367"/>
      <c r="DN59" s="365">
        <f t="shared" si="212"/>
        <v>0.22</v>
      </c>
      <c r="DO59" s="370">
        <f t="shared" si="212"/>
        <v>0</v>
      </c>
      <c r="DP59" s="371"/>
      <c r="DQ59" s="367"/>
      <c r="DR59" s="372"/>
      <c r="DS59" s="365"/>
      <c r="DT59" s="370"/>
      <c r="DU59" s="362"/>
      <c r="DV59" s="367"/>
      <c r="DW59" s="372"/>
      <c r="DX59" s="365">
        <f t="shared" si="213"/>
        <v>0</v>
      </c>
      <c r="DY59" s="361"/>
      <c r="DZ59" s="362"/>
      <c r="EA59" s="363"/>
      <c r="EB59" s="367"/>
      <c r="EC59" s="367"/>
      <c r="ED59" s="365">
        <f t="shared" si="188"/>
        <v>0</v>
      </c>
      <c r="EE59" s="361"/>
      <c r="EF59" s="362"/>
      <c r="EG59" s="362"/>
      <c r="EH59" s="367"/>
      <c r="EI59" s="367"/>
      <c r="EJ59" s="365">
        <f t="shared" si="214"/>
        <v>0</v>
      </c>
      <c r="EK59" s="361"/>
      <c r="EL59" s="362"/>
      <c r="EM59" s="363"/>
      <c r="EN59" s="367"/>
      <c r="EO59" s="367"/>
      <c r="EP59" s="365">
        <f t="shared" si="215"/>
        <v>0</v>
      </c>
      <c r="EQ59" s="361"/>
      <c r="ER59" s="362"/>
      <c r="ES59" s="363"/>
      <c r="ET59" s="367"/>
      <c r="EU59" s="367"/>
      <c r="EV59" s="365">
        <f t="shared" si="216"/>
        <v>0</v>
      </c>
      <c r="EW59" s="361"/>
      <c r="EX59" s="362"/>
      <c r="EY59" s="363"/>
      <c r="EZ59" s="367"/>
      <c r="FA59" s="367"/>
      <c r="FB59" s="365">
        <f t="shared" si="217"/>
        <v>0</v>
      </c>
      <c r="FC59" s="361"/>
      <c r="FD59" s="362"/>
      <c r="FE59" s="363"/>
      <c r="FF59" s="367"/>
      <c r="FG59" s="367"/>
      <c r="FH59" s="365">
        <f t="shared" si="218"/>
        <v>0</v>
      </c>
      <c r="FI59" s="361"/>
      <c r="FJ59" s="362"/>
      <c r="FK59" s="363"/>
      <c r="FL59" s="367"/>
      <c r="FM59" s="367"/>
      <c r="FN59" s="365">
        <f t="shared" si="219"/>
        <v>0</v>
      </c>
      <c r="FO59" s="370">
        <f t="shared" si="219"/>
        <v>0</v>
      </c>
      <c r="FP59" s="373"/>
      <c r="FQ59" s="365">
        <f t="shared" si="221"/>
        <v>0</v>
      </c>
      <c r="FR59" s="370">
        <f t="shared" si="222"/>
        <v>0</v>
      </c>
      <c r="FS59" s="362"/>
      <c r="FT59" s="362"/>
      <c r="FU59" s="335"/>
      <c r="FV59" s="374"/>
    </row>
    <row r="60" spans="1:178" s="244" customFormat="1" ht="15.75">
      <c r="A60" s="353"/>
      <c r="B60" s="353"/>
      <c r="C60" s="398" t="s">
        <v>117</v>
      </c>
      <c r="D60" s="355">
        <v>44418</v>
      </c>
      <c r="E60" s="355">
        <v>44418</v>
      </c>
      <c r="F60" s="356">
        <f t="shared" si="65"/>
        <v>3.0511060259344012</v>
      </c>
      <c r="G60" s="356">
        <v>40</v>
      </c>
      <c r="H60" s="357">
        <v>1</v>
      </c>
      <c r="I60" s="401">
        <v>13.11</v>
      </c>
      <c r="J60" s="397" t="s">
        <v>118</v>
      </c>
      <c r="K60" s="301"/>
      <c r="L60" s="360"/>
      <c r="M60" s="361"/>
      <c r="N60" s="362" t="str">
        <f t="shared" si="89"/>
        <v>-</v>
      </c>
      <c r="O60" s="363"/>
      <c r="P60" s="364">
        <f t="shared" si="197"/>
        <v>0</v>
      </c>
      <c r="Q60" s="364">
        <f t="shared" si="197"/>
        <v>0</v>
      </c>
      <c r="R60" s="365">
        <f t="shared" si="2"/>
        <v>0</v>
      </c>
      <c r="S60" s="361"/>
      <c r="T60" s="362"/>
      <c r="U60" s="363"/>
      <c r="V60" s="364"/>
      <c r="W60" s="364"/>
      <c r="X60" s="365">
        <f t="shared" si="198"/>
        <v>0</v>
      </c>
      <c r="Y60" s="366">
        <f t="shared" si="198"/>
        <v>0</v>
      </c>
      <c r="Z60" s="362"/>
      <c r="AA60" s="367"/>
      <c r="AB60" s="365">
        <f t="shared" si="62"/>
        <v>0</v>
      </c>
      <c r="AC60" s="361"/>
      <c r="AD60" s="362"/>
      <c r="AE60" s="363"/>
      <c r="AF60" s="364"/>
      <c r="AG60" s="364"/>
      <c r="AH60" s="365">
        <f t="shared" si="63"/>
        <v>0</v>
      </c>
      <c r="AI60" s="368"/>
      <c r="AJ60" s="362"/>
      <c r="AK60" s="363"/>
      <c r="AL60" s="367"/>
      <c r="AM60" s="369"/>
      <c r="AN60" s="365">
        <f t="shared" si="199"/>
        <v>0</v>
      </c>
      <c r="AO60" s="361"/>
      <c r="AP60" s="362"/>
      <c r="AQ60" s="363"/>
      <c r="AR60" s="367"/>
      <c r="AS60" s="367"/>
      <c r="AT60" s="365">
        <f t="shared" si="200"/>
        <v>0</v>
      </c>
      <c r="AU60" s="361"/>
      <c r="AV60" s="362"/>
      <c r="AW60" s="363"/>
      <c r="AX60" s="367"/>
      <c r="AY60" s="367"/>
      <c r="AZ60" s="365">
        <f t="shared" si="201"/>
        <v>0</v>
      </c>
      <c r="BA60" s="361"/>
      <c r="BB60" s="362"/>
      <c r="BC60" s="363"/>
      <c r="BD60" s="367"/>
      <c r="BE60" s="367"/>
      <c r="BF60" s="365">
        <f t="shared" si="202"/>
        <v>0</v>
      </c>
      <c r="BG60" s="361"/>
      <c r="BH60" s="362"/>
      <c r="BI60" s="363"/>
      <c r="BJ60" s="367"/>
      <c r="BK60" s="367"/>
      <c r="BL60" s="365">
        <f t="shared" si="203"/>
        <v>0</v>
      </c>
      <c r="BM60" s="361"/>
      <c r="BN60" s="362"/>
      <c r="BO60" s="363"/>
      <c r="BP60" s="367"/>
      <c r="BQ60" s="367"/>
      <c r="BR60" s="365">
        <f t="shared" si="220"/>
        <v>0</v>
      </c>
      <c r="BS60" s="370">
        <f t="shared" si="204"/>
        <v>0</v>
      </c>
      <c r="BT60" s="371"/>
      <c r="BU60" s="365"/>
      <c r="BV60" s="370"/>
      <c r="BW60" s="362"/>
      <c r="BX60" s="365">
        <f t="shared" si="205"/>
        <v>0</v>
      </c>
      <c r="BY60" s="361"/>
      <c r="BZ60" s="362"/>
      <c r="CA60" s="363"/>
      <c r="CB60" s="367"/>
      <c r="CC60" s="367"/>
      <c r="CD60" s="365">
        <f t="shared" si="206"/>
        <v>0</v>
      </c>
      <c r="CE60" s="361"/>
      <c r="CF60" s="362"/>
      <c r="CG60" s="363"/>
      <c r="CH60" s="367"/>
      <c r="CI60" s="367"/>
      <c r="CJ60" s="365">
        <f t="shared" si="207"/>
        <v>13.11</v>
      </c>
      <c r="CK60" s="361"/>
      <c r="CL60" s="362"/>
      <c r="CM60" s="363"/>
      <c r="CN60" s="367"/>
      <c r="CO60" s="367"/>
      <c r="CP60" s="365">
        <f t="shared" si="208"/>
        <v>0</v>
      </c>
      <c r="CQ60" s="361"/>
      <c r="CR60" s="362"/>
      <c r="CS60" s="363"/>
      <c r="CT60" s="367"/>
      <c r="CU60" s="367"/>
      <c r="CV60" s="365">
        <f t="shared" si="209"/>
        <v>0</v>
      </c>
      <c r="CW60" s="361"/>
      <c r="CX60" s="362"/>
      <c r="CY60" s="363"/>
      <c r="CZ60" s="367"/>
      <c r="DA60" s="367"/>
      <c r="DB60" s="365">
        <f t="shared" si="210"/>
        <v>0</v>
      </c>
      <c r="DC60" s="361"/>
      <c r="DD60" s="362"/>
      <c r="DE60" s="363"/>
      <c r="DF60" s="367"/>
      <c r="DG60" s="367"/>
      <c r="DH60" s="365">
        <f t="shared" si="211"/>
        <v>0</v>
      </c>
      <c r="DI60" s="361"/>
      <c r="DJ60" s="362"/>
      <c r="DK60" s="363"/>
      <c r="DL60" s="367"/>
      <c r="DM60" s="367"/>
      <c r="DN60" s="365">
        <f t="shared" si="212"/>
        <v>13.11</v>
      </c>
      <c r="DO60" s="370">
        <f t="shared" si="212"/>
        <v>0</v>
      </c>
      <c r="DP60" s="371"/>
      <c r="DQ60" s="367"/>
      <c r="DR60" s="372"/>
      <c r="DS60" s="365"/>
      <c r="DT60" s="370"/>
      <c r="DU60" s="362"/>
      <c r="DV60" s="367"/>
      <c r="DW60" s="372"/>
      <c r="DX60" s="365">
        <f t="shared" si="213"/>
        <v>0</v>
      </c>
      <c r="DY60" s="361"/>
      <c r="DZ60" s="362"/>
      <c r="EA60" s="363"/>
      <c r="EB60" s="367"/>
      <c r="EC60" s="367"/>
      <c r="ED60" s="365">
        <f t="shared" si="188"/>
        <v>0</v>
      </c>
      <c r="EE60" s="361"/>
      <c r="EF60" s="362"/>
      <c r="EG60" s="362"/>
      <c r="EH60" s="367"/>
      <c r="EI60" s="367"/>
      <c r="EJ60" s="365">
        <f t="shared" si="214"/>
        <v>0</v>
      </c>
      <c r="EK60" s="361"/>
      <c r="EL60" s="362"/>
      <c r="EM60" s="363"/>
      <c r="EN60" s="367"/>
      <c r="EO60" s="367"/>
      <c r="EP60" s="365">
        <f t="shared" si="215"/>
        <v>0</v>
      </c>
      <c r="EQ60" s="361"/>
      <c r="ER60" s="362"/>
      <c r="ES60" s="363"/>
      <c r="ET60" s="367"/>
      <c r="EU60" s="367"/>
      <c r="EV60" s="365">
        <f t="shared" si="216"/>
        <v>0</v>
      </c>
      <c r="EW60" s="361"/>
      <c r="EX60" s="362"/>
      <c r="EY60" s="363"/>
      <c r="EZ60" s="367"/>
      <c r="FA60" s="367"/>
      <c r="FB60" s="365">
        <f t="shared" si="217"/>
        <v>0</v>
      </c>
      <c r="FC60" s="361"/>
      <c r="FD60" s="362"/>
      <c r="FE60" s="363"/>
      <c r="FF60" s="367"/>
      <c r="FG60" s="367"/>
      <c r="FH60" s="365">
        <f t="shared" si="218"/>
        <v>0</v>
      </c>
      <c r="FI60" s="361"/>
      <c r="FJ60" s="362"/>
      <c r="FK60" s="363"/>
      <c r="FL60" s="367"/>
      <c r="FM60" s="367"/>
      <c r="FN60" s="365">
        <f t="shared" si="219"/>
        <v>0</v>
      </c>
      <c r="FO60" s="370">
        <f t="shared" si="219"/>
        <v>0</v>
      </c>
      <c r="FP60" s="373"/>
      <c r="FQ60" s="365">
        <f t="shared" si="221"/>
        <v>0</v>
      </c>
      <c r="FR60" s="370">
        <f t="shared" si="222"/>
        <v>0</v>
      </c>
      <c r="FS60" s="362"/>
      <c r="FT60" s="362"/>
      <c r="FU60" s="335"/>
      <c r="FV60" s="374"/>
    </row>
    <row r="61" spans="1:178" s="244" customFormat="1" ht="15.75">
      <c r="A61" s="353"/>
      <c r="B61" s="353"/>
      <c r="C61" s="398" t="s">
        <v>119</v>
      </c>
      <c r="D61" s="355">
        <v>44418</v>
      </c>
      <c r="E61" s="355">
        <v>44419</v>
      </c>
      <c r="F61" s="356">
        <f t="shared" si="65"/>
        <v>0.12655824843384167</v>
      </c>
      <c r="G61" s="356">
        <v>40</v>
      </c>
      <c r="H61" s="357">
        <v>2</v>
      </c>
      <c r="I61" s="401">
        <v>316.06</v>
      </c>
      <c r="J61" s="397" t="s">
        <v>112</v>
      </c>
      <c r="K61" s="301"/>
      <c r="L61" s="360"/>
      <c r="M61" s="361"/>
      <c r="N61" s="362" t="str">
        <f t="shared" si="89"/>
        <v>-</v>
      </c>
      <c r="O61" s="363"/>
      <c r="P61" s="364">
        <f t="shared" si="197"/>
        <v>0</v>
      </c>
      <c r="Q61" s="364">
        <f t="shared" si="197"/>
        <v>0</v>
      </c>
      <c r="R61" s="365">
        <f t="shared" si="2"/>
        <v>0</v>
      </c>
      <c r="S61" s="361"/>
      <c r="T61" s="362"/>
      <c r="U61" s="363"/>
      <c r="V61" s="364"/>
      <c r="W61" s="364"/>
      <c r="X61" s="365">
        <f t="shared" si="198"/>
        <v>0</v>
      </c>
      <c r="Y61" s="366">
        <f t="shared" si="198"/>
        <v>0</v>
      </c>
      <c r="Z61" s="362"/>
      <c r="AA61" s="367"/>
      <c r="AB61" s="365">
        <f t="shared" si="62"/>
        <v>0</v>
      </c>
      <c r="AC61" s="361"/>
      <c r="AD61" s="362"/>
      <c r="AE61" s="363"/>
      <c r="AF61" s="364"/>
      <c r="AG61" s="364"/>
      <c r="AH61" s="365">
        <f t="shared" si="63"/>
        <v>0</v>
      </c>
      <c r="AI61" s="368"/>
      <c r="AJ61" s="362"/>
      <c r="AK61" s="363"/>
      <c r="AL61" s="367"/>
      <c r="AM61" s="369"/>
      <c r="AN61" s="365">
        <f t="shared" si="199"/>
        <v>0</v>
      </c>
      <c r="AO61" s="361"/>
      <c r="AP61" s="362"/>
      <c r="AQ61" s="363"/>
      <c r="AR61" s="367"/>
      <c r="AS61" s="367"/>
      <c r="AT61" s="365">
        <f t="shared" si="200"/>
        <v>0</v>
      </c>
      <c r="AU61" s="361"/>
      <c r="AV61" s="362"/>
      <c r="AW61" s="363"/>
      <c r="AX61" s="367"/>
      <c r="AY61" s="367"/>
      <c r="AZ61" s="365">
        <f t="shared" si="201"/>
        <v>0</v>
      </c>
      <c r="BA61" s="361"/>
      <c r="BB61" s="362"/>
      <c r="BC61" s="363"/>
      <c r="BD61" s="367"/>
      <c r="BE61" s="367"/>
      <c r="BF61" s="365">
        <f t="shared" si="202"/>
        <v>0</v>
      </c>
      <c r="BG61" s="361"/>
      <c r="BH61" s="362"/>
      <c r="BI61" s="363"/>
      <c r="BJ61" s="367"/>
      <c r="BK61" s="367"/>
      <c r="BL61" s="365">
        <f t="shared" si="203"/>
        <v>0</v>
      </c>
      <c r="BM61" s="361"/>
      <c r="BN61" s="362"/>
      <c r="BO61" s="363"/>
      <c r="BP61" s="367"/>
      <c r="BQ61" s="367"/>
      <c r="BR61" s="365">
        <f t="shared" si="220"/>
        <v>0</v>
      </c>
      <c r="BS61" s="370">
        <f t="shared" si="204"/>
        <v>0</v>
      </c>
      <c r="BT61" s="371"/>
      <c r="BU61" s="365"/>
      <c r="BV61" s="370"/>
      <c r="BW61" s="362"/>
      <c r="BX61" s="365">
        <f t="shared" si="205"/>
        <v>0</v>
      </c>
      <c r="BY61" s="361"/>
      <c r="BZ61" s="362"/>
      <c r="CA61" s="363"/>
      <c r="CB61" s="367"/>
      <c r="CC61" s="367"/>
      <c r="CD61" s="365">
        <f t="shared" si="206"/>
        <v>0</v>
      </c>
      <c r="CE61" s="361"/>
      <c r="CF61" s="362"/>
      <c r="CG61" s="363"/>
      <c r="CH61" s="367"/>
      <c r="CI61" s="367"/>
      <c r="CJ61" s="365">
        <f t="shared" si="207"/>
        <v>158.03</v>
      </c>
      <c r="CK61" s="361"/>
      <c r="CL61" s="362"/>
      <c r="CM61" s="363"/>
      <c r="CN61" s="367"/>
      <c r="CO61" s="367"/>
      <c r="CP61" s="365">
        <f t="shared" si="208"/>
        <v>158.03</v>
      </c>
      <c r="CQ61" s="361"/>
      <c r="CR61" s="362"/>
      <c r="CS61" s="363"/>
      <c r="CT61" s="367"/>
      <c r="CU61" s="367"/>
      <c r="CV61" s="365">
        <f t="shared" si="209"/>
        <v>0</v>
      </c>
      <c r="CW61" s="361"/>
      <c r="CX61" s="362"/>
      <c r="CY61" s="363"/>
      <c r="CZ61" s="367"/>
      <c r="DA61" s="367"/>
      <c r="DB61" s="365">
        <f t="shared" si="210"/>
        <v>0</v>
      </c>
      <c r="DC61" s="361"/>
      <c r="DD61" s="362"/>
      <c r="DE61" s="363"/>
      <c r="DF61" s="367"/>
      <c r="DG61" s="367"/>
      <c r="DH61" s="365">
        <f t="shared" si="211"/>
        <v>0</v>
      </c>
      <c r="DI61" s="361"/>
      <c r="DJ61" s="362"/>
      <c r="DK61" s="363"/>
      <c r="DL61" s="367"/>
      <c r="DM61" s="367"/>
      <c r="DN61" s="365">
        <f t="shared" si="212"/>
        <v>316.06</v>
      </c>
      <c r="DO61" s="370">
        <f t="shared" si="212"/>
        <v>0</v>
      </c>
      <c r="DP61" s="371"/>
      <c r="DQ61" s="367"/>
      <c r="DR61" s="372"/>
      <c r="DS61" s="365"/>
      <c r="DT61" s="370"/>
      <c r="DU61" s="362"/>
      <c r="DV61" s="367"/>
      <c r="DW61" s="372"/>
      <c r="DX61" s="365">
        <f t="shared" si="213"/>
        <v>0</v>
      </c>
      <c r="DY61" s="361"/>
      <c r="DZ61" s="362"/>
      <c r="EA61" s="363"/>
      <c r="EB61" s="367"/>
      <c r="EC61" s="367"/>
      <c r="ED61" s="365">
        <f t="shared" si="188"/>
        <v>0</v>
      </c>
      <c r="EE61" s="361"/>
      <c r="EF61" s="362"/>
      <c r="EG61" s="362"/>
      <c r="EH61" s="367"/>
      <c r="EI61" s="367"/>
      <c r="EJ61" s="365">
        <f t="shared" si="214"/>
        <v>0</v>
      </c>
      <c r="EK61" s="361"/>
      <c r="EL61" s="362"/>
      <c r="EM61" s="363"/>
      <c r="EN61" s="367"/>
      <c r="EO61" s="367"/>
      <c r="EP61" s="365">
        <f t="shared" si="215"/>
        <v>0</v>
      </c>
      <c r="EQ61" s="361"/>
      <c r="ER61" s="362"/>
      <c r="ES61" s="363"/>
      <c r="ET61" s="367"/>
      <c r="EU61" s="367"/>
      <c r="EV61" s="365">
        <f t="shared" si="216"/>
        <v>0</v>
      </c>
      <c r="EW61" s="361"/>
      <c r="EX61" s="362"/>
      <c r="EY61" s="363"/>
      <c r="EZ61" s="367"/>
      <c r="FA61" s="367"/>
      <c r="FB61" s="365">
        <f t="shared" si="217"/>
        <v>0</v>
      </c>
      <c r="FC61" s="361"/>
      <c r="FD61" s="362"/>
      <c r="FE61" s="363"/>
      <c r="FF61" s="367"/>
      <c r="FG61" s="367"/>
      <c r="FH61" s="365">
        <f t="shared" si="218"/>
        <v>0</v>
      </c>
      <c r="FI61" s="361"/>
      <c r="FJ61" s="362"/>
      <c r="FK61" s="363"/>
      <c r="FL61" s="367"/>
      <c r="FM61" s="367"/>
      <c r="FN61" s="365">
        <f t="shared" si="219"/>
        <v>0</v>
      </c>
      <c r="FO61" s="370">
        <f t="shared" si="219"/>
        <v>0</v>
      </c>
      <c r="FP61" s="373"/>
      <c r="FQ61" s="365">
        <f t="shared" si="221"/>
        <v>0</v>
      </c>
      <c r="FR61" s="370">
        <f t="shared" si="222"/>
        <v>0</v>
      </c>
      <c r="FS61" s="362"/>
      <c r="FT61" s="362"/>
      <c r="FU61" s="335"/>
      <c r="FV61" s="374"/>
    </row>
    <row r="62" spans="1:178" s="244" customFormat="1" ht="15.75">
      <c r="A62" s="353"/>
      <c r="B62" s="353"/>
      <c r="C62" s="398" t="s">
        <v>120</v>
      </c>
      <c r="D62" s="355">
        <v>44419</v>
      </c>
      <c r="E62" s="355">
        <v>44419</v>
      </c>
      <c r="F62" s="356">
        <f t="shared" si="65"/>
        <v>31.128404669260703</v>
      </c>
      <c r="G62" s="356">
        <v>80</v>
      </c>
      <c r="H62" s="357">
        <v>1</v>
      </c>
      <c r="I62" s="401">
        <v>2.57</v>
      </c>
      <c r="J62" s="397" t="s">
        <v>91</v>
      </c>
      <c r="K62" s="301"/>
      <c r="L62" s="360"/>
      <c r="M62" s="361"/>
      <c r="N62" s="362" t="str">
        <f t="shared" si="89"/>
        <v>-</v>
      </c>
      <c r="O62" s="363"/>
      <c r="P62" s="364">
        <f t="shared" si="197"/>
        <v>0</v>
      </c>
      <c r="Q62" s="364">
        <f t="shared" si="197"/>
        <v>0</v>
      </c>
      <c r="R62" s="365">
        <f t="shared" si="2"/>
        <v>0</v>
      </c>
      <c r="S62" s="361"/>
      <c r="T62" s="362"/>
      <c r="U62" s="363"/>
      <c r="V62" s="364"/>
      <c r="W62" s="364"/>
      <c r="X62" s="365">
        <f t="shared" si="198"/>
        <v>0</v>
      </c>
      <c r="Y62" s="366">
        <f t="shared" si="198"/>
        <v>0</v>
      </c>
      <c r="Z62" s="362"/>
      <c r="AA62" s="367"/>
      <c r="AB62" s="365">
        <f t="shared" si="62"/>
        <v>0</v>
      </c>
      <c r="AC62" s="361"/>
      <c r="AD62" s="362"/>
      <c r="AE62" s="363"/>
      <c r="AF62" s="364"/>
      <c r="AG62" s="364"/>
      <c r="AH62" s="365">
        <f t="shared" si="63"/>
        <v>0</v>
      </c>
      <c r="AI62" s="368"/>
      <c r="AJ62" s="362"/>
      <c r="AK62" s="363"/>
      <c r="AL62" s="367"/>
      <c r="AM62" s="369"/>
      <c r="AN62" s="365">
        <f t="shared" si="199"/>
        <v>0</v>
      </c>
      <c r="AO62" s="361"/>
      <c r="AP62" s="362"/>
      <c r="AQ62" s="363"/>
      <c r="AR62" s="367"/>
      <c r="AS62" s="367"/>
      <c r="AT62" s="365">
        <f t="shared" si="200"/>
        <v>0</v>
      </c>
      <c r="AU62" s="361"/>
      <c r="AV62" s="362"/>
      <c r="AW62" s="363"/>
      <c r="AX62" s="367"/>
      <c r="AY62" s="367"/>
      <c r="AZ62" s="365">
        <f t="shared" si="201"/>
        <v>0</v>
      </c>
      <c r="BA62" s="361"/>
      <c r="BB62" s="362"/>
      <c r="BC62" s="363"/>
      <c r="BD62" s="367"/>
      <c r="BE62" s="367"/>
      <c r="BF62" s="365">
        <f t="shared" si="202"/>
        <v>0</v>
      </c>
      <c r="BG62" s="361"/>
      <c r="BH62" s="362"/>
      <c r="BI62" s="363"/>
      <c r="BJ62" s="367"/>
      <c r="BK62" s="367"/>
      <c r="BL62" s="365">
        <f t="shared" si="203"/>
        <v>0</v>
      </c>
      <c r="BM62" s="361"/>
      <c r="BN62" s="362"/>
      <c r="BO62" s="363"/>
      <c r="BP62" s="367"/>
      <c r="BQ62" s="367"/>
      <c r="BR62" s="365">
        <f t="shared" si="220"/>
        <v>0</v>
      </c>
      <c r="BS62" s="370">
        <f t="shared" si="204"/>
        <v>0</v>
      </c>
      <c r="BT62" s="371"/>
      <c r="BU62" s="365"/>
      <c r="BV62" s="370"/>
      <c r="BW62" s="362"/>
      <c r="BX62" s="365">
        <f t="shared" si="205"/>
        <v>0</v>
      </c>
      <c r="BY62" s="361"/>
      <c r="BZ62" s="362"/>
      <c r="CA62" s="363"/>
      <c r="CB62" s="367"/>
      <c r="CC62" s="367"/>
      <c r="CD62" s="365">
        <f t="shared" si="206"/>
        <v>0</v>
      </c>
      <c r="CE62" s="361"/>
      <c r="CF62" s="362"/>
      <c r="CG62" s="363"/>
      <c r="CH62" s="367"/>
      <c r="CI62" s="367"/>
      <c r="CJ62" s="365">
        <f t="shared" si="207"/>
        <v>0</v>
      </c>
      <c r="CK62" s="361"/>
      <c r="CL62" s="362"/>
      <c r="CM62" s="363"/>
      <c r="CN62" s="367"/>
      <c r="CO62" s="367"/>
      <c r="CP62" s="365">
        <f t="shared" si="208"/>
        <v>2.57</v>
      </c>
      <c r="CQ62" s="361"/>
      <c r="CR62" s="362"/>
      <c r="CS62" s="363"/>
      <c r="CT62" s="367"/>
      <c r="CU62" s="367"/>
      <c r="CV62" s="365">
        <f t="shared" si="209"/>
        <v>0</v>
      </c>
      <c r="CW62" s="361"/>
      <c r="CX62" s="362"/>
      <c r="CY62" s="363"/>
      <c r="CZ62" s="367"/>
      <c r="DA62" s="367"/>
      <c r="DB62" s="365">
        <f t="shared" si="210"/>
        <v>0</v>
      </c>
      <c r="DC62" s="361"/>
      <c r="DD62" s="362"/>
      <c r="DE62" s="363"/>
      <c r="DF62" s="367"/>
      <c r="DG62" s="367"/>
      <c r="DH62" s="365">
        <f t="shared" si="211"/>
        <v>0</v>
      </c>
      <c r="DI62" s="361"/>
      <c r="DJ62" s="362"/>
      <c r="DK62" s="363"/>
      <c r="DL62" s="367"/>
      <c r="DM62" s="367"/>
      <c r="DN62" s="365">
        <f t="shared" si="212"/>
        <v>2.57</v>
      </c>
      <c r="DO62" s="370">
        <f t="shared" si="212"/>
        <v>0</v>
      </c>
      <c r="DP62" s="371"/>
      <c r="DQ62" s="367"/>
      <c r="DR62" s="372"/>
      <c r="DS62" s="365"/>
      <c r="DT62" s="370"/>
      <c r="DU62" s="362"/>
      <c r="DV62" s="367"/>
      <c r="DW62" s="372"/>
      <c r="DX62" s="365">
        <f t="shared" si="213"/>
        <v>0</v>
      </c>
      <c r="DY62" s="361"/>
      <c r="DZ62" s="362"/>
      <c r="EA62" s="363"/>
      <c r="EB62" s="367"/>
      <c r="EC62" s="367"/>
      <c r="ED62" s="365">
        <f t="shared" si="188"/>
        <v>0</v>
      </c>
      <c r="EE62" s="361"/>
      <c r="EF62" s="362"/>
      <c r="EG62" s="362"/>
      <c r="EH62" s="367"/>
      <c r="EI62" s="367"/>
      <c r="EJ62" s="365">
        <f t="shared" si="214"/>
        <v>0</v>
      </c>
      <c r="EK62" s="361"/>
      <c r="EL62" s="362"/>
      <c r="EM62" s="363"/>
      <c r="EN62" s="367"/>
      <c r="EO62" s="367"/>
      <c r="EP62" s="365">
        <f t="shared" si="215"/>
        <v>0</v>
      </c>
      <c r="EQ62" s="361"/>
      <c r="ER62" s="362"/>
      <c r="ES62" s="363"/>
      <c r="ET62" s="367"/>
      <c r="EU62" s="367"/>
      <c r="EV62" s="365">
        <f t="shared" si="216"/>
        <v>0</v>
      </c>
      <c r="EW62" s="361"/>
      <c r="EX62" s="362"/>
      <c r="EY62" s="363"/>
      <c r="EZ62" s="367"/>
      <c r="FA62" s="367"/>
      <c r="FB62" s="365">
        <f t="shared" si="217"/>
        <v>0</v>
      </c>
      <c r="FC62" s="361"/>
      <c r="FD62" s="362"/>
      <c r="FE62" s="363"/>
      <c r="FF62" s="367"/>
      <c r="FG62" s="367"/>
      <c r="FH62" s="365">
        <f t="shared" si="218"/>
        <v>0</v>
      </c>
      <c r="FI62" s="361"/>
      <c r="FJ62" s="362"/>
      <c r="FK62" s="363"/>
      <c r="FL62" s="367"/>
      <c r="FM62" s="367"/>
      <c r="FN62" s="365">
        <f t="shared" si="219"/>
        <v>0</v>
      </c>
      <c r="FO62" s="370">
        <f t="shared" si="219"/>
        <v>0</v>
      </c>
      <c r="FP62" s="373"/>
      <c r="FQ62" s="365">
        <f t="shared" si="221"/>
        <v>0</v>
      </c>
      <c r="FR62" s="370">
        <f t="shared" si="222"/>
        <v>0</v>
      </c>
      <c r="FS62" s="362"/>
      <c r="FT62" s="362"/>
      <c r="FU62" s="335"/>
      <c r="FV62" s="374"/>
    </row>
    <row r="63" spans="1:178" s="244" customFormat="1" ht="15.75">
      <c r="A63" s="353"/>
      <c r="B63" s="353"/>
      <c r="C63" s="398" t="s">
        <v>121</v>
      </c>
      <c r="D63" s="355">
        <v>44419</v>
      </c>
      <c r="E63" s="355">
        <v>44419</v>
      </c>
      <c r="F63" s="356">
        <f t="shared" si="65"/>
        <v>2.097535395909806</v>
      </c>
      <c r="G63" s="356">
        <v>40</v>
      </c>
      <c r="H63" s="357">
        <v>1</v>
      </c>
      <c r="I63" s="401">
        <v>19.07</v>
      </c>
      <c r="J63" s="397" t="s">
        <v>122</v>
      </c>
      <c r="K63" s="301"/>
      <c r="L63" s="360"/>
      <c r="M63" s="361"/>
      <c r="N63" s="362" t="str">
        <f t="shared" si="89"/>
        <v>-</v>
      </c>
      <c r="O63" s="363"/>
      <c r="P63" s="364">
        <f t="shared" si="197"/>
        <v>0</v>
      </c>
      <c r="Q63" s="364">
        <f t="shared" si="197"/>
        <v>0</v>
      </c>
      <c r="R63" s="365">
        <f t="shared" si="2"/>
        <v>0</v>
      </c>
      <c r="S63" s="361"/>
      <c r="T63" s="362"/>
      <c r="U63" s="363"/>
      <c r="V63" s="364"/>
      <c r="W63" s="364"/>
      <c r="X63" s="365">
        <f t="shared" si="198"/>
        <v>0</v>
      </c>
      <c r="Y63" s="366">
        <f t="shared" si="198"/>
        <v>0</v>
      </c>
      <c r="Z63" s="362"/>
      <c r="AA63" s="367"/>
      <c r="AB63" s="365">
        <f t="shared" si="62"/>
        <v>0</v>
      </c>
      <c r="AC63" s="361"/>
      <c r="AD63" s="362"/>
      <c r="AE63" s="363"/>
      <c r="AF63" s="364"/>
      <c r="AG63" s="364"/>
      <c r="AH63" s="365">
        <f t="shared" si="63"/>
        <v>0</v>
      </c>
      <c r="AI63" s="368"/>
      <c r="AJ63" s="362"/>
      <c r="AK63" s="363"/>
      <c r="AL63" s="367"/>
      <c r="AM63" s="369"/>
      <c r="AN63" s="365">
        <f t="shared" si="199"/>
        <v>0</v>
      </c>
      <c r="AO63" s="361"/>
      <c r="AP63" s="362"/>
      <c r="AQ63" s="363"/>
      <c r="AR63" s="367"/>
      <c r="AS63" s="367"/>
      <c r="AT63" s="365">
        <f t="shared" si="200"/>
        <v>0</v>
      </c>
      <c r="AU63" s="361"/>
      <c r="AV63" s="362"/>
      <c r="AW63" s="363"/>
      <c r="AX63" s="367"/>
      <c r="AY63" s="367"/>
      <c r="AZ63" s="365">
        <f t="shared" si="201"/>
        <v>0</v>
      </c>
      <c r="BA63" s="361"/>
      <c r="BB63" s="362"/>
      <c r="BC63" s="363"/>
      <c r="BD63" s="367"/>
      <c r="BE63" s="367"/>
      <c r="BF63" s="365">
        <f t="shared" si="202"/>
        <v>0</v>
      </c>
      <c r="BG63" s="361"/>
      <c r="BH63" s="362"/>
      <c r="BI63" s="363"/>
      <c r="BJ63" s="367"/>
      <c r="BK63" s="367"/>
      <c r="BL63" s="365">
        <f t="shared" si="203"/>
        <v>0</v>
      </c>
      <c r="BM63" s="361"/>
      <c r="BN63" s="362"/>
      <c r="BO63" s="363"/>
      <c r="BP63" s="367"/>
      <c r="BQ63" s="367"/>
      <c r="BR63" s="365">
        <f t="shared" si="220"/>
        <v>0</v>
      </c>
      <c r="BS63" s="370">
        <f t="shared" si="204"/>
        <v>0</v>
      </c>
      <c r="BT63" s="371"/>
      <c r="BU63" s="365"/>
      <c r="BV63" s="370"/>
      <c r="BW63" s="362"/>
      <c r="BX63" s="365">
        <f t="shared" si="205"/>
        <v>0</v>
      </c>
      <c r="BY63" s="361"/>
      <c r="BZ63" s="362"/>
      <c r="CA63" s="363"/>
      <c r="CB63" s="367"/>
      <c r="CC63" s="367"/>
      <c r="CD63" s="365">
        <f t="shared" si="206"/>
        <v>0</v>
      </c>
      <c r="CE63" s="361"/>
      <c r="CF63" s="362"/>
      <c r="CG63" s="363"/>
      <c r="CH63" s="367"/>
      <c r="CI63" s="367"/>
      <c r="CJ63" s="365">
        <f t="shared" si="207"/>
        <v>0</v>
      </c>
      <c r="CK63" s="361"/>
      <c r="CL63" s="362"/>
      <c r="CM63" s="363"/>
      <c r="CN63" s="367"/>
      <c r="CO63" s="367"/>
      <c r="CP63" s="365">
        <f t="shared" si="208"/>
        <v>19.07</v>
      </c>
      <c r="CQ63" s="361"/>
      <c r="CR63" s="362"/>
      <c r="CS63" s="363"/>
      <c r="CT63" s="367"/>
      <c r="CU63" s="367"/>
      <c r="CV63" s="365">
        <f t="shared" si="209"/>
        <v>0</v>
      </c>
      <c r="CW63" s="361"/>
      <c r="CX63" s="362"/>
      <c r="CY63" s="363"/>
      <c r="CZ63" s="367"/>
      <c r="DA63" s="367"/>
      <c r="DB63" s="365">
        <f t="shared" si="210"/>
        <v>0</v>
      </c>
      <c r="DC63" s="361"/>
      <c r="DD63" s="362"/>
      <c r="DE63" s="363"/>
      <c r="DF63" s="367"/>
      <c r="DG63" s="367"/>
      <c r="DH63" s="365">
        <f t="shared" si="211"/>
        <v>0</v>
      </c>
      <c r="DI63" s="361"/>
      <c r="DJ63" s="362"/>
      <c r="DK63" s="363"/>
      <c r="DL63" s="367"/>
      <c r="DM63" s="367"/>
      <c r="DN63" s="365">
        <f t="shared" si="212"/>
        <v>19.07</v>
      </c>
      <c r="DO63" s="370">
        <f t="shared" si="212"/>
        <v>0</v>
      </c>
      <c r="DP63" s="371"/>
      <c r="DQ63" s="367"/>
      <c r="DR63" s="372"/>
      <c r="DS63" s="365"/>
      <c r="DT63" s="370"/>
      <c r="DU63" s="362"/>
      <c r="DV63" s="367"/>
      <c r="DW63" s="372"/>
      <c r="DX63" s="365">
        <f t="shared" si="213"/>
        <v>0</v>
      </c>
      <c r="DY63" s="361"/>
      <c r="DZ63" s="362"/>
      <c r="EA63" s="363"/>
      <c r="EB63" s="367"/>
      <c r="EC63" s="367"/>
      <c r="ED63" s="365">
        <f t="shared" si="188"/>
        <v>0</v>
      </c>
      <c r="EE63" s="361"/>
      <c r="EF63" s="362"/>
      <c r="EG63" s="362"/>
      <c r="EH63" s="367"/>
      <c r="EI63" s="367"/>
      <c r="EJ63" s="365">
        <f t="shared" si="214"/>
        <v>0</v>
      </c>
      <c r="EK63" s="361"/>
      <c r="EL63" s="362"/>
      <c r="EM63" s="363"/>
      <c r="EN63" s="367"/>
      <c r="EO63" s="367"/>
      <c r="EP63" s="365">
        <f t="shared" si="215"/>
        <v>0</v>
      </c>
      <c r="EQ63" s="361"/>
      <c r="ER63" s="362"/>
      <c r="ES63" s="363"/>
      <c r="ET63" s="367"/>
      <c r="EU63" s="367"/>
      <c r="EV63" s="365">
        <f t="shared" si="216"/>
        <v>0</v>
      </c>
      <c r="EW63" s="361"/>
      <c r="EX63" s="362"/>
      <c r="EY63" s="363"/>
      <c r="EZ63" s="367"/>
      <c r="FA63" s="367"/>
      <c r="FB63" s="365">
        <f t="shared" si="217"/>
        <v>0</v>
      </c>
      <c r="FC63" s="361"/>
      <c r="FD63" s="362"/>
      <c r="FE63" s="363"/>
      <c r="FF63" s="367"/>
      <c r="FG63" s="367"/>
      <c r="FH63" s="365">
        <f t="shared" si="218"/>
        <v>0</v>
      </c>
      <c r="FI63" s="361"/>
      <c r="FJ63" s="362"/>
      <c r="FK63" s="363"/>
      <c r="FL63" s="367"/>
      <c r="FM63" s="367"/>
      <c r="FN63" s="365">
        <f t="shared" si="219"/>
        <v>0</v>
      </c>
      <c r="FO63" s="370">
        <f t="shared" si="219"/>
        <v>0</v>
      </c>
      <c r="FP63" s="373"/>
      <c r="FQ63" s="365">
        <f t="shared" si="221"/>
        <v>0</v>
      </c>
      <c r="FR63" s="370">
        <f t="shared" si="222"/>
        <v>0</v>
      </c>
      <c r="FS63" s="362"/>
      <c r="FT63" s="362"/>
      <c r="FU63" s="335"/>
      <c r="FV63" s="374"/>
    </row>
    <row r="64" spans="1:178" s="244" customFormat="1" ht="15.75">
      <c r="A64" s="353"/>
      <c r="B64" s="353"/>
      <c r="C64" s="398" t="s">
        <v>123</v>
      </c>
      <c r="D64" s="355">
        <v>44420</v>
      </c>
      <c r="E64" s="355">
        <v>44420</v>
      </c>
      <c r="F64" s="356">
        <f t="shared" si="65"/>
        <v>3.0303030303030303</v>
      </c>
      <c r="G64" s="356">
        <v>40</v>
      </c>
      <c r="H64" s="357">
        <v>1</v>
      </c>
      <c r="I64" s="401">
        <v>13.2</v>
      </c>
      <c r="J64" s="397" t="s">
        <v>124</v>
      </c>
      <c r="K64" s="301"/>
      <c r="L64" s="360"/>
      <c r="M64" s="361"/>
      <c r="N64" s="362" t="str">
        <f t="shared" si="89"/>
        <v>-</v>
      </c>
      <c r="O64" s="363"/>
      <c r="P64" s="364">
        <f t="shared" si="197"/>
        <v>0</v>
      </c>
      <c r="Q64" s="364">
        <f t="shared" si="197"/>
        <v>0</v>
      </c>
      <c r="R64" s="365">
        <f t="shared" si="2"/>
        <v>0</v>
      </c>
      <c r="S64" s="361"/>
      <c r="T64" s="362"/>
      <c r="U64" s="363"/>
      <c r="V64" s="364"/>
      <c r="W64" s="364"/>
      <c r="X64" s="365">
        <f t="shared" si="198"/>
        <v>0</v>
      </c>
      <c r="Y64" s="366">
        <f t="shared" si="198"/>
        <v>0</v>
      </c>
      <c r="Z64" s="362"/>
      <c r="AA64" s="367"/>
      <c r="AB64" s="365">
        <f t="shared" si="62"/>
        <v>0</v>
      </c>
      <c r="AC64" s="361"/>
      <c r="AD64" s="362"/>
      <c r="AE64" s="363"/>
      <c r="AF64" s="364"/>
      <c r="AG64" s="364"/>
      <c r="AH64" s="365">
        <f t="shared" si="63"/>
        <v>0</v>
      </c>
      <c r="AI64" s="368"/>
      <c r="AJ64" s="362"/>
      <c r="AK64" s="363"/>
      <c r="AL64" s="367"/>
      <c r="AM64" s="369"/>
      <c r="AN64" s="365">
        <f t="shared" si="199"/>
        <v>0</v>
      </c>
      <c r="AO64" s="361"/>
      <c r="AP64" s="362"/>
      <c r="AQ64" s="363"/>
      <c r="AR64" s="367"/>
      <c r="AS64" s="367"/>
      <c r="AT64" s="365">
        <f t="shared" si="200"/>
        <v>0</v>
      </c>
      <c r="AU64" s="361"/>
      <c r="AV64" s="362"/>
      <c r="AW64" s="363"/>
      <c r="AX64" s="367"/>
      <c r="AY64" s="367"/>
      <c r="AZ64" s="365">
        <f t="shared" si="201"/>
        <v>0</v>
      </c>
      <c r="BA64" s="361"/>
      <c r="BB64" s="362"/>
      <c r="BC64" s="363"/>
      <c r="BD64" s="367"/>
      <c r="BE64" s="367"/>
      <c r="BF64" s="365">
        <f t="shared" si="202"/>
        <v>0</v>
      </c>
      <c r="BG64" s="361"/>
      <c r="BH64" s="362"/>
      <c r="BI64" s="363"/>
      <c r="BJ64" s="367"/>
      <c r="BK64" s="367"/>
      <c r="BL64" s="365">
        <f t="shared" si="203"/>
        <v>0</v>
      </c>
      <c r="BM64" s="361"/>
      <c r="BN64" s="362"/>
      <c r="BO64" s="363"/>
      <c r="BP64" s="367"/>
      <c r="BQ64" s="367"/>
      <c r="BR64" s="365">
        <f t="shared" si="220"/>
        <v>0</v>
      </c>
      <c r="BS64" s="370">
        <f t="shared" si="204"/>
        <v>0</v>
      </c>
      <c r="BT64" s="371"/>
      <c r="BU64" s="365"/>
      <c r="BV64" s="370"/>
      <c r="BW64" s="362"/>
      <c r="BX64" s="365">
        <f t="shared" si="205"/>
        <v>0</v>
      </c>
      <c r="BY64" s="361"/>
      <c r="BZ64" s="362"/>
      <c r="CA64" s="363"/>
      <c r="CB64" s="367"/>
      <c r="CC64" s="367"/>
      <c r="CD64" s="365">
        <f t="shared" si="206"/>
        <v>0</v>
      </c>
      <c r="CE64" s="361"/>
      <c r="CF64" s="362"/>
      <c r="CG64" s="363"/>
      <c r="CH64" s="367"/>
      <c r="CI64" s="367"/>
      <c r="CJ64" s="365">
        <f t="shared" si="207"/>
        <v>0</v>
      </c>
      <c r="CK64" s="361"/>
      <c r="CL64" s="362"/>
      <c r="CM64" s="363"/>
      <c r="CN64" s="367"/>
      <c r="CO64" s="367"/>
      <c r="CP64" s="365">
        <f t="shared" si="208"/>
        <v>0</v>
      </c>
      <c r="CQ64" s="361"/>
      <c r="CR64" s="362"/>
      <c r="CS64" s="363"/>
      <c r="CT64" s="367"/>
      <c r="CU64" s="367"/>
      <c r="CV64" s="365">
        <f t="shared" si="209"/>
        <v>13.2</v>
      </c>
      <c r="CW64" s="361"/>
      <c r="CX64" s="362"/>
      <c r="CY64" s="363"/>
      <c r="CZ64" s="367"/>
      <c r="DA64" s="367"/>
      <c r="DB64" s="365">
        <f t="shared" si="210"/>
        <v>0</v>
      </c>
      <c r="DC64" s="361"/>
      <c r="DD64" s="362"/>
      <c r="DE64" s="363"/>
      <c r="DF64" s="367"/>
      <c r="DG64" s="367"/>
      <c r="DH64" s="365">
        <f t="shared" si="211"/>
        <v>0</v>
      </c>
      <c r="DI64" s="361"/>
      <c r="DJ64" s="362"/>
      <c r="DK64" s="363"/>
      <c r="DL64" s="367"/>
      <c r="DM64" s="367"/>
      <c r="DN64" s="365">
        <f t="shared" si="212"/>
        <v>13.2</v>
      </c>
      <c r="DO64" s="370">
        <f t="shared" si="212"/>
        <v>0</v>
      </c>
      <c r="DP64" s="371"/>
      <c r="DQ64" s="367"/>
      <c r="DR64" s="372"/>
      <c r="DS64" s="365"/>
      <c r="DT64" s="370"/>
      <c r="DU64" s="362"/>
      <c r="DV64" s="367"/>
      <c r="DW64" s="372"/>
      <c r="DX64" s="365">
        <f t="shared" si="213"/>
        <v>0</v>
      </c>
      <c r="DY64" s="361"/>
      <c r="DZ64" s="362"/>
      <c r="EA64" s="363"/>
      <c r="EB64" s="367"/>
      <c r="EC64" s="367"/>
      <c r="ED64" s="365">
        <f t="shared" si="188"/>
        <v>0</v>
      </c>
      <c r="EE64" s="361"/>
      <c r="EF64" s="362"/>
      <c r="EG64" s="362"/>
      <c r="EH64" s="367"/>
      <c r="EI64" s="367"/>
      <c r="EJ64" s="365">
        <f t="shared" si="214"/>
        <v>0</v>
      </c>
      <c r="EK64" s="361"/>
      <c r="EL64" s="362"/>
      <c r="EM64" s="363"/>
      <c r="EN64" s="367"/>
      <c r="EO64" s="367"/>
      <c r="EP64" s="365">
        <f t="shared" si="215"/>
        <v>0</v>
      </c>
      <c r="EQ64" s="361"/>
      <c r="ER64" s="362"/>
      <c r="ES64" s="363"/>
      <c r="ET64" s="367"/>
      <c r="EU64" s="367"/>
      <c r="EV64" s="365">
        <f t="shared" si="216"/>
        <v>0</v>
      </c>
      <c r="EW64" s="361"/>
      <c r="EX64" s="362"/>
      <c r="EY64" s="363"/>
      <c r="EZ64" s="367"/>
      <c r="FA64" s="367"/>
      <c r="FB64" s="365">
        <f t="shared" si="217"/>
        <v>0</v>
      </c>
      <c r="FC64" s="361"/>
      <c r="FD64" s="362"/>
      <c r="FE64" s="363"/>
      <c r="FF64" s="367"/>
      <c r="FG64" s="367"/>
      <c r="FH64" s="365">
        <f t="shared" si="218"/>
        <v>0</v>
      </c>
      <c r="FI64" s="361"/>
      <c r="FJ64" s="362"/>
      <c r="FK64" s="363"/>
      <c r="FL64" s="367"/>
      <c r="FM64" s="367"/>
      <c r="FN64" s="365">
        <f t="shared" si="219"/>
        <v>0</v>
      </c>
      <c r="FO64" s="370">
        <f t="shared" si="219"/>
        <v>0</v>
      </c>
      <c r="FP64" s="373"/>
      <c r="FQ64" s="365">
        <f t="shared" si="221"/>
        <v>0</v>
      </c>
      <c r="FR64" s="370">
        <f t="shared" si="222"/>
        <v>0</v>
      </c>
      <c r="FS64" s="362"/>
      <c r="FT64" s="362"/>
      <c r="FU64" s="335"/>
      <c r="FV64" s="374"/>
    </row>
    <row r="65" spans="1:178" s="244" customFormat="1" ht="15.75">
      <c r="A65" s="353"/>
      <c r="B65" s="353"/>
      <c r="C65" s="398" t="s">
        <v>125</v>
      </c>
      <c r="D65" s="355">
        <v>44421</v>
      </c>
      <c r="E65" s="355">
        <v>44422</v>
      </c>
      <c r="F65" s="356">
        <f t="shared" si="65"/>
        <v>4.9586776859504134E-2</v>
      </c>
      <c r="G65" s="356">
        <v>120</v>
      </c>
      <c r="H65" s="357">
        <v>2</v>
      </c>
      <c r="I65" s="401">
        <v>2420</v>
      </c>
      <c r="J65" s="397" t="s">
        <v>112</v>
      </c>
      <c r="K65" s="301"/>
      <c r="L65" s="360"/>
      <c r="M65" s="361"/>
      <c r="N65" s="362" t="str">
        <f t="shared" si="89"/>
        <v>-</v>
      </c>
      <c r="O65" s="363"/>
      <c r="P65" s="364">
        <f t="shared" si="197"/>
        <v>0</v>
      </c>
      <c r="Q65" s="364">
        <f t="shared" si="197"/>
        <v>0</v>
      </c>
      <c r="R65" s="365">
        <f t="shared" si="2"/>
        <v>0</v>
      </c>
      <c r="S65" s="361"/>
      <c r="T65" s="362"/>
      <c r="U65" s="363"/>
      <c r="V65" s="364"/>
      <c r="W65" s="364"/>
      <c r="X65" s="365">
        <f t="shared" si="198"/>
        <v>0</v>
      </c>
      <c r="Y65" s="366">
        <f t="shared" si="198"/>
        <v>0</v>
      </c>
      <c r="Z65" s="362"/>
      <c r="AA65" s="367"/>
      <c r="AB65" s="365">
        <f t="shared" si="62"/>
        <v>0</v>
      </c>
      <c r="AC65" s="361"/>
      <c r="AD65" s="362"/>
      <c r="AE65" s="363"/>
      <c r="AF65" s="364"/>
      <c r="AG65" s="364"/>
      <c r="AH65" s="365">
        <f t="shared" si="63"/>
        <v>0</v>
      </c>
      <c r="AI65" s="368"/>
      <c r="AJ65" s="362"/>
      <c r="AK65" s="363"/>
      <c r="AL65" s="367"/>
      <c r="AM65" s="369"/>
      <c r="AN65" s="365">
        <f t="shared" si="199"/>
        <v>0</v>
      </c>
      <c r="AO65" s="361"/>
      <c r="AP65" s="362"/>
      <c r="AQ65" s="363"/>
      <c r="AR65" s="367"/>
      <c r="AS65" s="367"/>
      <c r="AT65" s="365">
        <f t="shared" si="200"/>
        <v>0</v>
      </c>
      <c r="AU65" s="361"/>
      <c r="AV65" s="362"/>
      <c r="AW65" s="363"/>
      <c r="AX65" s="367"/>
      <c r="AY65" s="367"/>
      <c r="AZ65" s="365">
        <f t="shared" si="201"/>
        <v>0</v>
      </c>
      <c r="BA65" s="361"/>
      <c r="BB65" s="362"/>
      <c r="BC65" s="363"/>
      <c r="BD65" s="367"/>
      <c r="BE65" s="367"/>
      <c r="BF65" s="365">
        <f t="shared" si="202"/>
        <v>0</v>
      </c>
      <c r="BG65" s="361"/>
      <c r="BH65" s="362"/>
      <c r="BI65" s="363"/>
      <c r="BJ65" s="367"/>
      <c r="BK65" s="367"/>
      <c r="BL65" s="365">
        <f t="shared" si="203"/>
        <v>0</v>
      </c>
      <c r="BM65" s="361"/>
      <c r="BN65" s="362"/>
      <c r="BO65" s="363"/>
      <c r="BP65" s="367"/>
      <c r="BQ65" s="367"/>
      <c r="BR65" s="365">
        <f t="shared" si="220"/>
        <v>0</v>
      </c>
      <c r="BS65" s="370">
        <f t="shared" si="204"/>
        <v>0</v>
      </c>
      <c r="BT65" s="371"/>
      <c r="BU65" s="365"/>
      <c r="BV65" s="370"/>
      <c r="BW65" s="362"/>
      <c r="BX65" s="365">
        <f t="shared" si="205"/>
        <v>0</v>
      </c>
      <c r="BY65" s="361"/>
      <c r="BZ65" s="362"/>
      <c r="CA65" s="363"/>
      <c r="CB65" s="367"/>
      <c r="CC65" s="367"/>
      <c r="CD65" s="365">
        <f t="shared" si="206"/>
        <v>0</v>
      </c>
      <c r="CE65" s="361"/>
      <c r="CF65" s="362"/>
      <c r="CG65" s="363"/>
      <c r="CH65" s="367"/>
      <c r="CI65" s="367"/>
      <c r="CJ65" s="365">
        <f t="shared" si="207"/>
        <v>0</v>
      </c>
      <c r="CK65" s="361"/>
      <c r="CL65" s="362"/>
      <c r="CM65" s="363"/>
      <c r="CN65" s="367"/>
      <c r="CO65" s="367"/>
      <c r="CP65" s="365">
        <f t="shared" si="208"/>
        <v>0</v>
      </c>
      <c r="CQ65" s="361"/>
      <c r="CR65" s="362"/>
      <c r="CS65" s="363"/>
      <c r="CT65" s="367"/>
      <c r="CU65" s="367"/>
      <c r="CV65" s="365">
        <f t="shared" si="209"/>
        <v>0</v>
      </c>
      <c r="CW65" s="361"/>
      <c r="CX65" s="362"/>
      <c r="CY65" s="363"/>
      <c r="CZ65" s="367"/>
      <c r="DA65" s="367"/>
      <c r="DB65" s="365">
        <f t="shared" si="210"/>
        <v>1210</v>
      </c>
      <c r="DC65" s="361"/>
      <c r="DD65" s="362"/>
      <c r="DE65" s="363"/>
      <c r="DF65" s="367"/>
      <c r="DG65" s="367"/>
      <c r="DH65" s="365">
        <f t="shared" si="211"/>
        <v>1210</v>
      </c>
      <c r="DI65" s="361"/>
      <c r="DJ65" s="362"/>
      <c r="DK65" s="363"/>
      <c r="DL65" s="367"/>
      <c r="DM65" s="367"/>
      <c r="DN65" s="365">
        <f t="shared" si="212"/>
        <v>2420</v>
      </c>
      <c r="DO65" s="370">
        <f t="shared" si="212"/>
        <v>0</v>
      </c>
      <c r="DP65" s="371"/>
      <c r="DQ65" s="367"/>
      <c r="DR65" s="372"/>
      <c r="DS65" s="365"/>
      <c r="DT65" s="370"/>
      <c r="DU65" s="362"/>
      <c r="DV65" s="367"/>
      <c r="DW65" s="372"/>
      <c r="DX65" s="365">
        <f t="shared" si="213"/>
        <v>0</v>
      </c>
      <c r="DY65" s="361"/>
      <c r="DZ65" s="362"/>
      <c r="EA65" s="363"/>
      <c r="EB65" s="367"/>
      <c r="EC65" s="367"/>
      <c r="ED65" s="365">
        <f t="shared" si="188"/>
        <v>0</v>
      </c>
      <c r="EE65" s="361"/>
      <c r="EF65" s="362"/>
      <c r="EG65" s="362"/>
      <c r="EH65" s="367"/>
      <c r="EI65" s="367"/>
      <c r="EJ65" s="365">
        <f t="shared" si="214"/>
        <v>0</v>
      </c>
      <c r="EK65" s="361"/>
      <c r="EL65" s="362"/>
      <c r="EM65" s="363"/>
      <c r="EN65" s="367"/>
      <c r="EO65" s="367"/>
      <c r="EP65" s="365">
        <f t="shared" si="215"/>
        <v>0</v>
      </c>
      <c r="EQ65" s="361"/>
      <c r="ER65" s="362"/>
      <c r="ES65" s="363"/>
      <c r="ET65" s="367"/>
      <c r="EU65" s="367"/>
      <c r="EV65" s="365">
        <f t="shared" si="216"/>
        <v>0</v>
      </c>
      <c r="EW65" s="361"/>
      <c r="EX65" s="362"/>
      <c r="EY65" s="363"/>
      <c r="EZ65" s="367"/>
      <c r="FA65" s="367"/>
      <c r="FB65" s="365">
        <f t="shared" si="217"/>
        <v>0</v>
      </c>
      <c r="FC65" s="361"/>
      <c r="FD65" s="362"/>
      <c r="FE65" s="363"/>
      <c r="FF65" s="367"/>
      <c r="FG65" s="367"/>
      <c r="FH65" s="365">
        <f t="shared" si="218"/>
        <v>0</v>
      </c>
      <c r="FI65" s="361"/>
      <c r="FJ65" s="362"/>
      <c r="FK65" s="363"/>
      <c r="FL65" s="367"/>
      <c r="FM65" s="367"/>
      <c r="FN65" s="365">
        <f t="shared" si="219"/>
        <v>0</v>
      </c>
      <c r="FO65" s="370">
        <f t="shared" si="219"/>
        <v>0</v>
      </c>
      <c r="FP65" s="373"/>
      <c r="FQ65" s="365">
        <f t="shared" si="221"/>
        <v>0</v>
      </c>
      <c r="FR65" s="370">
        <f t="shared" si="222"/>
        <v>0</v>
      </c>
      <c r="FS65" s="362"/>
      <c r="FT65" s="362"/>
      <c r="FU65" s="335"/>
      <c r="FV65" s="374"/>
    </row>
    <row r="66" spans="1:178" s="244" customFormat="1" ht="15.75">
      <c r="A66" s="353"/>
      <c r="B66" s="353"/>
      <c r="C66" s="398" t="s">
        <v>126</v>
      </c>
      <c r="D66" s="355">
        <v>44422</v>
      </c>
      <c r="E66" s="355">
        <v>44422</v>
      </c>
      <c r="F66" s="356">
        <f t="shared" si="65"/>
        <v>5.8737151248164468</v>
      </c>
      <c r="G66" s="356">
        <v>40</v>
      </c>
      <c r="H66" s="357">
        <v>1</v>
      </c>
      <c r="I66" s="401">
        <v>6.81</v>
      </c>
      <c r="J66" s="397" t="s">
        <v>118</v>
      </c>
      <c r="K66" s="301"/>
      <c r="L66" s="360"/>
      <c r="M66" s="361"/>
      <c r="N66" s="362" t="str">
        <f t="shared" si="89"/>
        <v>-</v>
      </c>
      <c r="O66" s="363"/>
      <c r="P66" s="364">
        <f t="shared" si="197"/>
        <v>0</v>
      </c>
      <c r="Q66" s="364">
        <f t="shared" si="197"/>
        <v>0</v>
      </c>
      <c r="R66" s="365">
        <f t="shared" si="2"/>
        <v>0</v>
      </c>
      <c r="S66" s="361"/>
      <c r="T66" s="362"/>
      <c r="U66" s="363"/>
      <c r="V66" s="364"/>
      <c r="W66" s="364"/>
      <c r="X66" s="365">
        <f t="shared" si="198"/>
        <v>0</v>
      </c>
      <c r="Y66" s="366">
        <f t="shared" si="198"/>
        <v>0</v>
      </c>
      <c r="Z66" s="362"/>
      <c r="AA66" s="367"/>
      <c r="AB66" s="365">
        <f t="shared" si="62"/>
        <v>0</v>
      </c>
      <c r="AC66" s="361"/>
      <c r="AD66" s="362"/>
      <c r="AE66" s="363"/>
      <c r="AF66" s="364"/>
      <c r="AG66" s="364"/>
      <c r="AH66" s="365">
        <f t="shared" si="63"/>
        <v>0</v>
      </c>
      <c r="AI66" s="368"/>
      <c r="AJ66" s="362"/>
      <c r="AK66" s="363"/>
      <c r="AL66" s="367"/>
      <c r="AM66" s="369"/>
      <c r="AN66" s="365">
        <f t="shared" si="199"/>
        <v>0</v>
      </c>
      <c r="AO66" s="361"/>
      <c r="AP66" s="362"/>
      <c r="AQ66" s="363"/>
      <c r="AR66" s="367"/>
      <c r="AS66" s="367"/>
      <c r="AT66" s="365">
        <f t="shared" si="200"/>
        <v>0</v>
      </c>
      <c r="AU66" s="361"/>
      <c r="AV66" s="362"/>
      <c r="AW66" s="363"/>
      <c r="AX66" s="367"/>
      <c r="AY66" s="367"/>
      <c r="AZ66" s="365">
        <f t="shared" si="201"/>
        <v>0</v>
      </c>
      <c r="BA66" s="361"/>
      <c r="BB66" s="362"/>
      <c r="BC66" s="363"/>
      <c r="BD66" s="367"/>
      <c r="BE66" s="367"/>
      <c r="BF66" s="365">
        <f t="shared" si="202"/>
        <v>0</v>
      </c>
      <c r="BG66" s="361"/>
      <c r="BH66" s="362"/>
      <c r="BI66" s="363"/>
      <c r="BJ66" s="367"/>
      <c r="BK66" s="367"/>
      <c r="BL66" s="365">
        <f t="shared" si="203"/>
        <v>0</v>
      </c>
      <c r="BM66" s="361"/>
      <c r="BN66" s="362"/>
      <c r="BO66" s="363"/>
      <c r="BP66" s="367"/>
      <c r="BQ66" s="367"/>
      <c r="BR66" s="365">
        <f t="shared" si="220"/>
        <v>0</v>
      </c>
      <c r="BS66" s="370">
        <f t="shared" si="204"/>
        <v>0</v>
      </c>
      <c r="BT66" s="371"/>
      <c r="BU66" s="365"/>
      <c r="BV66" s="370"/>
      <c r="BW66" s="362"/>
      <c r="BX66" s="365">
        <f t="shared" si="205"/>
        <v>0</v>
      </c>
      <c r="BY66" s="361"/>
      <c r="BZ66" s="362"/>
      <c r="CA66" s="363"/>
      <c r="CB66" s="367"/>
      <c r="CC66" s="367"/>
      <c r="CD66" s="365">
        <f t="shared" si="206"/>
        <v>0</v>
      </c>
      <c r="CE66" s="361"/>
      <c r="CF66" s="362"/>
      <c r="CG66" s="363"/>
      <c r="CH66" s="367"/>
      <c r="CI66" s="367"/>
      <c r="CJ66" s="365">
        <f t="shared" si="207"/>
        <v>0</v>
      </c>
      <c r="CK66" s="361"/>
      <c r="CL66" s="362"/>
      <c r="CM66" s="363"/>
      <c r="CN66" s="367"/>
      <c r="CO66" s="367"/>
      <c r="CP66" s="365">
        <f t="shared" si="208"/>
        <v>0</v>
      </c>
      <c r="CQ66" s="361"/>
      <c r="CR66" s="362"/>
      <c r="CS66" s="363"/>
      <c r="CT66" s="367"/>
      <c r="CU66" s="367"/>
      <c r="CV66" s="365">
        <f t="shared" si="209"/>
        <v>0</v>
      </c>
      <c r="CW66" s="361"/>
      <c r="CX66" s="362"/>
      <c r="CY66" s="363"/>
      <c r="CZ66" s="367"/>
      <c r="DA66" s="367"/>
      <c r="DB66" s="365">
        <f t="shared" si="210"/>
        <v>0</v>
      </c>
      <c r="DC66" s="361"/>
      <c r="DD66" s="362"/>
      <c r="DE66" s="363"/>
      <c r="DF66" s="367"/>
      <c r="DG66" s="367"/>
      <c r="DH66" s="365">
        <f t="shared" si="211"/>
        <v>6.81</v>
      </c>
      <c r="DI66" s="361"/>
      <c r="DJ66" s="362"/>
      <c r="DK66" s="363"/>
      <c r="DL66" s="367"/>
      <c r="DM66" s="367"/>
      <c r="DN66" s="365">
        <f t="shared" si="212"/>
        <v>6.81</v>
      </c>
      <c r="DO66" s="370">
        <f t="shared" si="212"/>
        <v>0</v>
      </c>
      <c r="DP66" s="371"/>
      <c r="DQ66" s="367"/>
      <c r="DR66" s="372"/>
      <c r="DS66" s="365"/>
      <c r="DT66" s="370"/>
      <c r="DU66" s="362"/>
      <c r="DV66" s="367"/>
      <c r="DW66" s="372"/>
      <c r="DX66" s="365">
        <f t="shared" si="213"/>
        <v>0</v>
      </c>
      <c r="DY66" s="361"/>
      <c r="DZ66" s="362"/>
      <c r="EA66" s="363"/>
      <c r="EB66" s="367"/>
      <c r="EC66" s="367"/>
      <c r="ED66" s="365">
        <f t="shared" si="188"/>
        <v>0</v>
      </c>
      <c r="EE66" s="361"/>
      <c r="EF66" s="362"/>
      <c r="EG66" s="362"/>
      <c r="EH66" s="367"/>
      <c r="EI66" s="367"/>
      <c r="EJ66" s="365">
        <f t="shared" si="214"/>
        <v>0</v>
      </c>
      <c r="EK66" s="361"/>
      <c r="EL66" s="362"/>
      <c r="EM66" s="363"/>
      <c r="EN66" s="367"/>
      <c r="EO66" s="367"/>
      <c r="EP66" s="365">
        <f t="shared" si="215"/>
        <v>0</v>
      </c>
      <c r="EQ66" s="361"/>
      <c r="ER66" s="362"/>
      <c r="ES66" s="363"/>
      <c r="ET66" s="367"/>
      <c r="EU66" s="367"/>
      <c r="EV66" s="365">
        <f t="shared" si="216"/>
        <v>0</v>
      </c>
      <c r="EW66" s="361"/>
      <c r="EX66" s="362"/>
      <c r="EY66" s="363"/>
      <c r="EZ66" s="367"/>
      <c r="FA66" s="367"/>
      <c r="FB66" s="365">
        <f t="shared" si="217"/>
        <v>0</v>
      </c>
      <c r="FC66" s="361"/>
      <c r="FD66" s="362"/>
      <c r="FE66" s="363"/>
      <c r="FF66" s="367"/>
      <c r="FG66" s="367"/>
      <c r="FH66" s="365">
        <f t="shared" si="218"/>
        <v>0</v>
      </c>
      <c r="FI66" s="361"/>
      <c r="FJ66" s="362"/>
      <c r="FK66" s="363"/>
      <c r="FL66" s="367"/>
      <c r="FM66" s="367"/>
      <c r="FN66" s="365">
        <f t="shared" si="219"/>
        <v>0</v>
      </c>
      <c r="FO66" s="370">
        <f t="shared" si="219"/>
        <v>0</v>
      </c>
      <c r="FP66" s="373"/>
      <c r="FQ66" s="365">
        <f t="shared" si="221"/>
        <v>0</v>
      </c>
      <c r="FR66" s="370">
        <f t="shared" si="222"/>
        <v>0</v>
      </c>
      <c r="FS66" s="362"/>
      <c r="FT66" s="362"/>
      <c r="FU66" s="335"/>
      <c r="FV66" s="374"/>
    </row>
    <row r="67" spans="1:178" s="244" customFormat="1" ht="15.75">
      <c r="A67" s="353"/>
      <c r="B67" s="353"/>
      <c r="C67" s="398" t="s">
        <v>127</v>
      </c>
      <c r="D67" s="355">
        <v>44422</v>
      </c>
      <c r="E67" s="355">
        <v>44422</v>
      </c>
      <c r="F67" s="356">
        <f t="shared" si="65"/>
        <v>3.3670033670033668</v>
      </c>
      <c r="G67" s="356">
        <v>40</v>
      </c>
      <c r="H67" s="357">
        <v>1</v>
      </c>
      <c r="I67" s="401">
        <v>11.88</v>
      </c>
      <c r="J67" s="397" t="s">
        <v>96</v>
      </c>
      <c r="K67" s="301"/>
      <c r="L67" s="360"/>
      <c r="M67" s="361"/>
      <c r="N67" s="362" t="str">
        <f t="shared" si="89"/>
        <v>-</v>
      </c>
      <c r="O67" s="363"/>
      <c r="P67" s="364">
        <f t="shared" si="197"/>
        <v>0</v>
      </c>
      <c r="Q67" s="364">
        <f t="shared" si="197"/>
        <v>0</v>
      </c>
      <c r="R67" s="365">
        <f t="shared" si="2"/>
        <v>0</v>
      </c>
      <c r="S67" s="361"/>
      <c r="T67" s="362"/>
      <c r="U67" s="363"/>
      <c r="V67" s="364"/>
      <c r="W67" s="364"/>
      <c r="X67" s="365">
        <f t="shared" si="198"/>
        <v>0</v>
      </c>
      <c r="Y67" s="366">
        <f t="shared" si="198"/>
        <v>0</v>
      </c>
      <c r="Z67" s="362"/>
      <c r="AA67" s="367"/>
      <c r="AB67" s="365">
        <f t="shared" si="62"/>
        <v>0</v>
      </c>
      <c r="AC67" s="361"/>
      <c r="AD67" s="362"/>
      <c r="AE67" s="363"/>
      <c r="AF67" s="364"/>
      <c r="AG67" s="364"/>
      <c r="AH67" s="365">
        <f t="shared" si="63"/>
        <v>0</v>
      </c>
      <c r="AI67" s="368"/>
      <c r="AJ67" s="362"/>
      <c r="AK67" s="363"/>
      <c r="AL67" s="367"/>
      <c r="AM67" s="369"/>
      <c r="AN67" s="365">
        <f t="shared" si="199"/>
        <v>0</v>
      </c>
      <c r="AO67" s="361"/>
      <c r="AP67" s="362"/>
      <c r="AQ67" s="363"/>
      <c r="AR67" s="367"/>
      <c r="AS67" s="367"/>
      <c r="AT67" s="365">
        <f t="shared" si="200"/>
        <v>0</v>
      </c>
      <c r="AU67" s="361"/>
      <c r="AV67" s="362"/>
      <c r="AW67" s="363"/>
      <c r="AX67" s="367"/>
      <c r="AY67" s="367"/>
      <c r="AZ67" s="365">
        <f t="shared" si="201"/>
        <v>0</v>
      </c>
      <c r="BA67" s="361"/>
      <c r="BB67" s="362"/>
      <c r="BC67" s="363"/>
      <c r="BD67" s="367"/>
      <c r="BE67" s="367"/>
      <c r="BF67" s="365">
        <f t="shared" si="202"/>
        <v>0</v>
      </c>
      <c r="BG67" s="361"/>
      <c r="BH67" s="362"/>
      <c r="BI67" s="363"/>
      <c r="BJ67" s="367"/>
      <c r="BK67" s="367"/>
      <c r="BL67" s="365">
        <f t="shared" si="203"/>
        <v>0</v>
      </c>
      <c r="BM67" s="361"/>
      <c r="BN67" s="362"/>
      <c r="BO67" s="363"/>
      <c r="BP67" s="367"/>
      <c r="BQ67" s="367"/>
      <c r="BR67" s="365">
        <f t="shared" si="220"/>
        <v>0</v>
      </c>
      <c r="BS67" s="370">
        <f t="shared" si="204"/>
        <v>0</v>
      </c>
      <c r="BT67" s="371"/>
      <c r="BU67" s="365"/>
      <c r="BV67" s="370"/>
      <c r="BW67" s="362"/>
      <c r="BX67" s="365">
        <f t="shared" si="205"/>
        <v>0</v>
      </c>
      <c r="BY67" s="361"/>
      <c r="BZ67" s="362"/>
      <c r="CA67" s="363"/>
      <c r="CB67" s="367"/>
      <c r="CC67" s="367"/>
      <c r="CD67" s="365">
        <f t="shared" si="206"/>
        <v>0</v>
      </c>
      <c r="CE67" s="361"/>
      <c r="CF67" s="362"/>
      <c r="CG67" s="363"/>
      <c r="CH67" s="367"/>
      <c r="CI67" s="367"/>
      <c r="CJ67" s="365">
        <f t="shared" si="207"/>
        <v>0</v>
      </c>
      <c r="CK67" s="361"/>
      <c r="CL67" s="362"/>
      <c r="CM67" s="363"/>
      <c r="CN67" s="367"/>
      <c r="CO67" s="367"/>
      <c r="CP67" s="365">
        <f t="shared" si="208"/>
        <v>0</v>
      </c>
      <c r="CQ67" s="361"/>
      <c r="CR67" s="362"/>
      <c r="CS67" s="363"/>
      <c r="CT67" s="367"/>
      <c r="CU67" s="367"/>
      <c r="CV67" s="365">
        <f t="shared" si="209"/>
        <v>0</v>
      </c>
      <c r="CW67" s="361"/>
      <c r="CX67" s="362"/>
      <c r="CY67" s="363"/>
      <c r="CZ67" s="367"/>
      <c r="DA67" s="367"/>
      <c r="DB67" s="365">
        <f t="shared" si="210"/>
        <v>0</v>
      </c>
      <c r="DC67" s="361"/>
      <c r="DD67" s="362"/>
      <c r="DE67" s="363"/>
      <c r="DF67" s="367"/>
      <c r="DG67" s="367"/>
      <c r="DH67" s="365">
        <f t="shared" si="211"/>
        <v>11.88</v>
      </c>
      <c r="DI67" s="361"/>
      <c r="DJ67" s="362"/>
      <c r="DK67" s="363"/>
      <c r="DL67" s="367"/>
      <c r="DM67" s="367"/>
      <c r="DN67" s="365">
        <f t="shared" si="212"/>
        <v>11.88</v>
      </c>
      <c r="DO67" s="370">
        <f t="shared" si="212"/>
        <v>0</v>
      </c>
      <c r="DP67" s="371"/>
      <c r="DQ67" s="367"/>
      <c r="DR67" s="372"/>
      <c r="DS67" s="365"/>
      <c r="DT67" s="370"/>
      <c r="DU67" s="362"/>
      <c r="DV67" s="367"/>
      <c r="DW67" s="372"/>
      <c r="DX67" s="365">
        <f t="shared" si="213"/>
        <v>0</v>
      </c>
      <c r="DY67" s="361"/>
      <c r="DZ67" s="362"/>
      <c r="EA67" s="363"/>
      <c r="EB67" s="367"/>
      <c r="EC67" s="367"/>
      <c r="ED67" s="365">
        <f t="shared" si="188"/>
        <v>0</v>
      </c>
      <c r="EE67" s="361"/>
      <c r="EF67" s="362"/>
      <c r="EG67" s="362"/>
      <c r="EH67" s="367"/>
      <c r="EI67" s="367"/>
      <c r="EJ67" s="365">
        <f t="shared" si="214"/>
        <v>0</v>
      </c>
      <c r="EK67" s="361"/>
      <c r="EL67" s="362"/>
      <c r="EM67" s="363"/>
      <c r="EN67" s="367"/>
      <c r="EO67" s="367"/>
      <c r="EP67" s="365">
        <f t="shared" si="215"/>
        <v>0</v>
      </c>
      <c r="EQ67" s="361"/>
      <c r="ER67" s="362"/>
      <c r="ES67" s="363"/>
      <c r="ET67" s="367"/>
      <c r="EU67" s="367"/>
      <c r="EV67" s="365">
        <f t="shared" si="216"/>
        <v>0</v>
      </c>
      <c r="EW67" s="361"/>
      <c r="EX67" s="362"/>
      <c r="EY67" s="363"/>
      <c r="EZ67" s="367"/>
      <c r="FA67" s="367"/>
      <c r="FB67" s="365">
        <f t="shared" si="217"/>
        <v>0</v>
      </c>
      <c r="FC67" s="361"/>
      <c r="FD67" s="362"/>
      <c r="FE67" s="363"/>
      <c r="FF67" s="367"/>
      <c r="FG67" s="367"/>
      <c r="FH67" s="365">
        <f t="shared" si="218"/>
        <v>0</v>
      </c>
      <c r="FI67" s="361"/>
      <c r="FJ67" s="362"/>
      <c r="FK67" s="363"/>
      <c r="FL67" s="367"/>
      <c r="FM67" s="367"/>
      <c r="FN67" s="365">
        <f t="shared" si="219"/>
        <v>0</v>
      </c>
      <c r="FO67" s="370">
        <f t="shared" si="219"/>
        <v>0</v>
      </c>
      <c r="FP67" s="373"/>
      <c r="FQ67" s="365">
        <f t="shared" si="221"/>
        <v>0</v>
      </c>
      <c r="FR67" s="370">
        <f t="shared" si="222"/>
        <v>0</v>
      </c>
      <c r="FS67" s="362"/>
      <c r="FT67" s="362"/>
      <c r="FU67" s="335"/>
      <c r="FV67" s="374"/>
    </row>
    <row r="68" spans="1:178" s="244" customFormat="1" ht="15.75">
      <c r="A68" s="353"/>
      <c r="B68" s="353"/>
      <c r="C68" s="398" t="s">
        <v>128</v>
      </c>
      <c r="D68" s="355">
        <v>44423</v>
      </c>
      <c r="E68" s="355">
        <v>44423</v>
      </c>
      <c r="F68" s="356">
        <f t="shared" si="65"/>
        <v>6.7340067340067336</v>
      </c>
      <c r="G68" s="356">
        <v>40</v>
      </c>
      <c r="H68" s="357">
        <v>1</v>
      </c>
      <c r="I68" s="401">
        <v>5.94</v>
      </c>
      <c r="J68" s="397" t="s">
        <v>96</v>
      </c>
      <c r="K68" s="301"/>
      <c r="L68" s="360"/>
      <c r="M68" s="361"/>
      <c r="N68" s="362" t="str">
        <f t="shared" si="89"/>
        <v>-</v>
      </c>
      <c r="O68" s="363"/>
      <c r="P68" s="364">
        <f t="shared" si="197"/>
        <v>0</v>
      </c>
      <c r="Q68" s="364">
        <f t="shared" si="197"/>
        <v>0</v>
      </c>
      <c r="R68" s="365">
        <f t="shared" si="2"/>
        <v>0</v>
      </c>
      <c r="S68" s="361"/>
      <c r="T68" s="362"/>
      <c r="U68" s="363"/>
      <c r="V68" s="364"/>
      <c r="W68" s="364"/>
      <c r="X68" s="365">
        <f t="shared" si="198"/>
        <v>0</v>
      </c>
      <c r="Y68" s="366">
        <f t="shared" si="198"/>
        <v>0</v>
      </c>
      <c r="Z68" s="362"/>
      <c r="AA68" s="367"/>
      <c r="AB68" s="365">
        <f t="shared" si="62"/>
        <v>0</v>
      </c>
      <c r="AC68" s="361"/>
      <c r="AD68" s="362"/>
      <c r="AE68" s="363"/>
      <c r="AF68" s="364"/>
      <c r="AG68" s="364"/>
      <c r="AH68" s="365">
        <f t="shared" si="63"/>
        <v>0</v>
      </c>
      <c r="AI68" s="368"/>
      <c r="AJ68" s="362"/>
      <c r="AK68" s="363"/>
      <c r="AL68" s="367"/>
      <c r="AM68" s="369"/>
      <c r="AN68" s="365">
        <f t="shared" si="199"/>
        <v>0</v>
      </c>
      <c r="AO68" s="361"/>
      <c r="AP68" s="362"/>
      <c r="AQ68" s="363"/>
      <c r="AR68" s="367"/>
      <c r="AS68" s="367"/>
      <c r="AT68" s="365">
        <f t="shared" si="200"/>
        <v>0</v>
      </c>
      <c r="AU68" s="361"/>
      <c r="AV68" s="362"/>
      <c r="AW68" s="363"/>
      <c r="AX68" s="367"/>
      <c r="AY68" s="367"/>
      <c r="AZ68" s="365">
        <f t="shared" si="201"/>
        <v>0</v>
      </c>
      <c r="BA68" s="361"/>
      <c r="BB68" s="362"/>
      <c r="BC68" s="363"/>
      <c r="BD68" s="367"/>
      <c r="BE68" s="367"/>
      <c r="BF68" s="365">
        <f t="shared" si="202"/>
        <v>0</v>
      </c>
      <c r="BG68" s="361"/>
      <c r="BH68" s="362"/>
      <c r="BI68" s="363"/>
      <c r="BJ68" s="367"/>
      <c r="BK68" s="367"/>
      <c r="BL68" s="365">
        <f t="shared" si="203"/>
        <v>0</v>
      </c>
      <c r="BM68" s="361"/>
      <c r="BN68" s="362"/>
      <c r="BO68" s="363"/>
      <c r="BP68" s="367"/>
      <c r="BQ68" s="367"/>
      <c r="BR68" s="365">
        <f t="shared" si="220"/>
        <v>0</v>
      </c>
      <c r="BS68" s="370">
        <f t="shared" si="204"/>
        <v>0</v>
      </c>
      <c r="BT68" s="371"/>
      <c r="BU68" s="365"/>
      <c r="BV68" s="370"/>
      <c r="BW68" s="362"/>
      <c r="BX68" s="365">
        <f t="shared" si="205"/>
        <v>0</v>
      </c>
      <c r="BY68" s="361"/>
      <c r="BZ68" s="362"/>
      <c r="CA68" s="363"/>
      <c r="CB68" s="367"/>
      <c r="CC68" s="367"/>
      <c r="CD68" s="365">
        <f t="shared" si="206"/>
        <v>0</v>
      </c>
      <c r="CE68" s="361"/>
      <c r="CF68" s="362"/>
      <c r="CG68" s="363"/>
      <c r="CH68" s="367"/>
      <c r="CI68" s="367"/>
      <c r="CJ68" s="365">
        <f t="shared" si="207"/>
        <v>0</v>
      </c>
      <c r="CK68" s="361"/>
      <c r="CL68" s="362"/>
      <c r="CM68" s="363"/>
      <c r="CN68" s="367"/>
      <c r="CO68" s="367"/>
      <c r="CP68" s="365">
        <f t="shared" si="208"/>
        <v>0</v>
      </c>
      <c r="CQ68" s="361"/>
      <c r="CR68" s="362"/>
      <c r="CS68" s="363"/>
      <c r="CT68" s="367"/>
      <c r="CU68" s="367"/>
      <c r="CV68" s="365">
        <f t="shared" si="209"/>
        <v>0</v>
      </c>
      <c r="CW68" s="361"/>
      <c r="CX68" s="362"/>
      <c r="CY68" s="363"/>
      <c r="CZ68" s="367"/>
      <c r="DA68" s="367"/>
      <c r="DB68" s="365">
        <f t="shared" si="210"/>
        <v>0</v>
      </c>
      <c r="DC68" s="361"/>
      <c r="DD68" s="362"/>
      <c r="DE68" s="363"/>
      <c r="DF68" s="367"/>
      <c r="DG68" s="367"/>
      <c r="DH68" s="365">
        <f t="shared" si="211"/>
        <v>0</v>
      </c>
      <c r="DI68" s="361"/>
      <c r="DJ68" s="362"/>
      <c r="DK68" s="363"/>
      <c r="DL68" s="367"/>
      <c r="DM68" s="367"/>
      <c r="DN68" s="365">
        <f t="shared" si="212"/>
        <v>0</v>
      </c>
      <c r="DO68" s="370">
        <f t="shared" si="212"/>
        <v>0</v>
      </c>
      <c r="DP68" s="371"/>
      <c r="DQ68" s="367"/>
      <c r="DR68" s="372"/>
      <c r="DS68" s="365"/>
      <c r="DT68" s="370"/>
      <c r="DU68" s="362"/>
      <c r="DV68" s="367"/>
      <c r="DW68" s="372"/>
      <c r="DX68" s="365">
        <f t="shared" si="213"/>
        <v>5.94</v>
      </c>
      <c r="DY68" s="361"/>
      <c r="DZ68" s="362"/>
      <c r="EA68" s="363"/>
      <c r="EB68" s="367"/>
      <c r="EC68" s="367"/>
      <c r="ED68" s="365">
        <f t="shared" si="188"/>
        <v>0</v>
      </c>
      <c r="EE68" s="361"/>
      <c r="EF68" s="362"/>
      <c r="EG68" s="362"/>
      <c r="EH68" s="367"/>
      <c r="EI68" s="367"/>
      <c r="EJ68" s="365">
        <f t="shared" si="214"/>
        <v>0</v>
      </c>
      <c r="EK68" s="361"/>
      <c r="EL68" s="362"/>
      <c r="EM68" s="363"/>
      <c r="EN68" s="367"/>
      <c r="EO68" s="367"/>
      <c r="EP68" s="365">
        <f t="shared" si="215"/>
        <v>0</v>
      </c>
      <c r="EQ68" s="361"/>
      <c r="ER68" s="362"/>
      <c r="ES68" s="363"/>
      <c r="ET68" s="367"/>
      <c r="EU68" s="367"/>
      <c r="EV68" s="365">
        <f t="shared" si="216"/>
        <v>0</v>
      </c>
      <c r="EW68" s="361"/>
      <c r="EX68" s="362"/>
      <c r="EY68" s="363"/>
      <c r="EZ68" s="367"/>
      <c r="FA68" s="367"/>
      <c r="FB68" s="365">
        <f t="shared" si="217"/>
        <v>0</v>
      </c>
      <c r="FC68" s="361"/>
      <c r="FD68" s="362"/>
      <c r="FE68" s="363"/>
      <c r="FF68" s="367"/>
      <c r="FG68" s="367"/>
      <c r="FH68" s="365">
        <f t="shared" si="218"/>
        <v>0</v>
      </c>
      <c r="FI68" s="361"/>
      <c r="FJ68" s="362"/>
      <c r="FK68" s="363"/>
      <c r="FL68" s="367"/>
      <c r="FM68" s="367"/>
      <c r="FN68" s="365">
        <f t="shared" si="219"/>
        <v>5.94</v>
      </c>
      <c r="FO68" s="370">
        <f t="shared" si="219"/>
        <v>0</v>
      </c>
      <c r="FP68" s="373"/>
      <c r="FQ68" s="365">
        <f t="shared" si="221"/>
        <v>5.94</v>
      </c>
      <c r="FR68" s="370">
        <f t="shared" si="222"/>
        <v>0</v>
      </c>
      <c r="FS68" s="362"/>
      <c r="FT68" s="362"/>
      <c r="FU68" s="335"/>
      <c r="FV68" s="374"/>
    </row>
    <row r="69" spans="1:178" s="244" customFormat="1" ht="15.75">
      <c r="A69" s="353"/>
      <c r="B69" s="353"/>
      <c r="C69" s="400" t="s">
        <v>135</v>
      </c>
      <c r="D69" s="377"/>
      <c r="E69" s="377"/>
      <c r="F69" s="377"/>
      <c r="G69" s="377"/>
      <c r="H69" s="377"/>
      <c r="I69" s="377"/>
      <c r="J69" s="377"/>
      <c r="K69" s="377"/>
      <c r="L69" s="377"/>
      <c r="M69" s="377"/>
      <c r="N69" s="377"/>
      <c r="O69" s="377"/>
      <c r="P69" s="377"/>
      <c r="Q69" s="377"/>
      <c r="R69" s="377"/>
      <c r="S69" s="377"/>
      <c r="T69" s="377"/>
      <c r="U69" s="377"/>
      <c r="V69" s="377"/>
      <c r="W69" s="377"/>
      <c r="X69" s="377"/>
      <c r="Y69" s="377"/>
      <c r="Z69" s="377"/>
      <c r="AA69" s="377"/>
      <c r="AB69" s="377"/>
      <c r="AC69" s="377"/>
      <c r="AD69" s="377"/>
      <c r="AE69" s="377"/>
      <c r="AF69" s="377"/>
      <c r="AG69" s="377"/>
      <c r="AH69" s="377"/>
      <c r="AI69" s="377"/>
      <c r="AJ69" s="377"/>
      <c r="AK69" s="377"/>
      <c r="AL69" s="377"/>
      <c r="AM69" s="377"/>
      <c r="AN69" s="377"/>
      <c r="AO69" s="377"/>
      <c r="AP69" s="377"/>
      <c r="AQ69" s="377"/>
      <c r="AR69" s="377"/>
      <c r="AS69" s="377"/>
      <c r="AT69" s="377"/>
      <c r="AU69" s="377"/>
      <c r="AV69" s="377"/>
      <c r="AW69" s="377"/>
      <c r="AX69" s="377"/>
      <c r="AY69" s="377"/>
      <c r="AZ69" s="377"/>
      <c r="BA69" s="377"/>
      <c r="BB69" s="377"/>
      <c r="BC69" s="377"/>
      <c r="BD69" s="377"/>
      <c r="BE69" s="377"/>
      <c r="BF69" s="377"/>
      <c r="BG69" s="377"/>
      <c r="BH69" s="377"/>
      <c r="BI69" s="377"/>
      <c r="BJ69" s="377"/>
      <c r="BK69" s="377"/>
      <c r="BL69" s="377"/>
      <c r="BM69" s="377"/>
      <c r="BN69" s="377"/>
      <c r="BO69" s="377"/>
      <c r="BP69" s="377"/>
      <c r="BQ69" s="377"/>
      <c r="BR69" s="377"/>
      <c r="BS69" s="377"/>
      <c r="BT69" s="377"/>
      <c r="BU69" s="377"/>
      <c r="BV69" s="377"/>
      <c r="BW69" s="377"/>
      <c r="BX69" s="377"/>
      <c r="BY69" s="377"/>
      <c r="BZ69" s="377"/>
      <c r="CA69" s="377"/>
      <c r="CB69" s="377"/>
      <c r="CC69" s="377"/>
      <c r="CD69" s="377"/>
      <c r="CE69" s="377"/>
      <c r="CF69" s="377"/>
      <c r="CG69" s="377"/>
      <c r="CH69" s="377"/>
      <c r="CI69" s="377"/>
      <c r="CJ69" s="377"/>
      <c r="CK69" s="377"/>
      <c r="CL69" s="377"/>
      <c r="CM69" s="377"/>
      <c r="CN69" s="377"/>
      <c r="CO69" s="377"/>
      <c r="CP69" s="377"/>
      <c r="CQ69" s="377"/>
      <c r="CR69" s="377"/>
      <c r="CS69" s="377"/>
      <c r="CT69" s="377"/>
      <c r="CU69" s="377"/>
      <c r="CV69" s="377"/>
      <c r="CW69" s="377"/>
      <c r="CX69" s="377"/>
      <c r="CY69" s="377"/>
      <c r="CZ69" s="377"/>
      <c r="DA69" s="377"/>
      <c r="DB69" s="377"/>
      <c r="DC69" s="377"/>
      <c r="DD69" s="377"/>
      <c r="DE69" s="377"/>
      <c r="DF69" s="377"/>
      <c r="DG69" s="377"/>
      <c r="DH69" s="377"/>
      <c r="DI69" s="377"/>
      <c r="DJ69" s="377"/>
      <c r="DK69" s="377"/>
      <c r="DL69" s="377"/>
      <c r="DM69" s="377"/>
      <c r="DN69" s="377"/>
      <c r="DO69" s="377"/>
      <c r="DP69" s="377"/>
      <c r="DQ69" s="377"/>
      <c r="DR69" s="377"/>
      <c r="DS69" s="377"/>
      <c r="DT69" s="377"/>
      <c r="DU69" s="377"/>
      <c r="DV69" s="377"/>
      <c r="DW69" s="377"/>
      <c r="DX69" s="377"/>
      <c r="DY69" s="377"/>
      <c r="DZ69" s="377"/>
      <c r="EA69" s="377"/>
      <c r="EB69" s="377"/>
      <c r="EC69" s="377"/>
      <c r="ED69" s="377"/>
      <c r="EE69" s="377"/>
      <c r="EF69" s="377"/>
      <c r="EG69" s="377"/>
      <c r="EH69" s="377"/>
      <c r="EI69" s="377"/>
      <c r="EJ69" s="377"/>
      <c r="EK69" s="377"/>
      <c r="EL69" s="377"/>
      <c r="EM69" s="377"/>
      <c r="EN69" s="377"/>
      <c r="EO69" s="377"/>
      <c r="EP69" s="377"/>
      <c r="EQ69" s="377"/>
      <c r="ER69" s="377"/>
      <c r="ES69" s="377"/>
      <c r="ET69" s="377"/>
      <c r="EU69" s="377"/>
      <c r="EV69" s="377"/>
      <c r="EW69" s="377"/>
      <c r="EX69" s="377"/>
      <c r="EY69" s="377"/>
      <c r="EZ69" s="377"/>
      <c r="FA69" s="377"/>
      <c r="FB69" s="377"/>
      <c r="FC69" s="377"/>
      <c r="FD69" s="377"/>
      <c r="FE69" s="377"/>
      <c r="FF69" s="377"/>
      <c r="FG69" s="377"/>
      <c r="FH69" s="377"/>
      <c r="FI69" s="377"/>
      <c r="FJ69" s="377"/>
      <c r="FK69" s="377"/>
      <c r="FL69" s="377"/>
      <c r="FM69" s="377"/>
      <c r="FN69" s="377"/>
      <c r="FO69" s="377"/>
      <c r="FP69" s="377"/>
      <c r="FQ69" s="377"/>
      <c r="FR69" s="377"/>
      <c r="FS69" s="377"/>
      <c r="FT69" s="362"/>
      <c r="FU69" s="335"/>
      <c r="FV69" s="374"/>
    </row>
    <row r="70" spans="1:178" s="244" customFormat="1" ht="15.75">
      <c r="A70" s="353"/>
      <c r="B70" s="353"/>
      <c r="C70" s="398" t="s">
        <v>130</v>
      </c>
      <c r="D70" s="355">
        <v>44416</v>
      </c>
      <c r="E70" s="355">
        <v>44416</v>
      </c>
      <c r="F70" s="356">
        <f t="shared" si="65"/>
        <v>150</v>
      </c>
      <c r="G70" s="356">
        <v>60</v>
      </c>
      <c r="H70" s="357">
        <v>1</v>
      </c>
      <c r="I70" s="401">
        <v>0.4</v>
      </c>
      <c r="J70" s="397" t="s">
        <v>118</v>
      </c>
      <c r="K70" s="301"/>
      <c r="L70" s="360"/>
      <c r="M70" s="361"/>
      <c r="N70" s="362" t="str">
        <f t="shared" si="89"/>
        <v>-</v>
      </c>
      <c r="O70" s="363"/>
      <c r="P70" s="364">
        <f t="shared" ref="P70:Q79" si="223">+L70</f>
        <v>0</v>
      </c>
      <c r="Q70" s="364">
        <f t="shared" si="223"/>
        <v>0</v>
      </c>
      <c r="R70" s="365">
        <f t="shared" si="2"/>
        <v>0</v>
      </c>
      <c r="S70" s="361"/>
      <c r="T70" s="362"/>
      <c r="U70" s="363"/>
      <c r="V70" s="364"/>
      <c r="W70" s="364"/>
      <c r="X70" s="365">
        <f t="shared" ref="X70:Y79" si="224">+R70</f>
        <v>0</v>
      </c>
      <c r="Y70" s="366">
        <f t="shared" si="224"/>
        <v>0</v>
      </c>
      <c r="Z70" s="362"/>
      <c r="AA70" s="367"/>
      <c r="AB70" s="365">
        <f t="shared" si="62"/>
        <v>0</v>
      </c>
      <c r="AC70" s="361"/>
      <c r="AD70" s="362"/>
      <c r="AE70" s="363"/>
      <c r="AF70" s="364"/>
      <c r="AG70" s="364"/>
      <c r="AH70" s="365">
        <f t="shared" si="63"/>
        <v>0</v>
      </c>
      <c r="AI70" s="368"/>
      <c r="AJ70" s="362"/>
      <c r="AK70" s="363"/>
      <c r="AL70" s="367"/>
      <c r="AM70" s="369"/>
      <c r="AN70" s="365">
        <f t="shared" ref="AN70:AN79" si="225">+IF(AND(AN$2&gt;=$D70,AN$2&lt;=$E70)=TRUE,$I70/$H70,0)</f>
        <v>0</v>
      </c>
      <c r="AO70" s="361"/>
      <c r="AP70" s="362"/>
      <c r="AQ70" s="363"/>
      <c r="AR70" s="367"/>
      <c r="AS70" s="367"/>
      <c r="AT70" s="365">
        <f t="shared" ref="AT70:AT79" si="226">+IF(AND(AT$2&gt;=$D70,AT$2&lt;=$E70)=TRUE,$I70/$H70,0)</f>
        <v>0</v>
      </c>
      <c r="AU70" s="361"/>
      <c r="AV70" s="362"/>
      <c r="AW70" s="363"/>
      <c r="AX70" s="367"/>
      <c r="AY70" s="367"/>
      <c r="AZ70" s="365">
        <f t="shared" ref="AZ70:AZ79" si="227">+IF(AND(AZ$2&gt;=$D70,AZ$2&lt;=$E70)=TRUE,$I70/$H70,0)</f>
        <v>0</v>
      </c>
      <c r="BA70" s="361"/>
      <c r="BB70" s="362"/>
      <c r="BC70" s="363"/>
      <c r="BD70" s="367"/>
      <c r="BE70" s="367"/>
      <c r="BF70" s="365">
        <f t="shared" ref="BF70:BF79" si="228">+IF(AND(BF$2&gt;=$D70,BF$2&lt;=$E70)=TRUE,$I70/$H70,0)</f>
        <v>0</v>
      </c>
      <c r="BG70" s="361"/>
      <c r="BH70" s="362"/>
      <c r="BI70" s="363"/>
      <c r="BJ70" s="367"/>
      <c r="BK70" s="367"/>
      <c r="BL70" s="365">
        <f t="shared" ref="BL70:BL79" si="229">+IF(AND(BL$2&gt;=$D70,BL$2&lt;=$E70)=TRUE,$I70/$H70,0)</f>
        <v>0</v>
      </c>
      <c r="BM70" s="361"/>
      <c r="BN70" s="362"/>
      <c r="BO70" s="363"/>
      <c r="BP70" s="367"/>
      <c r="BQ70" s="367"/>
      <c r="BR70" s="365">
        <f t="shared" ref="BR70:BS79" si="230">+AB70+AH70+AN70+AT70+AZ70+BF70+BL70</f>
        <v>0</v>
      </c>
      <c r="BS70" s="370">
        <f t="shared" si="230"/>
        <v>0</v>
      </c>
      <c r="BT70" s="371"/>
      <c r="BU70" s="365"/>
      <c r="BV70" s="370"/>
      <c r="BW70" s="362"/>
      <c r="BX70" s="365">
        <f t="shared" ref="BX70:BX79" si="231">+IF(AND(BX$2&gt;=$D70,BX$2&lt;=$E70)=TRUE,$I70/$H70,0)</f>
        <v>0.4</v>
      </c>
      <c r="BY70" s="361"/>
      <c r="BZ70" s="362"/>
      <c r="CA70" s="363"/>
      <c r="CB70" s="367"/>
      <c r="CC70" s="367"/>
      <c r="CD70" s="365">
        <f t="shared" ref="CD70:CD79" si="232">+IF(AND(CD$2&gt;=$D70,CD$2&lt;=$E70)=TRUE,$I70/$H70,0)</f>
        <v>0</v>
      </c>
      <c r="CE70" s="361"/>
      <c r="CF70" s="362"/>
      <c r="CG70" s="363"/>
      <c r="CH70" s="367"/>
      <c r="CI70" s="367"/>
      <c r="CJ70" s="365">
        <f t="shared" ref="CJ70:CJ79" si="233">+IF(AND(CJ$2&gt;=$D70,CJ$2&lt;=$E70)=TRUE,$I70/$H70,0)</f>
        <v>0</v>
      </c>
      <c r="CK70" s="361"/>
      <c r="CL70" s="362"/>
      <c r="CM70" s="363"/>
      <c r="CN70" s="367"/>
      <c r="CO70" s="367"/>
      <c r="CP70" s="365">
        <f t="shared" ref="CP70:CP79" si="234">+IF(AND(CP$2&gt;=$D70,CP$2&lt;=$E70)=TRUE,$I70/$H70,0)</f>
        <v>0</v>
      </c>
      <c r="CQ70" s="361"/>
      <c r="CR70" s="362"/>
      <c r="CS70" s="363"/>
      <c r="CT70" s="367"/>
      <c r="CU70" s="367"/>
      <c r="CV70" s="365">
        <f t="shared" ref="CV70:CV79" si="235">+IF(AND(CV$2&gt;=$D70,CV$2&lt;=$E70)=TRUE,$I70/$H70,0)</f>
        <v>0</v>
      </c>
      <c r="CW70" s="361"/>
      <c r="CX70" s="362"/>
      <c r="CY70" s="363"/>
      <c r="CZ70" s="367"/>
      <c r="DA70" s="367"/>
      <c r="DB70" s="365">
        <f t="shared" ref="DB70:DB79" si="236">+IF(AND(DB$2&gt;=$D70,DB$2&lt;=$E70)=TRUE,$I70/$H70,0)</f>
        <v>0</v>
      </c>
      <c r="DC70" s="361"/>
      <c r="DD70" s="362"/>
      <c r="DE70" s="363"/>
      <c r="DF70" s="367"/>
      <c r="DG70" s="367"/>
      <c r="DH70" s="365">
        <f t="shared" ref="DH70:DH79" si="237">+IF(AND(DH$2&gt;=$D70,DH$2&lt;=$E70)=TRUE,$I70/$H70,0)</f>
        <v>0</v>
      </c>
      <c r="DI70" s="361"/>
      <c r="DJ70" s="362"/>
      <c r="DK70" s="363"/>
      <c r="DL70" s="367"/>
      <c r="DM70" s="367"/>
      <c r="DN70" s="365">
        <f t="shared" ref="DN70:DO79" si="238">+BX70+CD70+CJ70+CP70+CV70+DB70+DH70</f>
        <v>0.4</v>
      </c>
      <c r="DO70" s="370">
        <f t="shared" si="238"/>
        <v>0</v>
      </c>
      <c r="DP70" s="371"/>
      <c r="DQ70" s="367"/>
      <c r="DR70" s="372"/>
      <c r="DS70" s="365"/>
      <c r="DT70" s="370"/>
      <c r="DU70" s="362"/>
      <c r="DV70" s="367"/>
      <c r="DW70" s="372"/>
      <c r="DX70" s="365">
        <f t="shared" ref="DX70:DX79" si="239">+IF(AND(DX$2&gt;=$D70,DX$2&lt;=$E70)=TRUE,$I70/$H70,0)</f>
        <v>0</v>
      </c>
      <c r="DY70" s="361"/>
      <c r="DZ70" s="362"/>
      <c r="EA70" s="363"/>
      <c r="EB70" s="367"/>
      <c r="EC70" s="367"/>
      <c r="ED70" s="365">
        <f t="shared" si="188"/>
        <v>0</v>
      </c>
      <c r="EE70" s="361"/>
      <c r="EF70" s="362"/>
      <c r="EG70" s="362"/>
      <c r="EH70" s="367"/>
      <c r="EI70" s="367"/>
      <c r="EJ70" s="365">
        <f t="shared" ref="EJ70:EJ79" si="240">+IF(AND(EJ$2&gt;=$D70,EJ$2&lt;=$E70)=TRUE,$I70/$H70,0)</f>
        <v>0</v>
      </c>
      <c r="EK70" s="361"/>
      <c r="EL70" s="362"/>
      <c r="EM70" s="363"/>
      <c r="EN70" s="367"/>
      <c r="EO70" s="367"/>
      <c r="EP70" s="365">
        <f t="shared" ref="EP70:EP79" si="241">+IF(AND(EP$2&gt;=$D70,EP$2&lt;=$E70)=TRUE,$I70/$H70,0)</f>
        <v>0</v>
      </c>
      <c r="EQ70" s="361"/>
      <c r="ER70" s="362"/>
      <c r="ES70" s="363"/>
      <c r="ET70" s="367"/>
      <c r="EU70" s="367"/>
      <c r="EV70" s="365">
        <f t="shared" ref="EV70:EV79" si="242">+IF(AND(EV$2&gt;=$D70,EV$2&lt;=$E70)=TRUE,$I70/$H70,0)</f>
        <v>0</v>
      </c>
      <c r="EW70" s="361"/>
      <c r="EX70" s="362"/>
      <c r="EY70" s="363"/>
      <c r="EZ70" s="367"/>
      <c r="FA70" s="367"/>
      <c r="FB70" s="365">
        <f t="shared" ref="FB70:FB79" si="243">+IF(AND(FB$2&gt;=$D70,FB$2&lt;=$E70)=TRUE,$I70/$H70,0)</f>
        <v>0</v>
      </c>
      <c r="FC70" s="361"/>
      <c r="FD70" s="362"/>
      <c r="FE70" s="363"/>
      <c r="FF70" s="367"/>
      <c r="FG70" s="367"/>
      <c r="FH70" s="365">
        <f t="shared" ref="FH70:FH79" si="244">+IF(AND(FH$2&gt;=$D70,FH$2&lt;=$E70)=TRUE,$I70/$H70,0)</f>
        <v>0</v>
      </c>
      <c r="FI70" s="361"/>
      <c r="FJ70" s="362"/>
      <c r="FK70" s="363"/>
      <c r="FL70" s="367"/>
      <c r="FM70" s="367"/>
      <c r="FN70" s="365">
        <f t="shared" ref="FN70:FO79" si="245">+DX70+ED70+EJ70+EP70+EV70+FB70+FH70</f>
        <v>0</v>
      </c>
      <c r="FO70" s="370">
        <f t="shared" si="245"/>
        <v>0</v>
      </c>
      <c r="FP70" s="373"/>
      <c r="FQ70" s="365">
        <f t="shared" ref="FQ70:FQ79" si="246">+DS70+FN70</f>
        <v>0</v>
      </c>
      <c r="FR70" s="370">
        <f t="shared" ref="FR70:FR79" si="247">+FO70+DT70</f>
        <v>0</v>
      </c>
      <c r="FS70" s="362"/>
      <c r="FT70" s="362"/>
      <c r="FU70" s="335"/>
      <c r="FV70" s="374"/>
    </row>
    <row r="71" spans="1:178" s="244" customFormat="1" ht="15.75">
      <c r="A71" s="353"/>
      <c r="B71" s="353"/>
      <c r="C71" s="398" t="s">
        <v>131</v>
      </c>
      <c r="D71" s="355">
        <v>44416</v>
      </c>
      <c r="E71" s="355">
        <v>44416</v>
      </c>
      <c r="F71" s="356">
        <f t="shared" si="65"/>
        <v>75</v>
      </c>
      <c r="G71" s="356">
        <v>30</v>
      </c>
      <c r="H71" s="357">
        <v>1</v>
      </c>
      <c r="I71" s="401">
        <v>0.4</v>
      </c>
      <c r="J71" s="397" t="s">
        <v>118</v>
      </c>
      <c r="K71" s="301"/>
      <c r="L71" s="360"/>
      <c r="M71" s="361"/>
      <c r="N71" s="362" t="str">
        <f t="shared" si="89"/>
        <v>-</v>
      </c>
      <c r="O71" s="363"/>
      <c r="P71" s="364">
        <f t="shared" si="223"/>
        <v>0</v>
      </c>
      <c r="Q71" s="364">
        <f t="shared" si="223"/>
        <v>0</v>
      </c>
      <c r="R71" s="365">
        <f t="shared" si="2"/>
        <v>0</v>
      </c>
      <c r="S71" s="361"/>
      <c r="T71" s="362"/>
      <c r="U71" s="363"/>
      <c r="V71" s="364"/>
      <c r="W71" s="364"/>
      <c r="X71" s="365">
        <f t="shared" si="224"/>
        <v>0</v>
      </c>
      <c r="Y71" s="366">
        <f t="shared" si="224"/>
        <v>0</v>
      </c>
      <c r="Z71" s="362"/>
      <c r="AA71" s="367"/>
      <c r="AB71" s="365">
        <f t="shared" si="62"/>
        <v>0</v>
      </c>
      <c r="AC71" s="361"/>
      <c r="AD71" s="362"/>
      <c r="AE71" s="363"/>
      <c r="AF71" s="364"/>
      <c r="AG71" s="364"/>
      <c r="AH71" s="365">
        <f t="shared" si="63"/>
        <v>0</v>
      </c>
      <c r="AI71" s="368"/>
      <c r="AJ71" s="362"/>
      <c r="AK71" s="363"/>
      <c r="AL71" s="367"/>
      <c r="AM71" s="369"/>
      <c r="AN71" s="365">
        <f t="shared" si="225"/>
        <v>0</v>
      </c>
      <c r="AO71" s="361"/>
      <c r="AP71" s="362"/>
      <c r="AQ71" s="363"/>
      <c r="AR71" s="367"/>
      <c r="AS71" s="367"/>
      <c r="AT71" s="365">
        <f t="shared" si="226"/>
        <v>0</v>
      </c>
      <c r="AU71" s="361"/>
      <c r="AV71" s="362"/>
      <c r="AW71" s="363"/>
      <c r="AX71" s="367"/>
      <c r="AY71" s="367"/>
      <c r="AZ71" s="365">
        <f t="shared" si="227"/>
        <v>0</v>
      </c>
      <c r="BA71" s="361"/>
      <c r="BB71" s="362"/>
      <c r="BC71" s="363"/>
      <c r="BD71" s="367"/>
      <c r="BE71" s="367"/>
      <c r="BF71" s="365">
        <f t="shared" si="228"/>
        <v>0</v>
      </c>
      <c r="BG71" s="361"/>
      <c r="BH71" s="362"/>
      <c r="BI71" s="363"/>
      <c r="BJ71" s="367"/>
      <c r="BK71" s="367"/>
      <c r="BL71" s="365">
        <f t="shared" si="229"/>
        <v>0</v>
      </c>
      <c r="BM71" s="361"/>
      <c r="BN71" s="362"/>
      <c r="BO71" s="363"/>
      <c r="BP71" s="367"/>
      <c r="BQ71" s="367"/>
      <c r="BR71" s="365">
        <f t="shared" si="230"/>
        <v>0</v>
      </c>
      <c r="BS71" s="370">
        <f t="shared" si="230"/>
        <v>0</v>
      </c>
      <c r="BT71" s="371"/>
      <c r="BU71" s="365"/>
      <c r="BV71" s="370"/>
      <c r="BW71" s="362"/>
      <c r="BX71" s="365">
        <f t="shared" si="231"/>
        <v>0.4</v>
      </c>
      <c r="BY71" s="361"/>
      <c r="BZ71" s="362"/>
      <c r="CA71" s="363"/>
      <c r="CB71" s="367"/>
      <c r="CC71" s="367"/>
      <c r="CD71" s="365">
        <f t="shared" si="232"/>
        <v>0</v>
      </c>
      <c r="CE71" s="361"/>
      <c r="CF71" s="362"/>
      <c r="CG71" s="363"/>
      <c r="CH71" s="367"/>
      <c r="CI71" s="367"/>
      <c r="CJ71" s="365">
        <f t="shared" si="233"/>
        <v>0</v>
      </c>
      <c r="CK71" s="361"/>
      <c r="CL71" s="362"/>
      <c r="CM71" s="363"/>
      <c r="CN71" s="367"/>
      <c r="CO71" s="367"/>
      <c r="CP71" s="365">
        <f t="shared" si="234"/>
        <v>0</v>
      </c>
      <c r="CQ71" s="361"/>
      <c r="CR71" s="362"/>
      <c r="CS71" s="363"/>
      <c r="CT71" s="367"/>
      <c r="CU71" s="367"/>
      <c r="CV71" s="365">
        <f t="shared" si="235"/>
        <v>0</v>
      </c>
      <c r="CW71" s="361"/>
      <c r="CX71" s="362"/>
      <c r="CY71" s="363"/>
      <c r="CZ71" s="367"/>
      <c r="DA71" s="367"/>
      <c r="DB71" s="365">
        <f t="shared" si="236"/>
        <v>0</v>
      </c>
      <c r="DC71" s="361"/>
      <c r="DD71" s="362"/>
      <c r="DE71" s="363"/>
      <c r="DF71" s="367"/>
      <c r="DG71" s="367"/>
      <c r="DH71" s="365">
        <f t="shared" si="237"/>
        <v>0</v>
      </c>
      <c r="DI71" s="361"/>
      <c r="DJ71" s="362"/>
      <c r="DK71" s="363"/>
      <c r="DL71" s="367"/>
      <c r="DM71" s="367"/>
      <c r="DN71" s="365">
        <f t="shared" si="238"/>
        <v>0.4</v>
      </c>
      <c r="DO71" s="370">
        <f t="shared" si="238"/>
        <v>0</v>
      </c>
      <c r="DP71" s="371"/>
      <c r="DQ71" s="367"/>
      <c r="DR71" s="372"/>
      <c r="DS71" s="365"/>
      <c r="DT71" s="370"/>
      <c r="DU71" s="362"/>
      <c r="DV71" s="367"/>
      <c r="DW71" s="372"/>
      <c r="DX71" s="365">
        <f t="shared" si="239"/>
        <v>0</v>
      </c>
      <c r="DY71" s="361"/>
      <c r="DZ71" s="362"/>
      <c r="EA71" s="363"/>
      <c r="EB71" s="367"/>
      <c r="EC71" s="367"/>
      <c r="ED71" s="365">
        <f t="shared" si="188"/>
        <v>0</v>
      </c>
      <c r="EE71" s="361"/>
      <c r="EF71" s="362"/>
      <c r="EG71" s="362"/>
      <c r="EH71" s="367"/>
      <c r="EI71" s="367"/>
      <c r="EJ71" s="365">
        <f t="shared" si="240"/>
        <v>0</v>
      </c>
      <c r="EK71" s="361"/>
      <c r="EL71" s="362"/>
      <c r="EM71" s="363"/>
      <c r="EN71" s="367"/>
      <c r="EO71" s="367"/>
      <c r="EP71" s="365">
        <f t="shared" si="241"/>
        <v>0</v>
      </c>
      <c r="EQ71" s="361"/>
      <c r="ER71" s="362"/>
      <c r="ES71" s="363"/>
      <c r="ET71" s="367"/>
      <c r="EU71" s="367"/>
      <c r="EV71" s="365">
        <f t="shared" si="242"/>
        <v>0</v>
      </c>
      <c r="EW71" s="361"/>
      <c r="EX71" s="362"/>
      <c r="EY71" s="363"/>
      <c r="EZ71" s="367"/>
      <c r="FA71" s="367"/>
      <c r="FB71" s="365">
        <f t="shared" si="243"/>
        <v>0</v>
      </c>
      <c r="FC71" s="361"/>
      <c r="FD71" s="362"/>
      <c r="FE71" s="363"/>
      <c r="FF71" s="367"/>
      <c r="FG71" s="367"/>
      <c r="FH71" s="365">
        <f t="shared" si="244"/>
        <v>0</v>
      </c>
      <c r="FI71" s="361"/>
      <c r="FJ71" s="362"/>
      <c r="FK71" s="363"/>
      <c r="FL71" s="367"/>
      <c r="FM71" s="367"/>
      <c r="FN71" s="365">
        <f t="shared" si="245"/>
        <v>0</v>
      </c>
      <c r="FO71" s="370">
        <f t="shared" si="245"/>
        <v>0</v>
      </c>
      <c r="FP71" s="373"/>
      <c r="FQ71" s="365">
        <f t="shared" si="246"/>
        <v>0</v>
      </c>
      <c r="FR71" s="370">
        <f t="shared" si="247"/>
        <v>0</v>
      </c>
      <c r="FS71" s="362"/>
      <c r="FT71" s="362"/>
      <c r="FU71" s="335"/>
      <c r="FV71" s="374"/>
    </row>
    <row r="72" spans="1:178" s="244" customFormat="1" ht="15.75">
      <c r="A72" s="353"/>
      <c r="B72" s="353"/>
      <c r="C72" s="398" t="s">
        <v>136</v>
      </c>
      <c r="D72" s="355">
        <v>44416</v>
      </c>
      <c r="E72" s="355">
        <v>44416</v>
      </c>
      <c r="F72" s="356">
        <f t="shared" si="65"/>
        <v>2.2727272727272725</v>
      </c>
      <c r="G72" s="356">
        <v>40</v>
      </c>
      <c r="H72" s="357">
        <v>1</v>
      </c>
      <c r="I72" s="401">
        <v>17.600000000000001</v>
      </c>
      <c r="J72" s="397" t="s">
        <v>92</v>
      </c>
      <c r="K72" s="301"/>
      <c r="L72" s="360"/>
      <c r="M72" s="361"/>
      <c r="N72" s="362" t="str">
        <f t="shared" si="89"/>
        <v>-</v>
      </c>
      <c r="O72" s="363"/>
      <c r="P72" s="364">
        <f t="shared" si="223"/>
        <v>0</v>
      </c>
      <c r="Q72" s="364">
        <f t="shared" si="223"/>
        <v>0</v>
      </c>
      <c r="R72" s="365">
        <f t="shared" si="2"/>
        <v>0</v>
      </c>
      <c r="S72" s="361"/>
      <c r="T72" s="362"/>
      <c r="U72" s="363"/>
      <c r="V72" s="364"/>
      <c r="W72" s="364"/>
      <c r="X72" s="365">
        <f t="shared" si="224"/>
        <v>0</v>
      </c>
      <c r="Y72" s="366">
        <f t="shared" si="224"/>
        <v>0</v>
      </c>
      <c r="Z72" s="362"/>
      <c r="AA72" s="367"/>
      <c r="AB72" s="365">
        <f t="shared" si="62"/>
        <v>0</v>
      </c>
      <c r="AC72" s="361"/>
      <c r="AD72" s="362"/>
      <c r="AE72" s="363"/>
      <c r="AF72" s="364"/>
      <c r="AG72" s="364"/>
      <c r="AH72" s="365">
        <f t="shared" si="63"/>
        <v>0</v>
      </c>
      <c r="AI72" s="368"/>
      <c r="AJ72" s="362"/>
      <c r="AK72" s="363"/>
      <c r="AL72" s="367"/>
      <c r="AM72" s="369"/>
      <c r="AN72" s="365">
        <f t="shared" si="225"/>
        <v>0</v>
      </c>
      <c r="AO72" s="361"/>
      <c r="AP72" s="362"/>
      <c r="AQ72" s="363"/>
      <c r="AR72" s="367"/>
      <c r="AS72" s="367"/>
      <c r="AT72" s="365">
        <f t="shared" si="226"/>
        <v>0</v>
      </c>
      <c r="AU72" s="361"/>
      <c r="AV72" s="362"/>
      <c r="AW72" s="363"/>
      <c r="AX72" s="367"/>
      <c r="AY72" s="367"/>
      <c r="AZ72" s="365">
        <f t="shared" si="227"/>
        <v>0</v>
      </c>
      <c r="BA72" s="361"/>
      <c r="BB72" s="362"/>
      <c r="BC72" s="363"/>
      <c r="BD72" s="367"/>
      <c r="BE72" s="367"/>
      <c r="BF72" s="365">
        <f t="shared" si="228"/>
        <v>0</v>
      </c>
      <c r="BG72" s="361"/>
      <c r="BH72" s="362"/>
      <c r="BI72" s="363"/>
      <c r="BJ72" s="367"/>
      <c r="BK72" s="367"/>
      <c r="BL72" s="365">
        <f t="shared" si="229"/>
        <v>0</v>
      </c>
      <c r="BM72" s="361"/>
      <c r="BN72" s="362"/>
      <c r="BO72" s="363"/>
      <c r="BP72" s="367"/>
      <c r="BQ72" s="367"/>
      <c r="BR72" s="365">
        <f t="shared" si="230"/>
        <v>0</v>
      </c>
      <c r="BS72" s="370">
        <f t="shared" si="230"/>
        <v>0</v>
      </c>
      <c r="BT72" s="371"/>
      <c r="BU72" s="365"/>
      <c r="BV72" s="370"/>
      <c r="BW72" s="362"/>
      <c r="BX72" s="365">
        <f t="shared" si="231"/>
        <v>17.600000000000001</v>
      </c>
      <c r="BY72" s="361"/>
      <c r="BZ72" s="362"/>
      <c r="CA72" s="363"/>
      <c r="CB72" s="367"/>
      <c r="CC72" s="367"/>
      <c r="CD72" s="365">
        <f t="shared" si="232"/>
        <v>0</v>
      </c>
      <c r="CE72" s="361"/>
      <c r="CF72" s="362"/>
      <c r="CG72" s="363"/>
      <c r="CH72" s="367"/>
      <c r="CI72" s="367"/>
      <c r="CJ72" s="365">
        <f t="shared" si="233"/>
        <v>0</v>
      </c>
      <c r="CK72" s="361"/>
      <c r="CL72" s="362"/>
      <c r="CM72" s="363"/>
      <c r="CN72" s="367"/>
      <c r="CO72" s="367"/>
      <c r="CP72" s="365">
        <f t="shared" si="234"/>
        <v>0</v>
      </c>
      <c r="CQ72" s="361"/>
      <c r="CR72" s="362"/>
      <c r="CS72" s="363"/>
      <c r="CT72" s="367"/>
      <c r="CU72" s="367"/>
      <c r="CV72" s="365">
        <f t="shared" si="235"/>
        <v>0</v>
      </c>
      <c r="CW72" s="361"/>
      <c r="CX72" s="362"/>
      <c r="CY72" s="363"/>
      <c r="CZ72" s="367"/>
      <c r="DA72" s="367"/>
      <c r="DB72" s="365">
        <f t="shared" si="236"/>
        <v>0</v>
      </c>
      <c r="DC72" s="361"/>
      <c r="DD72" s="362"/>
      <c r="DE72" s="363"/>
      <c r="DF72" s="367"/>
      <c r="DG72" s="367"/>
      <c r="DH72" s="365">
        <f t="shared" si="237"/>
        <v>0</v>
      </c>
      <c r="DI72" s="361"/>
      <c r="DJ72" s="362"/>
      <c r="DK72" s="363"/>
      <c r="DL72" s="367"/>
      <c r="DM72" s="367"/>
      <c r="DN72" s="365">
        <f t="shared" si="238"/>
        <v>17.600000000000001</v>
      </c>
      <c r="DO72" s="370">
        <f t="shared" si="238"/>
        <v>0</v>
      </c>
      <c r="DP72" s="371"/>
      <c r="DQ72" s="367"/>
      <c r="DR72" s="372"/>
      <c r="DS72" s="365"/>
      <c r="DT72" s="370"/>
      <c r="DU72" s="362"/>
      <c r="DV72" s="367"/>
      <c r="DW72" s="372"/>
      <c r="DX72" s="365">
        <f t="shared" si="239"/>
        <v>0</v>
      </c>
      <c r="DY72" s="361"/>
      <c r="DZ72" s="362"/>
      <c r="EA72" s="363"/>
      <c r="EB72" s="367"/>
      <c r="EC72" s="367"/>
      <c r="ED72" s="365">
        <f t="shared" si="188"/>
        <v>0</v>
      </c>
      <c r="EE72" s="361"/>
      <c r="EF72" s="362"/>
      <c r="EG72" s="362"/>
      <c r="EH72" s="367"/>
      <c r="EI72" s="367"/>
      <c r="EJ72" s="365">
        <f t="shared" si="240"/>
        <v>0</v>
      </c>
      <c r="EK72" s="361"/>
      <c r="EL72" s="362"/>
      <c r="EM72" s="363"/>
      <c r="EN72" s="367"/>
      <c r="EO72" s="367"/>
      <c r="EP72" s="365">
        <f t="shared" si="241"/>
        <v>0</v>
      </c>
      <c r="EQ72" s="361"/>
      <c r="ER72" s="362"/>
      <c r="ES72" s="363"/>
      <c r="ET72" s="367"/>
      <c r="EU72" s="367"/>
      <c r="EV72" s="365">
        <f t="shared" si="242"/>
        <v>0</v>
      </c>
      <c r="EW72" s="361"/>
      <c r="EX72" s="362"/>
      <c r="EY72" s="363"/>
      <c r="EZ72" s="367"/>
      <c r="FA72" s="367"/>
      <c r="FB72" s="365">
        <f t="shared" si="243"/>
        <v>0</v>
      </c>
      <c r="FC72" s="361"/>
      <c r="FD72" s="362"/>
      <c r="FE72" s="363"/>
      <c r="FF72" s="367"/>
      <c r="FG72" s="367"/>
      <c r="FH72" s="365">
        <f t="shared" si="244"/>
        <v>0</v>
      </c>
      <c r="FI72" s="361"/>
      <c r="FJ72" s="362"/>
      <c r="FK72" s="363"/>
      <c r="FL72" s="367"/>
      <c r="FM72" s="367"/>
      <c r="FN72" s="365">
        <f t="shared" si="245"/>
        <v>0</v>
      </c>
      <c r="FO72" s="370">
        <f t="shared" si="245"/>
        <v>0</v>
      </c>
      <c r="FP72" s="373"/>
      <c r="FQ72" s="365">
        <f t="shared" si="246"/>
        <v>0</v>
      </c>
      <c r="FR72" s="370">
        <f t="shared" si="247"/>
        <v>0</v>
      </c>
      <c r="FS72" s="362"/>
      <c r="FT72" s="362"/>
      <c r="FU72" s="335"/>
      <c r="FV72" s="374"/>
    </row>
    <row r="73" spans="1:178" s="244" customFormat="1" ht="15.75">
      <c r="A73" s="353"/>
      <c r="B73" s="353"/>
      <c r="C73" s="398" t="s">
        <v>117</v>
      </c>
      <c r="D73" s="355">
        <v>44417</v>
      </c>
      <c r="E73" s="355">
        <v>44418</v>
      </c>
      <c r="F73" s="356">
        <f t="shared" si="65"/>
        <v>75.471698113207538</v>
      </c>
      <c r="G73" s="356">
        <v>80</v>
      </c>
      <c r="H73" s="357">
        <v>2</v>
      </c>
      <c r="I73" s="401">
        <v>1.06</v>
      </c>
      <c r="J73" s="397" t="s">
        <v>118</v>
      </c>
      <c r="K73" s="301"/>
      <c r="L73" s="360"/>
      <c r="M73" s="361"/>
      <c r="N73" s="362" t="str">
        <f t="shared" si="89"/>
        <v>-</v>
      </c>
      <c r="O73" s="363"/>
      <c r="P73" s="364">
        <f t="shared" si="223"/>
        <v>0</v>
      </c>
      <c r="Q73" s="364">
        <f t="shared" si="223"/>
        <v>0</v>
      </c>
      <c r="R73" s="365">
        <f t="shared" si="2"/>
        <v>0</v>
      </c>
      <c r="S73" s="361"/>
      <c r="T73" s="362"/>
      <c r="U73" s="363"/>
      <c r="V73" s="364"/>
      <c r="W73" s="364"/>
      <c r="X73" s="365">
        <f t="shared" si="224"/>
        <v>0</v>
      </c>
      <c r="Y73" s="366">
        <f t="shared" si="224"/>
        <v>0</v>
      </c>
      <c r="Z73" s="362"/>
      <c r="AA73" s="367"/>
      <c r="AB73" s="365">
        <f t="shared" si="62"/>
        <v>0</v>
      </c>
      <c r="AC73" s="361"/>
      <c r="AD73" s="362"/>
      <c r="AE73" s="363"/>
      <c r="AF73" s="364"/>
      <c r="AG73" s="364"/>
      <c r="AH73" s="365">
        <f t="shared" si="63"/>
        <v>0</v>
      </c>
      <c r="AI73" s="368"/>
      <c r="AJ73" s="362"/>
      <c r="AK73" s="363"/>
      <c r="AL73" s="367"/>
      <c r="AM73" s="369"/>
      <c r="AN73" s="365">
        <f t="shared" si="225"/>
        <v>0</v>
      </c>
      <c r="AO73" s="361"/>
      <c r="AP73" s="362"/>
      <c r="AQ73" s="363"/>
      <c r="AR73" s="367"/>
      <c r="AS73" s="367"/>
      <c r="AT73" s="365">
        <f t="shared" si="226"/>
        <v>0</v>
      </c>
      <c r="AU73" s="361"/>
      <c r="AV73" s="362"/>
      <c r="AW73" s="363"/>
      <c r="AX73" s="367"/>
      <c r="AY73" s="367"/>
      <c r="AZ73" s="365">
        <f t="shared" si="227"/>
        <v>0</v>
      </c>
      <c r="BA73" s="361"/>
      <c r="BB73" s="362"/>
      <c r="BC73" s="363"/>
      <c r="BD73" s="367"/>
      <c r="BE73" s="367"/>
      <c r="BF73" s="365">
        <f t="shared" si="228"/>
        <v>0</v>
      </c>
      <c r="BG73" s="361"/>
      <c r="BH73" s="362"/>
      <c r="BI73" s="363"/>
      <c r="BJ73" s="367"/>
      <c r="BK73" s="367"/>
      <c r="BL73" s="365">
        <f t="shared" si="229"/>
        <v>0</v>
      </c>
      <c r="BM73" s="361"/>
      <c r="BN73" s="362"/>
      <c r="BO73" s="363"/>
      <c r="BP73" s="367"/>
      <c r="BQ73" s="367"/>
      <c r="BR73" s="365">
        <f t="shared" si="230"/>
        <v>0</v>
      </c>
      <c r="BS73" s="370">
        <f t="shared" si="230"/>
        <v>0</v>
      </c>
      <c r="BT73" s="371"/>
      <c r="BU73" s="365"/>
      <c r="BV73" s="370"/>
      <c r="BW73" s="362"/>
      <c r="BX73" s="365">
        <f t="shared" si="231"/>
        <v>0</v>
      </c>
      <c r="BY73" s="361"/>
      <c r="BZ73" s="362"/>
      <c r="CA73" s="363"/>
      <c r="CB73" s="367"/>
      <c r="CC73" s="367"/>
      <c r="CD73" s="365">
        <f t="shared" si="232"/>
        <v>0.53</v>
      </c>
      <c r="CE73" s="361"/>
      <c r="CF73" s="362"/>
      <c r="CG73" s="363"/>
      <c r="CH73" s="367"/>
      <c r="CI73" s="367"/>
      <c r="CJ73" s="365">
        <f t="shared" si="233"/>
        <v>0.53</v>
      </c>
      <c r="CK73" s="361"/>
      <c r="CL73" s="362"/>
      <c r="CM73" s="363"/>
      <c r="CN73" s="367"/>
      <c r="CO73" s="367"/>
      <c r="CP73" s="365">
        <f t="shared" si="234"/>
        <v>0</v>
      </c>
      <c r="CQ73" s="361"/>
      <c r="CR73" s="362"/>
      <c r="CS73" s="363"/>
      <c r="CT73" s="367"/>
      <c r="CU73" s="367"/>
      <c r="CV73" s="365">
        <f t="shared" si="235"/>
        <v>0</v>
      </c>
      <c r="CW73" s="361"/>
      <c r="CX73" s="362"/>
      <c r="CY73" s="363"/>
      <c r="CZ73" s="367"/>
      <c r="DA73" s="367"/>
      <c r="DB73" s="365">
        <f t="shared" si="236"/>
        <v>0</v>
      </c>
      <c r="DC73" s="361"/>
      <c r="DD73" s="362"/>
      <c r="DE73" s="363"/>
      <c r="DF73" s="367"/>
      <c r="DG73" s="367"/>
      <c r="DH73" s="365">
        <f t="shared" si="237"/>
        <v>0</v>
      </c>
      <c r="DI73" s="361"/>
      <c r="DJ73" s="362"/>
      <c r="DK73" s="363"/>
      <c r="DL73" s="367"/>
      <c r="DM73" s="367"/>
      <c r="DN73" s="365">
        <f t="shared" si="238"/>
        <v>1.06</v>
      </c>
      <c r="DO73" s="370">
        <f t="shared" si="238"/>
        <v>0</v>
      </c>
      <c r="DP73" s="371"/>
      <c r="DQ73" s="367"/>
      <c r="DR73" s="372"/>
      <c r="DS73" s="365"/>
      <c r="DT73" s="370"/>
      <c r="DU73" s="362"/>
      <c r="DV73" s="367"/>
      <c r="DW73" s="372"/>
      <c r="DX73" s="365">
        <f t="shared" si="239"/>
        <v>0</v>
      </c>
      <c r="DY73" s="361"/>
      <c r="DZ73" s="362"/>
      <c r="EA73" s="363"/>
      <c r="EB73" s="367"/>
      <c r="EC73" s="367"/>
      <c r="ED73" s="365">
        <f t="shared" si="188"/>
        <v>0</v>
      </c>
      <c r="EE73" s="361"/>
      <c r="EF73" s="362"/>
      <c r="EG73" s="362"/>
      <c r="EH73" s="367"/>
      <c r="EI73" s="367"/>
      <c r="EJ73" s="365">
        <f t="shared" si="240"/>
        <v>0</v>
      </c>
      <c r="EK73" s="361"/>
      <c r="EL73" s="362"/>
      <c r="EM73" s="363"/>
      <c r="EN73" s="367"/>
      <c r="EO73" s="367"/>
      <c r="EP73" s="365">
        <f t="shared" si="241"/>
        <v>0</v>
      </c>
      <c r="EQ73" s="361"/>
      <c r="ER73" s="362"/>
      <c r="ES73" s="363"/>
      <c r="ET73" s="367"/>
      <c r="EU73" s="367"/>
      <c r="EV73" s="365">
        <f t="shared" si="242"/>
        <v>0</v>
      </c>
      <c r="EW73" s="361"/>
      <c r="EX73" s="362"/>
      <c r="EY73" s="363"/>
      <c r="EZ73" s="367"/>
      <c r="FA73" s="367"/>
      <c r="FB73" s="365">
        <f t="shared" si="243"/>
        <v>0</v>
      </c>
      <c r="FC73" s="361"/>
      <c r="FD73" s="362"/>
      <c r="FE73" s="363"/>
      <c r="FF73" s="367"/>
      <c r="FG73" s="367"/>
      <c r="FH73" s="365">
        <f t="shared" si="244"/>
        <v>0</v>
      </c>
      <c r="FI73" s="361"/>
      <c r="FJ73" s="362"/>
      <c r="FK73" s="363"/>
      <c r="FL73" s="367"/>
      <c r="FM73" s="367"/>
      <c r="FN73" s="365">
        <f t="shared" si="245"/>
        <v>0</v>
      </c>
      <c r="FO73" s="370">
        <f t="shared" si="245"/>
        <v>0</v>
      </c>
      <c r="FP73" s="373"/>
      <c r="FQ73" s="365">
        <f t="shared" si="246"/>
        <v>0</v>
      </c>
      <c r="FR73" s="370">
        <f t="shared" si="247"/>
        <v>0</v>
      </c>
      <c r="FS73" s="362"/>
      <c r="FT73" s="362"/>
      <c r="FU73" s="335"/>
      <c r="FV73" s="374"/>
    </row>
    <row r="74" spans="1:178" s="244" customFormat="1" ht="15.75">
      <c r="A74" s="353"/>
      <c r="B74" s="353"/>
      <c r="C74" s="398" t="s">
        <v>119</v>
      </c>
      <c r="D74" s="355">
        <v>44418</v>
      </c>
      <c r="E74" s="355">
        <v>44418</v>
      </c>
      <c r="F74" s="356">
        <f t="shared" si="65"/>
        <v>2.1052631578947367</v>
      </c>
      <c r="G74" s="356">
        <v>20</v>
      </c>
      <c r="H74" s="357">
        <v>1</v>
      </c>
      <c r="I74" s="401">
        <v>9.5</v>
      </c>
      <c r="J74" s="397" t="s">
        <v>112</v>
      </c>
      <c r="K74" s="301"/>
      <c r="L74" s="360"/>
      <c r="M74" s="361"/>
      <c r="N74" s="362" t="str">
        <f t="shared" si="89"/>
        <v>-</v>
      </c>
      <c r="O74" s="363"/>
      <c r="P74" s="364">
        <f t="shared" si="223"/>
        <v>0</v>
      </c>
      <c r="Q74" s="364">
        <f t="shared" si="223"/>
        <v>0</v>
      </c>
      <c r="R74" s="365">
        <f t="shared" si="2"/>
        <v>0</v>
      </c>
      <c r="S74" s="361"/>
      <c r="T74" s="362"/>
      <c r="U74" s="363"/>
      <c r="V74" s="364"/>
      <c r="W74" s="364"/>
      <c r="X74" s="365">
        <f t="shared" si="224"/>
        <v>0</v>
      </c>
      <c r="Y74" s="366">
        <f t="shared" si="224"/>
        <v>0</v>
      </c>
      <c r="Z74" s="362"/>
      <c r="AA74" s="367"/>
      <c r="AB74" s="365">
        <f t="shared" si="62"/>
        <v>0</v>
      </c>
      <c r="AC74" s="361"/>
      <c r="AD74" s="362"/>
      <c r="AE74" s="363"/>
      <c r="AF74" s="364"/>
      <c r="AG74" s="364"/>
      <c r="AH74" s="365">
        <f t="shared" si="63"/>
        <v>0</v>
      </c>
      <c r="AI74" s="368"/>
      <c r="AJ74" s="362"/>
      <c r="AK74" s="363"/>
      <c r="AL74" s="367"/>
      <c r="AM74" s="369"/>
      <c r="AN74" s="365">
        <f t="shared" si="225"/>
        <v>0</v>
      </c>
      <c r="AO74" s="361"/>
      <c r="AP74" s="362"/>
      <c r="AQ74" s="363"/>
      <c r="AR74" s="367"/>
      <c r="AS74" s="367"/>
      <c r="AT74" s="365">
        <f t="shared" si="226"/>
        <v>0</v>
      </c>
      <c r="AU74" s="361"/>
      <c r="AV74" s="362"/>
      <c r="AW74" s="363"/>
      <c r="AX74" s="367"/>
      <c r="AY74" s="367"/>
      <c r="AZ74" s="365">
        <f t="shared" si="227"/>
        <v>0</v>
      </c>
      <c r="BA74" s="361"/>
      <c r="BB74" s="362"/>
      <c r="BC74" s="363"/>
      <c r="BD74" s="367"/>
      <c r="BE74" s="367"/>
      <c r="BF74" s="365">
        <f t="shared" si="228"/>
        <v>0</v>
      </c>
      <c r="BG74" s="361"/>
      <c r="BH74" s="362"/>
      <c r="BI74" s="363"/>
      <c r="BJ74" s="367"/>
      <c r="BK74" s="367"/>
      <c r="BL74" s="365">
        <f t="shared" si="229"/>
        <v>0</v>
      </c>
      <c r="BM74" s="361"/>
      <c r="BN74" s="362"/>
      <c r="BO74" s="363"/>
      <c r="BP74" s="367"/>
      <c r="BQ74" s="367"/>
      <c r="BR74" s="365">
        <f t="shared" si="230"/>
        <v>0</v>
      </c>
      <c r="BS74" s="370">
        <f t="shared" si="230"/>
        <v>0</v>
      </c>
      <c r="BT74" s="371"/>
      <c r="BU74" s="365"/>
      <c r="BV74" s="370"/>
      <c r="BW74" s="362"/>
      <c r="BX74" s="365">
        <f t="shared" si="231"/>
        <v>0</v>
      </c>
      <c r="BY74" s="361"/>
      <c r="BZ74" s="362"/>
      <c r="CA74" s="363"/>
      <c r="CB74" s="367"/>
      <c r="CC74" s="367"/>
      <c r="CD74" s="365">
        <f t="shared" si="232"/>
        <v>0</v>
      </c>
      <c r="CE74" s="361"/>
      <c r="CF74" s="362"/>
      <c r="CG74" s="363"/>
      <c r="CH74" s="367"/>
      <c r="CI74" s="367"/>
      <c r="CJ74" s="365">
        <f t="shared" si="233"/>
        <v>9.5</v>
      </c>
      <c r="CK74" s="361"/>
      <c r="CL74" s="362"/>
      <c r="CM74" s="363"/>
      <c r="CN74" s="367"/>
      <c r="CO74" s="367"/>
      <c r="CP74" s="365">
        <f t="shared" si="234"/>
        <v>0</v>
      </c>
      <c r="CQ74" s="361"/>
      <c r="CR74" s="362"/>
      <c r="CS74" s="363"/>
      <c r="CT74" s="367"/>
      <c r="CU74" s="367"/>
      <c r="CV74" s="365">
        <f t="shared" si="235"/>
        <v>0</v>
      </c>
      <c r="CW74" s="361"/>
      <c r="CX74" s="362"/>
      <c r="CY74" s="363"/>
      <c r="CZ74" s="367"/>
      <c r="DA74" s="367"/>
      <c r="DB74" s="365">
        <f t="shared" si="236"/>
        <v>0</v>
      </c>
      <c r="DC74" s="361"/>
      <c r="DD74" s="362"/>
      <c r="DE74" s="363"/>
      <c r="DF74" s="367"/>
      <c r="DG74" s="367"/>
      <c r="DH74" s="365">
        <f t="shared" si="237"/>
        <v>0</v>
      </c>
      <c r="DI74" s="361"/>
      <c r="DJ74" s="362"/>
      <c r="DK74" s="363"/>
      <c r="DL74" s="367"/>
      <c r="DM74" s="367"/>
      <c r="DN74" s="365">
        <f t="shared" si="238"/>
        <v>9.5</v>
      </c>
      <c r="DO74" s="370">
        <f t="shared" si="238"/>
        <v>0</v>
      </c>
      <c r="DP74" s="371"/>
      <c r="DQ74" s="367"/>
      <c r="DR74" s="372"/>
      <c r="DS74" s="365"/>
      <c r="DT74" s="370"/>
      <c r="DU74" s="362"/>
      <c r="DV74" s="367"/>
      <c r="DW74" s="372"/>
      <c r="DX74" s="365">
        <f t="shared" si="239"/>
        <v>0</v>
      </c>
      <c r="DY74" s="361"/>
      <c r="DZ74" s="362"/>
      <c r="EA74" s="363"/>
      <c r="EB74" s="367"/>
      <c r="EC74" s="367"/>
      <c r="ED74" s="365">
        <f t="shared" si="188"/>
        <v>0</v>
      </c>
      <c r="EE74" s="361"/>
      <c r="EF74" s="362"/>
      <c r="EG74" s="362"/>
      <c r="EH74" s="367"/>
      <c r="EI74" s="367"/>
      <c r="EJ74" s="365">
        <f t="shared" si="240"/>
        <v>0</v>
      </c>
      <c r="EK74" s="361"/>
      <c r="EL74" s="362"/>
      <c r="EM74" s="363"/>
      <c r="EN74" s="367"/>
      <c r="EO74" s="367"/>
      <c r="EP74" s="365">
        <f t="shared" si="241"/>
        <v>0</v>
      </c>
      <c r="EQ74" s="361"/>
      <c r="ER74" s="362"/>
      <c r="ES74" s="363"/>
      <c r="ET74" s="367"/>
      <c r="EU74" s="367"/>
      <c r="EV74" s="365">
        <f t="shared" si="242"/>
        <v>0</v>
      </c>
      <c r="EW74" s="361"/>
      <c r="EX74" s="362"/>
      <c r="EY74" s="363"/>
      <c r="EZ74" s="367"/>
      <c r="FA74" s="367"/>
      <c r="FB74" s="365">
        <f t="shared" si="243"/>
        <v>0</v>
      </c>
      <c r="FC74" s="361"/>
      <c r="FD74" s="362"/>
      <c r="FE74" s="363"/>
      <c r="FF74" s="367"/>
      <c r="FG74" s="367"/>
      <c r="FH74" s="365">
        <f t="shared" si="244"/>
        <v>0</v>
      </c>
      <c r="FI74" s="361"/>
      <c r="FJ74" s="362"/>
      <c r="FK74" s="363"/>
      <c r="FL74" s="367"/>
      <c r="FM74" s="367"/>
      <c r="FN74" s="365">
        <f t="shared" si="245"/>
        <v>0</v>
      </c>
      <c r="FO74" s="370">
        <f t="shared" si="245"/>
        <v>0</v>
      </c>
      <c r="FP74" s="373"/>
      <c r="FQ74" s="365">
        <f t="shared" si="246"/>
        <v>0</v>
      </c>
      <c r="FR74" s="370">
        <f t="shared" si="247"/>
        <v>0</v>
      </c>
      <c r="FS74" s="362"/>
      <c r="FT74" s="362"/>
      <c r="FU74" s="335"/>
      <c r="FV74" s="374"/>
    </row>
    <row r="75" spans="1:178" s="244" customFormat="1" ht="15.75">
      <c r="A75" s="353"/>
      <c r="B75" s="353"/>
      <c r="C75" s="398" t="s">
        <v>120</v>
      </c>
      <c r="D75" s="355">
        <v>44418</v>
      </c>
      <c r="E75" s="355">
        <v>44418</v>
      </c>
      <c r="F75" s="356">
        <f t="shared" si="65"/>
        <v>500</v>
      </c>
      <c r="G75" s="356">
        <v>40</v>
      </c>
      <c r="H75" s="357">
        <v>1</v>
      </c>
      <c r="I75" s="401">
        <v>0.08</v>
      </c>
      <c r="J75" s="397" t="s">
        <v>91</v>
      </c>
      <c r="K75" s="301"/>
      <c r="L75" s="360"/>
      <c r="M75" s="361"/>
      <c r="N75" s="362" t="str">
        <f t="shared" si="89"/>
        <v>-</v>
      </c>
      <c r="O75" s="363"/>
      <c r="P75" s="364">
        <f t="shared" si="223"/>
        <v>0</v>
      </c>
      <c r="Q75" s="364">
        <f t="shared" si="223"/>
        <v>0</v>
      </c>
      <c r="R75" s="365">
        <f t="shared" si="2"/>
        <v>0</v>
      </c>
      <c r="S75" s="361"/>
      <c r="T75" s="362"/>
      <c r="U75" s="363"/>
      <c r="V75" s="364"/>
      <c r="W75" s="364"/>
      <c r="X75" s="365">
        <f t="shared" si="224"/>
        <v>0</v>
      </c>
      <c r="Y75" s="366">
        <f t="shared" si="224"/>
        <v>0</v>
      </c>
      <c r="Z75" s="362"/>
      <c r="AA75" s="367"/>
      <c r="AB75" s="365">
        <f t="shared" si="62"/>
        <v>0</v>
      </c>
      <c r="AC75" s="361"/>
      <c r="AD75" s="362"/>
      <c r="AE75" s="363"/>
      <c r="AF75" s="364"/>
      <c r="AG75" s="364"/>
      <c r="AH75" s="365">
        <f t="shared" si="63"/>
        <v>0</v>
      </c>
      <c r="AI75" s="368"/>
      <c r="AJ75" s="362"/>
      <c r="AK75" s="363"/>
      <c r="AL75" s="367"/>
      <c r="AM75" s="369"/>
      <c r="AN75" s="365">
        <f t="shared" si="225"/>
        <v>0</v>
      </c>
      <c r="AO75" s="361"/>
      <c r="AP75" s="362"/>
      <c r="AQ75" s="363"/>
      <c r="AR75" s="367"/>
      <c r="AS75" s="367"/>
      <c r="AT75" s="365">
        <f t="shared" si="226"/>
        <v>0</v>
      </c>
      <c r="AU75" s="361"/>
      <c r="AV75" s="362"/>
      <c r="AW75" s="363"/>
      <c r="AX75" s="367"/>
      <c r="AY75" s="367"/>
      <c r="AZ75" s="365">
        <f t="shared" si="227"/>
        <v>0</v>
      </c>
      <c r="BA75" s="361"/>
      <c r="BB75" s="362"/>
      <c r="BC75" s="363"/>
      <c r="BD75" s="367"/>
      <c r="BE75" s="367"/>
      <c r="BF75" s="365">
        <f t="shared" si="228"/>
        <v>0</v>
      </c>
      <c r="BG75" s="361"/>
      <c r="BH75" s="362"/>
      <c r="BI75" s="363"/>
      <c r="BJ75" s="367"/>
      <c r="BK75" s="367"/>
      <c r="BL75" s="365">
        <f t="shared" si="229"/>
        <v>0</v>
      </c>
      <c r="BM75" s="361"/>
      <c r="BN75" s="362"/>
      <c r="BO75" s="363"/>
      <c r="BP75" s="367"/>
      <c r="BQ75" s="367"/>
      <c r="BR75" s="365">
        <f t="shared" si="230"/>
        <v>0</v>
      </c>
      <c r="BS75" s="370">
        <f t="shared" si="230"/>
        <v>0</v>
      </c>
      <c r="BT75" s="371"/>
      <c r="BU75" s="365"/>
      <c r="BV75" s="370"/>
      <c r="BW75" s="362"/>
      <c r="BX75" s="365">
        <f t="shared" si="231"/>
        <v>0</v>
      </c>
      <c r="BY75" s="361"/>
      <c r="BZ75" s="362"/>
      <c r="CA75" s="363"/>
      <c r="CB75" s="367"/>
      <c r="CC75" s="367"/>
      <c r="CD75" s="365">
        <f t="shared" si="232"/>
        <v>0</v>
      </c>
      <c r="CE75" s="361"/>
      <c r="CF75" s="362"/>
      <c r="CG75" s="363"/>
      <c r="CH75" s="367"/>
      <c r="CI75" s="367"/>
      <c r="CJ75" s="365">
        <f t="shared" si="233"/>
        <v>0.08</v>
      </c>
      <c r="CK75" s="361"/>
      <c r="CL75" s="362"/>
      <c r="CM75" s="363"/>
      <c r="CN75" s="367"/>
      <c r="CO75" s="367"/>
      <c r="CP75" s="365">
        <f t="shared" si="234"/>
        <v>0</v>
      </c>
      <c r="CQ75" s="361"/>
      <c r="CR75" s="362"/>
      <c r="CS75" s="363"/>
      <c r="CT75" s="367"/>
      <c r="CU75" s="367"/>
      <c r="CV75" s="365">
        <f t="shared" si="235"/>
        <v>0</v>
      </c>
      <c r="CW75" s="361"/>
      <c r="CX75" s="362"/>
      <c r="CY75" s="363"/>
      <c r="CZ75" s="367"/>
      <c r="DA75" s="367"/>
      <c r="DB75" s="365">
        <f t="shared" si="236"/>
        <v>0</v>
      </c>
      <c r="DC75" s="361"/>
      <c r="DD75" s="362"/>
      <c r="DE75" s="363"/>
      <c r="DF75" s="367"/>
      <c r="DG75" s="367"/>
      <c r="DH75" s="365">
        <f t="shared" si="237"/>
        <v>0</v>
      </c>
      <c r="DI75" s="361"/>
      <c r="DJ75" s="362"/>
      <c r="DK75" s="363"/>
      <c r="DL75" s="367"/>
      <c r="DM75" s="367"/>
      <c r="DN75" s="365">
        <f t="shared" si="238"/>
        <v>0.08</v>
      </c>
      <c r="DO75" s="370">
        <f t="shared" si="238"/>
        <v>0</v>
      </c>
      <c r="DP75" s="371"/>
      <c r="DQ75" s="367"/>
      <c r="DR75" s="372"/>
      <c r="DS75" s="365"/>
      <c r="DT75" s="370"/>
      <c r="DU75" s="362"/>
      <c r="DV75" s="367"/>
      <c r="DW75" s="372"/>
      <c r="DX75" s="365">
        <f t="shared" si="239"/>
        <v>0</v>
      </c>
      <c r="DY75" s="361"/>
      <c r="DZ75" s="362"/>
      <c r="EA75" s="363"/>
      <c r="EB75" s="367"/>
      <c r="EC75" s="367"/>
      <c r="ED75" s="365">
        <f t="shared" si="188"/>
        <v>0</v>
      </c>
      <c r="EE75" s="361"/>
      <c r="EF75" s="362"/>
      <c r="EG75" s="362"/>
      <c r="EH75" s="367"/>
      <c r="EI75" s="367"/>
      <c r="EJ75" s="365">
        <f t="shared" si="240"/>
        <v>0</v>
      </c>
      <c r="EK75" s="361"/>
      <c r="EL75" s="362"/>
      <c r="EM75" s="363"/>
      <c r="EN75" s="367"/>
      <c r="EO75" s="367"/>
      <c r="EP75" s="365">
        <f t="shared" si="241"/>
        <v>0</v>
      </c>
      <c r="EQ75" s="361"/>
      <c r="ER75" s="362"/>
      <c r="ES75" s="363"/>
      <c r="ET75" s="367"/>
      <c r="EU75" s="367"/>
      <c r="EV75" s="365">
        <f t="shared" si="242"/>
        <v>0</v>
      </c>
      <c r="EW75" s="361"/>
      <c r="EX75" s="362"/>
      <c r="EY75" s="363"/>
      <c r="EZ75" s="367"/>
      <c r="FA75" s="367"/>
      <c r="FB75" s="365">
        <f t="shared" si="243"/>
        <v>0</v>
      </c>
      <c r="FC75" s="361"/>
      <c r="FD75" s="362"/>
      <c r="FE75" s="363"/>
      <c r="FF75" s="367"/>
      <c r="FG75" s="367"/>
      <c r="FH75" s="365">
        <f t="shared" si="244"/>
        <v>0</v>
      </c>
      <c r="FI75" s="361"/>
      <c r="FJ75" s="362"/>
      <c r="FK75" s="363"/>
      <c r="FL75" s="367"/>
      <c r="FM75" s="367"/>
      <c r="FN75" s="365">
        <f t="shared" si="245"/>
        <v>0</v>
      </c>
      <c r="FO75" s="370">
        <f t="shared" si="245"/>
        <v>0</v>
      </c>
      <c r="FP75" s="373"/>
      <c r="FQ75" s="365">
        <f t="shared" si="246"/>
        <v>0</v>
      </c>
      <c r="FR75" s="370">
        <f t="shared" si="247"/>
        <v>0</v>
      </c>
      <c r="FS75" s="362"/>
      <c r="FT75" s="362"/>
      <c r="FU75" s="335"/>
      <c r="FV75" s="374"/>
    </row>
    <row r="76" spans="1:178" s="244" customFormat="1" ht="15.75">
      <c r="A76" s="353"/>
      <c r="B76" s="353"/>
      <c r="C76" s="398" t="s">
        <v>121</v>
      </c>
      <c r="D76" s="355">
        <v>44423</v>
      </c>
      <c r="E76" s="355">
        <v>44423</v>
      </c>
      <c r="F76" s="356">
        <f t="shared" si="65"/>
        <v>2.097535395909806</v>
      </c>
      <c r="G76" s="356">
        <v>40</v>
      </c>
      <c r="H76" s="357">
        <v>1</v>
      </c>
      <c r="I76" s="401">
        <v>19.07</v>
      </c>
      <c r="J76" s="397" t="s">
        <v>122</v>
      </c>
      <c r="K76" s="301"/>
      <c r="L76" s="360"/>
      <c r="M76" s="361"/>
      <c r="N76" s="362" t="str">
        <f t="shared" si="89"/>
        <v>-</v>
      </c>
      <c r="O76" s="363"/>
      <c r="P76" s="364">
        <f t="shared" si="223"/>
        <v>0</v>
      </c>
      <c r="Q76" s="364">
        <f t="shared" si="223"/>
        <v>0</v>
      </c>
      <c r="R76" s="365">
        <f t="shared" ref="R76:R79" si="248">+IF(AND(R$2&gt;=$D76,R$2&lt;=$E76)=TRUE,$I76/$H76,0)</f>
        <v>0</v>
      </c>
      <c r="S76" s="361"/>
      <c r="T76" s="362"/>
      <c r="U76" s="363"/>
      <c r="V76" s="364"/>
      <c r="W76" s="364"/>
      <c r="X76" s="365">
        <f t="shared" si="224"/>
        <v>0</v>
      </c>
      <c r="Y76" s="366">
        <f t="shared" si="224"/>
        <v>0</v>
      </c>
      <c r="Z76" s="362"/>
      <c r="AA76" s="367"/>
      <c r="AB76" s="365">
        <f t="shared" si="62"/>
        <v>0</v>
      </c>
      <c r="AC76" s="361"/>
      <c r="AD76" s="362"/>
      <c r="AE76" s="363"/>
      <c r="AF76" s="364"/>
      <c r="AG76" s="364"/>
      <c r="AH76" s="365">
        <f t="shared" si="63"/>
        <v>0</v>
      </c>
      <c r="AI76" s="368"/>
      <c r="AJ76" s="362"/>
      <c r="AK76" s="363"/>
      <c r="AL76" s="367"/>
      <c r="AM76" s="369"/>
      <c r="AN76" s="365">
        <f t="shared" si="225"/>
        <v>0</v>
      </c>
      <c r="AO76" s="361"/>
      <c r="AP76" s="362"/>
      <c r="AQ76" s="363"/>
      <c r="AR76" s="367"/>
      <c r="AS76" s="367"/>
      <c r="AT76" s="365">
        <f t="shared" si="226"/>
        <v>0</v>
      </c>
      <c r="AU76" s="361"/>
      <c r="AV76" s="362"/>
      <c r="AW76" s="363"/>
      <c r="AX76" s="367"/>
      <c r="AY76" s="367"/>
      <c r="AZ76" s="365">
        <f t="shared" si="227"/>
        <v>0</v>
      </c>
      <c r="BA76" s="361"/>
      <c r="BB76" s="362"/>
      <c r="BC76" s="363"/>
      <c r="BD76" s="367"/>
      <c r="BE76" s="367"/>
      <c r="BF76" s="365">
        <f t="shared" si="228"/>
        <v>0</v>
      </c>
      <c r="BG76" s="361"/>
      <c r="BH76" s="362"/>
      <c r="BI76" s="363"/>
      <c r="BJ76" s="367"/>
      <c r="BK76" s="367"/>
      <c r="BL76" s="365">
        <f t="shared" si="229"/>
        <v>0</v>
      </c>
      <c r="BM76" s="361"/>
      <c r="BN76" s="362"/>
      <c r="BO76" s="363"/>
      <c r="BP76" s="367"/>
      <c r="BQ76" s="367"/>
      <c r="BR76" s="365">
        <f t="shared" si="230"/>
        <v>0</v>
      </c>
      <c r="BS76" s="370">
        <f t="shared" si="230"/>
        <v>0</v>
      </c>
      <c r="BT76" s="371"/>
      <c r="BU76" s="365"/>
      <c r="BV76" s="370"/>
      <c r="BW76" s="362"/>
      <c r="BX76" s="365">
        <f t="shared" si="231"/>
        <v>0</v>
      </c>
      <c r="BY76" s="361"/>
      <c r="BZ76" s="362"/>
      <c r="CA76" s="363"/>
      <c r="CB76" s="367"/>
      <c r="CC76" s="367"/>
      <c r="CD76" s="365">
        <f t="shared" si="232"/>
        <v>0</v>
      </c>
      <c r="CE76" s="361"/>
      <c r="CF76" s="362"/>
      <c r="CG76" s="363"/>
      <c r="CH76" s="367"/>
      <c r="CI76" s="367"/>
      <c r="CJ76" s="365">
        <f t="shared" si="233"/>
        <v>0</v>
      </c>
      <c r="CK76" s="361"/>
      <c r="CL76" s="362"/>
      <c r="CM76" s="363"/>
      <c r="CN76" s="367"/>
      <c r="CO76" s="367"/>
      <c r="CP76" s="365">
        <f t="shared" si="234"/>
        <v>0</v>
      </c>
      <c r="CQ76" s="361"/>
      <c r="CR76" s="362"/>
      <c r="CS76" s="363"/>
      <c r="CT76" s="367"/>
      <c r="CU76" s="367"/>
      <c r="CV76" s="365">
        <f t="shared" si="235"/>
        <v>0</v>
      </c>
      <c r="CW76" s="361"/>
      <c r="CX76" s="362"/>
      <c r="CY76" s="363"/>
      <c r="CZ76" s="367"/>
      <c r="DA76" s="367"/>
      <c r="DB76" s="365">
        <f t="shared" si="236"/>
        <v>0</v>
      </c>
      <c r="DC76" s="361"/>
      <c r="DD76" s="362"/>
      <c r="DE76" s="363"/>
      <c r="DF76" s="367"/>
      <c r="DG76" s="367"/>
      <c r="DH76" s="365">
        <f t="shared" si="237"/>
        <v>0</v>
      </c>
      <c r="DI76" s="361"/>
      <c r="DJ76" s="362"/>
      <c r="DK76" s="363"/>
      <c r="DL76" s="367"/>
      <c r="DM76" s="367"/>
      <c r="DN76" s="365">
        <f t="shared" si="238"/>
        <v>0</v>
      </c>
      <c r="DO76" s="370">
        <f t="shared" si="238"/>
        <v>0</v>
      </c>
      <c r="DP76" s="371"/>
      <c r="DQ76" s="367"/>
      <c r="DR76" s="372"/>
      <c r="DS76" s="365"/>
      <c r="DT76" s="370"/>
      <c r="DU76" s="362"/>
      <c r="DV76" s="367"/>
      <c r="DW76" s="372"/>
      <c r="DX76" s="365">
        <f t="shared" si="239"/>
        <v>19.07</v>
      </c>
      <c r="DY76" s="361"/>
      <c r="DZ76" s="362"/>
      <c r="EA76" s="363"/>
      <c r="EB76" s="367"/>
      <c r="EC76" s="367"/>
      <c r="ED76" s="365">
        <f t="shared" si="188"/>
        <v>0</v>
      </c>
      <c r="EE76" s="361"/>
      <c r="EF76" s="362"/>
      <c r="EG76" s="362"/>
      <c r="EH76" s="367"/>
      <c r="EI76" s="367"/>
      <c r="EJ76" s="365">
        <f t="shared" si="240"/>
        <v>0</v>
      </c>
      <c r="EK76" s="361"/>
      <c r="EL76" s="362"/>
      <c r="EM76" s="363"/>
      <c r="EN76" s="367"/>
      <c r="EO76" s="367"/>
      <c r="EP76" s="365">
        <f t="shared" si="241"/>
        <v>0</v>
      </c>
      <c r="EQ76" s="361"/>
      <c r="ER76" s="362"/>
      <c r="ES76" s="363"/>
      <c r="ET76" s="367"/>
      <c r="EU76" s="367"/>
      <c r="EV76" s="365">
        <f t="shared" si="242"/>
        <v>0</v>
      </c>
      <c r="EW76" s="361"/>
      <c r="EX76" s="362"/>
      <c r="EY76" s="363"/>
      <c r="EZ76" s="367"/>
      <c r="FA76" s="367"/>
      <c r="FB76" s="365">
        <f t="shared" si="243"/>
        <v>0</v>
      </c>
      <c r="FC76" s="361"/>
      <c r="FD76" s="362"/>
      <c r="FE76" s="363"/>
      <c r="FF76" s="367"/>
      <c r="FG76" s="367"/>
      <c r="FH76" s="365">
        <f t="shared" si="244"/>
        <v>0</v>
      </c>
      <c r="FI76" s="361"/>
      <c r="FJ76" s="362"/>
      <c r="FK76" s="363"/>
      <c r="FL76" s="367"/>
      <c r="FM76" s="367"/>
      <c r="FN76" s="365">
        <f t="shared" si="245"/>
        <v>19.07</v>
      </c>
      <c r="FO76" s="370">
        <f t="shared" si="245"/>
        <v>0</v>
      </c>
      <c r="FP76" s="373"/>
      <c r="FQ76" s="365">
        <f t="shared" si="246"/>
        <v>19.07</v>
      </c>
      <c r="FR76" s="370">
        <f t="shared" si="247"/>
        <v>0</v>
      </c>
      <c r="FS76" s="362"/>
      <c r="FT76" s="362"/>
      <c r="FU76" s="335"/>
      <c r="FV76" s="374"/>
    </row>
    <row r="77" spans="1:178" s="244" customFormat="1" ht="15.75">
      <c r="A77" s="353"/>
      <c r="B77" s="353"/>
      <c r="C77" s="398" t="s">
        <v>123</v>
      </c>
      <c r="D77" s="355">
        <v>44424</v>
      </c>
      <c r="E77" s="355">
        <v>44424</v>
      </c>
      <c r="F77" s="356">
        <f t="shared" si="65"/>
        <v>8.064516129032258</v>
      </c>
      <c r="G77" s="356">
        <v>20</v>
      </c>
      <c r="H77" s="357">
        <v>1</v>
      </c>
      <c r="I77" s="401">
        <v>2.48</v>
      </c>
      <c r="J77" s="397" t="s">
        <v>124</v>
      </c>
      <c r="K77" s="301"/>
      <c r="L77" s="360"/>
      <c r="M77" s="361"/>
      <c r="N77" s="362" t="str">
        <f t="shared" si="89"/>
        <v>-</v>
      </c>
      <c r="O77" s="363"/>
      <c r="P77" s="364">
        <f t="shared" si="223"/>
        <v>0</v>
      </c>
      <c r="Q77" s="364">
        <f t="shared" si="223"/>
        <v>0</v>
      </c>
      <c r="R77" s="365">
        <f t="shared" si="248"/>
        <v>0</v>
      </c>
      <c r="S77" s="361"/>
      <c r="T77" s="362"/>
      <c r="U77" s="363"/>
      <c r="V77" s="364"/>
      <c r="W77" s="364"/>
      <c r="X77" s="365">
        <f t="shared" si="224"/>
        <v>0</v>
      </c>
      <c r="Y77" s="366">
        <f t="shared" si="224"/>
        <v>0</v>
      </c>
      <c r="Z77" s="362"/>
      <c r="AA77" s="367"/>
      <c r="AB77" s="365">
        <f t="shared" ref="AB77:AB79" si="249">+IF(AND(AB$2&gt;=$D77,AB$2&lt;=$E77)=TRUE,$I77/$H77,0)</f>
        <v>0</v>
      </c>
      <c r="AC77" s="361"/>
      <c r="AD77" s="362"/>
      <c r="AE77" s="363"/>
      <c r="AF77" s="364"/>
      <c r="AG77" s="364"/>
      <c r="AH77" s="365">
        <f t="shared" si="63"/>
        <v>0</v>
      </c>
      <c r="AI77" s="368"/>
      <c r="AJ77" s="362"/>
      <c r="AK77" s="363"/>
      <c r="AL77" s="367"/>
      <c r="AM77" s="369"/>
      <c r="AN77" s="365">
        <f t="shared" si="225"/>
        <v>0</v>
      </c>
      <c r="AO77" s="361"/>
      <c r="AP77" s="362"/>
      <c r="AQ77" s="363"/>
      <c r="AR77" s="367"/>
      <c r="AS77" s="367"/>
      <c r="AT77" s="365">
        <f t="shared" si="226"/>
        <v>0</v>
      </c>
      <c r="AU77" s="361"/>
      <c r="AV77" s="362"/>
      <c r="AW77" s="363"/>
      <c r="AX77" s="367"/>
      <c r="AY77" s="367"/>
      <c r="AZ77" s="365">
        <f t="shared" si="227"/>
        <v>0</v>
      </c>
      <c r="BA77" s="361"/>
      <c r="BB77" s="362"/>
      <c r="BC77" s="363"/>
      <c r="BD77" s="367"/>
      <c r="BE77" s="367"/>
      <c r="BF77" s="365">
        <f t="shared" si="228"/>
        <v>0</v>
      </c>
      <c r="BG77" s="361"/>
      <c r="BH77" s="362"/>
      <c r="BI77" s="363"/>
      <c r="BJ77" s="367"/>
      <c r="BK77" s="367"/>
      <c r="BL77" s="365">
        <f t="shared" si="229"/>
        <v>0</v>
      </c>
      <c r="BM77" s="361"/>
      <c r="BN77" s="362"/>
      <c r="BO77" s="363"/>
      <c r="BP77" s="367"/>
      <c r="BQ77" s="367"/>
      <c r="BR77" s="365">
        <f t="shared" si="230"/>
        <v>0</v>
      </c>
      <c r="BS77" s="370">
        <f t="shared" si="230"/>
        <v>0</v>
      </c>
      <c r="BT77" s="371"/>
      <c r="BU77" s="365"/>
      <c r="BV77" s="370"/>
      <c r="BW77" s="362"/>
      <c r="BX77" s="365">
        <f t="shared" si="231"/>
        <v>0</v>
      </c>
      <c r="BY77" s="361"/>
      <c r="BZ77" s="362"/>
      <c r="CA77" s="363"/>
      <c r="CB77" s="367"/>
      <c r="CC77" s="367"/>
      <c r="CD77" s="365">
        <f t="shared" si="232"/>
        <v>0</v>
      </c>
      <c r="CE77" s="361"/>
      <c r="CF77" s="362"/>
      <c r="CG77" s="363"/>
      <c r="CH77" s="367"/>
      <c r="CI77" s="367"/>
      <c r="CJ77" s="365">
        <f t="shared" si="233"/>
        <v>0</v>
      </c>
      <c r="CK77" s="361"/>
      <c r="CL77" s="362"/>
      <c r="CM77" s="363"/>
      <c r="CN77" s="367"/>
      <c r="CO77" s="367"/>
      <c r="CP77" s="365">
        <f t="shared" si="234"/>
        <v>0</v>
      </c>
      <c r="CQ77" s="361"/>
      <c r="CR77" s="362"/>
      <c r="CS77" s="363"/>
      <c r="CT77" s="367"/>
      <c r="CU77" s="367"/>
      <c r="CV77" s="365">
        <f t="shared" si="235"/>
        <v>0</v>
      </c>
      <c r="CW77" s="361"/>
      <c r="CX77" s="362"/>
      <c r="CY77" s="363"/>
      <c r="CZ77" s="367"/>
      <c r="DA77" s="367"/>
      <c r="DB77" s="365">
        <f t="shared" si="236"/>
        <v>0</v>
      </c>
      <c r="DC77" s="361"/>
      <c r="DD77" s="362"/>
      <c r="DE77" s="363"/>
      <c r="DF77" s="367"/>
      <c r="DG77" s="367"/>
      <c r="DH77" s="365">
        <f t="shared" si="237"/>
        <v>0</v>
      </c>
      <c r="DI77" s="361"/>
      <c r="DJ77" s="362"/>
      <c r="DK77" s="363"/>
      <c r="DL77" s="367"/>
      <c r="DM77" s="367"/>
      <c r="DN77" s="365">
        <f t="shared" si="238"/>
        <v>0</v>
      </c>
      <c r="DO77" s="370">
        <f t="shared" si="238"/>
        <v>0</v>
      </c>
      <c r="DP77" s="371"/>
      <c r="DQ77" s="367"/>
      <c r="DR77" s="372"/>
      <c r="DS77" s="365"/>
      <c r="DT77" s="370"/>
      <c r="DU77" s="362"/>
      <c r="DV77" s="367"/>
      <c r="DW77" s="372"/>
      <c r="DX77" s="365">
        <f t="shared" si="239"/>
        <v>0</v>
      </c>
      <c r="DY77" s="361"/>
      <c r="DZ77" s="362"/>
      <c r="EA77" s="363"/>
      <c r="EB77" s="367"/>
      <c r="EC77" s="367"/>
      <c r="ED77" s="365">
        <f t="shared" si="188"/>
        <v>2.48</v>
      </c>
      <c r="EE77" s="361"/>
      <c r="EF77" s="362"/>
      <c r="EG77" s="362"/>
      <c r="EH77" s="367"/>
      <c r="EI77" s="367"/>
      <c r="EJ77" s="365">
        <f t="shared" si="240"/>
        <v>0</v>
      </c>
      <c r="EK77" s="361"/>
      <c r="EL77" s="362"/>
      <c r="EM77" s="363"/>
      <c r="EN77" s="367"/>
      <c r="EO77" s="367"/>
      <c r="EP77" s="365">
        <f t="shared" si="241"/>
        <v>0</v>
      </c>
      <c r="EQ77" s="361"/>
      <c r="ER77" s="362"/>
      <c r="ES77" s="363"/>
      <c r="ET77" s="367"/>
      <c r="EU77" s="367"/>
      <c r="EV77" s="365">
        <f t="shared" si="242"/>
        <v>0</v>
      </c>
      <c r="EW77" s="361"/>
      <c r="EX77" s="362"/>
      <c r="EY77" s="363"/>
      <c r="EZ77" s="367"/>
      <c r="FA77" s="367"/>
      <c r="FB77" s="365">
        <f t="shared" si="243"/>
        <v>0</v>
      </c>
      <c r="FC77" s="361"/>
      <c r="FD77" s="362"/>
      <c r="FE77" s="363"/>
      <c r="FF77" s="367"/>
      <c r="FG77" s="367"/>
      <c r="FH77" s="365">
        <f t="shared" si="244"/>
        <v>0</v>
      </c>
      <c r="FI77" s="361"/>
      <c r="FJ77" s="362"/>
      <c r="FK77" s="363"/>
      <c r="FL77" s="367"/>
      <c r="FM77" s="367"/>
      <c r="FN77" s="365">
        <f t="shared" si="245"/>
        <v>2.48</v>
      </c>
      <c r="FO77" s="370">
        <f t="shared" si="245"/>
        <v>0</v>
      </c>
      <c r="FP77" s="373"/>
      <c r="FQ77" s="365">
        <f t="shared" si="246"/>
        <v>2.48</v>
      </c>
      <c r="FR77" s="370">
        <f t="shared" si="247"/>
        <v>0</v>
      </c>
      <c r="FS77" s="362"/>
      <c r="FT77" s="362"/>
      <c r="FU77" s="335"/>
      <c r="FV77" s="374"/>
    </row>
    <row r="78" spans="1:178" s="244" customFormat="1" ht="15.75">
      <c r="A78" s="353"/>
      <c r="B78" s="353"/>
      <c r="C78" s="398" t="s">
        <v>125</v>
      </c>
      <c r="D78" s="355">
        <v>44423</v>
      </c>
      <c r="E78" s="355">
        <v>44424</v>
      </c>
      <c r="F78" s="356">
        <f t="shared" si="65"/>
        <v>8.2644628099173556E-2</v>
      </c>
      <c r="G78" s="356">
        <v>80</v>
      </c>
      <c r="H78" s="357">
        <v>2</v>
      </c>
      <c r="I78" s="401">
        <v>968</v>
      </c>
      <c r="J78" s="397" t="s">
        <v>112</v>
      </c>
      <c r="K78" s="301"/>
      <c r="L78" s="360"/>
      <c r="M78" s="361"/>
      <c r="N78" s="362" t="str">
        <f t="shared" si="89"/>
        <v>-</v>
      </c>
      <c r="O78" s="363"/>
      <c r="P78" s="364">
        <f t="shared" si="223"/>
        <v>0</v>
      </c>
      <c r="Q78" s="364">
        <f t="shared" si="223"/>
        <v>0</v>
      </c>
      <c r="R78" s="365">
        <f t="shared" si="248"/>
        <v>0</v>
      </c>
      <c r="S78" s="361"/>
      <c r="T78" s="362"/>
      <c r="U78" s="363"/>
      <c r="V78" s="364"/>
      <c r="W78" s="364"/>
      <c r="X78" s="365">
        <f t="shared" si="224"/>
        <v>0</v>
      </c>
      <c r="Y78" s="366">
        <f t="shared" si="224"/>
        <v>0</v>
      </c>
      <c r="Z78" s="362"/>
      <c r="AA78" s="367"/>
      <c r="AB78" s="365">
        <f t="shared" si="249"/>
        <v>0</v>
      </c>
      <c r="AC78" s="361"/>
      <c r="AD78" s="362"/>
      <c r="AE78" s="363"/>
      <c r="AF78" s="364"/>
      <c r="AG78" s="364"/>
      <c r="AH78" s="365">
        <f t="shared" si="63"/>
        <v>0</v>
      </c>
      <c r="AI78" s="368"/>
      <c r="AJ78" s="362"/>
      <c r="AK78" s="363"/>
      <c r="AL78" s="367"/>
      <c r="AM78" s="369"/>
      <c r="AN78" s="365">
        <f t="shared" si="225"/>
        <v>0</v>
      </c>
      <c r="AO78" s="361"/>
      <c r="AP78" s="362"/>
      <c r="AQ78" s="363"/>
      <c r="AR78" s="367"/>
      <c r="AS78" s="367"/>
      <c r="AT78" s="365">
        <f t="shared" si="226"/>
        <v>0</v>
      </c>
      <c r="AU78" s="361"/>
      <c r="AV78" s="362"/>
      <c r="AW78" s="363"/>
      <c r="AX78" s="367"/>
      <c r="AY78" s="367"/>
      <c r="AZ78" s="365">
        <f t="shared" si="227"/>
        <v>0</v>
      </c>
      <c r="BA78" s="361"/>
      <c r="BB78" s="362"/>
      <c r="BC78" s="363"/>
      <c r="BD78" s="367"/>
      <c r="BE78" s="367"/>
      <c r="BF78" s="365">
        <f t="shared" si="228"/>
        <v>0</v>
      </c>
      <c r="BG78" s="361"/>
      <c r="BH78" s="362"/>
      <c r="BI78" s="363"/>
      <c r="BJ78" s="367"/>
      <c r="BK78" s="367"/>
      <c r="BL78" s="365">
        <f t="shared" si="229"/>
        <v>0</v>
      </c>
      <c r="BM78" s="361"/>
      <c r="BN78" s="362"/>
      <c r="BO78" s="363"/>
      <c r="BP78" s="367"/>
      <c r="BQ78" s="367"/>
      <c r="BR78" s="365">
        <f t="shared" si="230"/>
        <v>0</v>
      </c>
      <c r="BS78" s="370">
        <f t="shared" si="230"/>
        <v>0</v>
      </c>
      <c r="BT78" s="371"/>
      <c r="BU78" s="365"/>
      <c r="BV78" s="370"/>
      <c r="BW78" s="362"/>
      <c r="BX78" s="365">
        <f t="shared" si="231"/>
        <v>0</v>
      </c>
      <c r="BY78" s="361"/>
      <c r="BZ78" s="362"/>
      <c r="CA78" s="363"/>
      <c r="CB78" s="367"/>
      <c r="CC78" s="367"/>
      <c r="CD78" s="365">
        <f t="shared" si="232"/>
        <v>0</v>
      </c>
      <c r="CE78" s="361"/>
      <c r="CF78" s="362"/>
      <c r="CG78" s="363"/>
      <c r="CH78" s="367"/>
      <c r="CI78" s="367"/>
      <c r="CJ78" s="365">
        <f t="shared" si="233"/>
        <v>0</v>
      </c>
      <c r="CK78" s="361"/>
      <c r="CL78" s="362"/>
      <c r="CM78" s="363"/>
      <c r="CN78" s="367"/>
      <c r="CO78" s="367"/>
      <c r="CP78" s="365">
        <f t="shared" si="234"/>
        <v>0</v>
      </c>
      <c r="CQ78" s="361"/>
      <c r="CR78" s="362"/>
      <c r="CS78" s="363"/>
      <c r="CT78" s="367"/>
      <c r="CU78" s="367"/>
      <c r="CV78" s="365">
        <f t="shared" si="235"/>
        <v>0</v>
      </c>
      <c r="CW78" s="361"/>
      <c r="CX78" s="362"/>
      <c r="CY78" s="363"/>
      <c r="CZ78" s="367"/>
      <c r="DA78" s="367"/>
      <c r="DB78" s="365">
        <f t="shared" si="236"/>
        <v>0</v>
      </c>
      <c r="DC78" s="361"/>
      <c r="DD78" s="362"/>
      <c r="DE78" s="363"/>
      <c r="DF78" s="367"/>
      <c r="DG78" s="367"/>
      <c r="DH78" s="365">
        <f t="shared" si="237"/>
        <v>0</v>
      </c>
      <c r="DI78" s="361"/>
      <c r="DJ78" s="362"/>
      <c r="DK78" s="363"/>
      <c r="DL78" s="367"/>
      <c r="DM78" s="367"/>
      <c r="DN78" s="365">
        <f t="shared" si="238"/>
        <v>0</v>
      </c>
      <c r="DO78" s="370">
        <f t="shared" si="238"/>
        <v>0</v>
      </c>
      <c r="DP78" s="371"/>
      <c r="DQ78" s="367"/>
      <c r="DR78" s="372"/>
      <c r="DS78" s="365"/>
      <c r="DT78" s="370"/>
      <c r="DU78" s="362"/>
      <c r="DV78" s="367"/>
      <c r="DW78" s="372"/>
      <c r="DX78" s="365">
        <f t="shared" si="239"/>
        <v>484</v>
      </c>
      <c r="DY78" s="361"/>
      <c r="DZ78" s="362"/>
      <c r="EA78" s="363"/>
      <c r="EB78" s="367"/>
      <c r="EC78" s="367"/>
      <c r="ED78" s="365">
        <f t="shared" si="188"/>
        <v>484</v>
      </c>
      <c r="EE78" s="361"/>
      <c r="EF78" s="362"/>
      <c r="EG78" s="362"/>
      <c r="EH78" s="367"/>
      <c r="EI78" s="367"/>
      <c r="EJ78" s="365">
        <f t="shared" si="240"/>
        <v>0</v>
      </c>
      <c r="EK78" s="361"/>
      <c r="EL78" s="362"/>
      <c r="EM78" s="363"/>
      <c r="EN78" s="367"/>
      <c r="EO78" s="367"/>
      <c r="EP78" s="365">
        <f t="shared" si="241"/>
        <v>0</v>
      </c>
      <c r="EQ78" s="361"/>
      <c r="ER78" s="362"/>
      <c r="ES78" s="363"/>
      <c r="ET78" s="367"/>
      <c r="EU78" s="367"/>
      <c r="EV78" s="365">
        <f t="shared" si="242"/>
        <v>0</v>
      </c>
      <c r="EW78" s="361"/>
      <c r="EX78" s="362"/>
      <c r="EY78" s="363"/>
      <c r="EZ78" s="367"/>
      <c r="FA78" s="367"/>
      <c r="FB78" s="365">
        <f t="shared" si="243"/>
        <v>0</v>
      </c>
      <c r="FC78" s="361"/>
      <c r="FD78" s="362"/>
      <c r="FE78" s="363"/>
      <c r="FF78" s="367"/>
      <c r="FG78" s="367"/>
      <c r="FH78" s="365">
        <f t="shared" si="244"/>
        <v>0</v>
      </c>
      <c r="FI78" s="361"/>
      <c r="FJ78" s="362"/>
      <c r="FK78" s="363"/>
      <c r="FL78" s="367"/>
      <c r="FM78" s="367"/>
      <c r="FN78" s="365">
        <f t="shared" si="245"/>
        <v>968</v>
      </c>
      <c r="FO78" s="370">
        <f t="shared" si="245"/>
        <v>0</v>
      </c>
      <c r="FP78" s="373"/>
      <c r="FQ78" s="365">
        <f t="shared" si="246"/>
        <v>968</v>
      </c>
      <c r="FR78" s="370">
        <f t="shared" si="247"/>
        <v>0</v>
      </c>
      <c r="FS78" s="362"/>
      <c r="FT78" s="362"/>
      <c r="FU78" s="335"/>
      <c r="FV78" s="374"/>
    </row>
    <row r="79" spans="1:178" s="244" customFormat="1" ht="15.75">
      <c r="A79" s="353"/>
      <c r="B79" s="353"/>
      <c r="C79" s="398" t="s">
        <v>126</v>
      </c>
      <c r="D79" s="355">
        <v>44424</v>
      </c>
      <c r="E79" s="355">
        <v>44424</v>
      </c>
      <c r="F79" s="356">
        <f t="shared" si="65"/>
        <v>6.1919504643962853</v>
      </c>
      <c r="G79" s="356">
        <v>20</v>
      </c>
      <c r="H79" s="357">
        <v>1</v>
      </c>
      <c r="I79" s="401">
        <v>3.23</v>
      </c>
      <c r="J79" s="397" t="s">
        <v>118</v>
      </c>
      <c r="K79" s="301"/>
      <c r="L79" s="360"/>
      <c r="M79" s="361"/>
      <c r="N79" s="362" t="str">
        <f t="shared" si="89"/>
        <v>-</v>
      </c>
      <c r="O79" s="363"/>
      <c r="P79" s="364">
        <f t="shared" si="223"/>
        <v>0</v>
      </c>
      <c r="Q79" s="364">
        <f t="shared" si="223"/>
        <v>0</v>
      </c>
      <c r="R79" s="365">
        <f t="shared" si="248"/>
        <v>0</v>
      </c>
      <c r="S79" s="361"/>
      <c r="T79" s="362"/>
      <c r="U79" s="363"/>
      <c r="V79" s="364"/>
      <c r="W79" s="364"/>
      <c r="X79" s="365">
        <f t="shared" si="224"/>
        <v>0</v>
      </c>
      <c r="Y79" s="366">
        <f t="shared" si="224"/>
        <v>0</v>
      </c>
      <c r="Z79" s="362"/>
      <c r="AA79" s="367"/>
      <c r="AB79" s="365">
        <f t="shared" si="249"/>
        <v>0</v>
      </c>
      <c r="AC79" s="361"/>
      <c r="AD79" s="362"/>
      <c r="AE79" s="363"/>
      <c r="AF79" s="364"/>
      <c r="AG79" s="364"/>
      <c r="AH79" s="365">
        <f t="shared" ref="AH79" si="250">+IF(AND(AH$2&gt;=$D79,AH$2&lt;=$E79)=TRUE,$I79/$H79,0)</f>
        <v>0</v>
      </c>
      <c r="AI79" s="368"/>
      <c r="AJ79" s="362"/>
      <c r="AK79" s="363"/>
      <c r="AL79" s="367"/>
      <c r="AM79" s="369"/>
      <c r="AN79" s="365">
        <f t="shared" si="225"/>
        <v>0</v>
      </c>
      <c r="AO79" s="361"/>
      <c r="AP79" s="362"/>
      <c r="AQ79" s="363"/>
      <c r="AR79" s="367"/>
      <c r="AS79" s="367"/>
      <c r="AT79" s="365">
        <f t="shared" si="226"/>
        <v>0</v>
      </c>
      <c r="AU79" s="361"/>
      <c r="AV79" s="362"/>
      <c r="AW79" s="363"/>
      <c r="AX79" s="367"/>
      <c r="AY79" s="367"/>
      <c r="AZ79" s="365">
        <f t="shared" si="227"/>
        <v>0</v>
      </c>
      <c r="BA79" s="361"/>
      <c r="BB79" s="362"/>
      <c r="BC79" s="363"/>
      <c r="BD79" s="367"/>
      <c r="BE79" s="367"/>
      <c r="BF79" s="365">
        <f t="shared" si="228"/>
        <v>0</v>
      </c>
      <c r="BG79" s="361"/>
      <c r="BH79" s="362"/>
      <c r="BI79" s="363"/>
      <c r="BJ79" s="367"/>
      <c r="BK79" s="367"/>
      <c r="BL79" s="365">
        <f t="shared" si="229"/>
        <v>0</v>
      </c>
      <c r="BM79" s="361"/>
      <c r="BN79" s="362"/>
      <c r="BO79" s="363"/>
      <c r="BP79" s="367"/>
      <c r="BQ79" s="367"/>
      <c r="BR79" s="365">
        <f t="shared" si="230"/>
        <v>0</v>
      </c>
      <c r="BS79" s="370">
        <f t="shared" si="230"/>
        <v>0</v>
      </c>
      <c r="BT79" s="371"/>
      <c r="BU79" s="365"/>
      <c r="BV79" s="370"/>
      <c r="BW79" s="362"/>
      <c r="BX79" s="365">
        <f t="shared" si="231"/>
        <v>0</v>
      </c>
      <c r="BY79" s="361"/>
      <c r="BZ79" s="362"/>
      <c r="CA79" s="363"/>
      <c r="CB79" s="367"/>
      <c r="CC79" s="367"/>
      <c r="CD79" s="365">
        <f t="shared" si="232"/>
        <v>0</v>
      </c>
      <c r="CE79" s="361"/>
      <c r="CF79" s="362"/>
      <c r="CG79" s="363"/>
      <c r="CH79" s="367"/>
      <c r="CI79" s="367"/>
      <c r="CJ79" s="365">
        <f t="shared" si="233"/>
        <v>0</v>
      </c>
      <c r="CK79" s="361"/>
      <c r="CL79" s="362"/>
      <c r="CM79" s="363"/>
      <c r="CN79" s="367"/>
      <c r="CO79" s="367"/>
      <c r="CP79" s="365">
        <f t="shared" si="234"/>
        <v>0</v>
      </c>
      <c r="CQ79" s="361"/>
      <c r="CR79" s="362"/>
      <c r="CS79" s="363"/>
      <c r="CT79" s="367"/>
      <c r="CU79" s="367"/>
      <c r="CV79" s="365">
        <f t="shared" si="235"/>
        <v>0</v>
      </c>
      <c r="CW79" s="361"/>
      <c r="CX79" s="362"/>
      <c r="CY79" s="363"/>
      <c r="CZ79" s="367"/>
      <c r="DA79" s="367"/>
      <c r="DB79" s="365">
        <f t="shared" si="236"/>
        <v>0</v>
      </c>
      <c r="DC79" s="361"/>
      <c r="DD79" s="362"/>
      <c r="DE79" s="363"/>
      <c r="DF79" s="367"/>
      <c r="DG79" s="367"/>
      <c r="DH79" s="365">
        <f t="shared" si="237"/>
        <v>0</v>
      </c>
      <c r="DI79" s="361"/>
      <c r="DJ79" s="362"/>
      <c r="DK79" s="363"/>
      <c r="DL79" s="367"/>
      <c r="DM79" s="367"/>
      <c r="DN79" s="365">
        <f t="shared" si="238"/>
        <v>0</v>
      </c>
      <c r="DO79" s="370">
        <f t="shared" si="238"/>
        <v>0</v>
      </c>
      <c r="DP79" s="371"/>
      <c r="DQ79" s="367"/>
      <c r="DR79" s="372"/>
      <c r="DS79" s="365"/>
      <c r="DT79" s="370"/>
      <c r="DU79" s="362"/>
      <c r="DV79" s="367"/>
      <c r="DW79" s="372"/>
      <c r="DX79" s="365">
        <f t="shared" si="239"/>
        <v>0</v>
      </c>
      <c r="DY79" s="361"/>
      <c r="DZ79" s="362"/>
      <c r="EA79" s="363"/>
      <c r="EB79" s="367"/>
      <c r="EC79" s="367"/>
      <c r="ED79" s="365">
        <f t="shared" si="188"/>
        <v>3.23</v>
      </c>
      <c r="EE79" s="361"/>
      <c r="EF79" s="362"/>
      <c r="EG79" s="362"/>
      <c r="EH79" s="367"/>
      <c r="EI79" s="367"/>
      <c r="EJ79" s="365">
        <f t="shared" si="240"/>
        <v>0</v>
      </c>
      <c r="EK79" s="361"/>
      <c r="EL79" s="362"/>
      <c r="EM79" s="363"/>
      <c r="EN79" s="367"/>
      <c r="EO79" s="367"/>
      <c r="EP79" s="365">
        <f t="shared" si="241"/>
        <v>0</v>
      </c>
      <c r="EQ79" s="361"/>
      <c r="ER79" s="362"/>
      <c r="ES79" s="363"/>
      <c r="ET79" s="367"/>
      <c r="EU79" s="367"/>
      <c r="EV79" s="365">
        <f t="shared" si="242"/>
        <v>0</v>
      </c>
      <c r="EW79" s="361"/>
      <c r="EX79" s="362"/>
      <c r="EY79" s="363"/>
      <c r="EZ79" s="367"/>
      <c r="FA79" s="367"/>
      <c r="FB79" s="365">
        <f t="shared" si="243"/>
        <v>0</v>
      </c>
      <c r="FC79" s="361"/>
      <c r="FD79" s="362"/>
      <c r="FE79" s="363"/>
      <c r="FF79" s="367"/>
      <c r="FG79" s="367"/>
      <c r="FH79" s="365">
        <f t="shared" si="244"/>
        <v>0</v>
      </c>
      <c r="FI79" s="361"/>
      <c r="FJ79" s="362"/>
      <c r="FK79" s="363"/>
      <c r="FL79" s="367"/>
      <c r="FM79" s="367"/>
      <c r="FN79" s="365">
        <f t="shared" si="245"/>
        <v>3.23</v>
      </c>
      <c r="FO79" s="370">
        <f t="shared" si="245"/>
        <v>0</v>
      </c>
      <c r="FP79" s="373"/>
      <c r="FQ79" s="365">
        <f t="shared" si="246"/>
        <v>3.23</v>
      </c>
      <c r="FR79" s="370">
        <f t="shared" si="247"/>
        <v>0</v>
      </c>
      <c r="FS79" s="362"/>
      <c r="FT79" s="362"/>
      <c r="FU79" s="335"/>
      <c r="FV79" s="374"/>
    </row>
    <row r="80" spans="1:178" s="244" customFormat="1" ht="15.75">
      <c r="A80" s="353"/>
      <c r="B80" s="353"/>
      <c r="C80" s="400" t="s">
        <v>137</v>
      </c>
      <c r="D80" s="377"/>
      <c r="E80" s="377"/>
      <c r="F80" s="377"/>
      <c r="G80" s="377"/>
      <c r="H80" s="377"/>
      <c r="I80" s="377"/>
      <c r="J80" s="377"/>
      <c r="K80" s="377"/>
      <c r="L80" s="377"/>
      <c r="M80" s="377"/>
      <c r="N80" s="377"/>
      <c r="O80" s="377"/>
      <c r="P80" s="377"/>
      <c r="Q80" s="377"/>
      <c r="R80" s="377"/>
      <c r="S80" s="377"/>
      <c r="T80" s="377"/>
      <c r="U80" s="377"/>
      <c r="V80" s="377"/>
      <c r="W80" s="377"/>
      <c r="X80" s="377"/>
      <c r="Y80" s="377"/>
      <c r="Z80" s="377"/>
      <c r="AA80" s="377"/>
      <c r="AB80" s="377"/>
      <c r="AC80" s="377"/>
      <c r="AD80" s="377"/>
      <c r="AE80" s="377"/>
      <c r="AF80" s="377"/>
      <c r="AG80" s="377"/>
      <c r="AH80" s="377"/>
      <c r="AI80" s="377"/>
      <c r="AJ80" s="377"/>
      <c r="AK80" s="377"/>
      <c r="AL80" s="377"/>
      <c r="AM80" s="377"/>
      <c r="AN80" s="377"/>
      <c r="AO80" s="377"/>
      <c r="AP80" s="377"/>
      <c r="AQ80" s="377"/>
      <c r="AR80" s="377"/>
      <c r="AS80" s="377"/>
      <c r="AT80" s="377"/>
      <c r="AU80" s="377"/>
      <c r="AV80" s="377"/>
      <c r="AW80" s="377"/>
      <c r="AX80" s="377"/>
      <c r="AY80" s="377"/>
      <c r="AZ80" s="377"/>
      <c r="BA80" s="377"/>
      <c r="BB80" s="377"/>
      <c r="BC80" s="377"/>
      <c r="BD80" s="377"/>
      <c r="BE80" s="377"/>
      <c r="BF80" s="377"/>
      <c r="BG80" s="377"/>
      <c r="BH80" s="377"/>
      <c r="BI80" s="377"/>
      <c r="BJ80" s="377"/>
      <c r="BK80" s="377"/>
      <c r="BL80" s="377"/>
      <c r="BM80" s="377"/>
      <c r="BN80" s="377"/>
      <c r="BO80" s="377"/>
      <c r="BP80" s="377"/>
      <c r="BQ80" s="377"/>
      <c r="BR80" s="377"/>
      <c r="BS80" s="377"/>
      <c r="BT80" s="377"/>
      <c r="BU80" s="377"/>
      <c r="BV80" s="377"/>
      <c r="BW80" s="377"/>
      <c r="BX80" s="377"/>
      <c r="BY80" s="377"/>
      <c r="BZ80" s="377"/>
      <c r="CA80" s="377"/>
      <c r="CB80" s="377"/>
      <c r="CC80" s="377"/>
      <c r="CD80" s="377"/>
      <c r="CE80" s="377"/>
      <c r="CF80" s="377"/>
      <c r="CG80" s="377"/>
      <c r="CH80" s="377"/>
      <c r="CI80" s="377"/>
      <c r="CJ80" s="377"/>
      <c r="CK80" s="377"/>
      <c r="CL80" s="377"/>
      <c r="CM80" s="377"/>
      <c r="CN80" s="377"/>
      <c r="CO80" s="377"/>
      <c r="CP80" s="377"/>
      <c r="CQ80" s="377"/>
      <c r="CR80" s="377"/>
      <c r="CS80" s="377"/>
      <c r="CT80" s="377"/>
      <c r="CU80" s="377"/>
      <c r="CV80" s="377"/>
      <c r="CW80" s="377"/>
      <c r="CX80" s="377"/>
      <c r="CY80" s="377"/>
      <c r="CZ80" s="377"/>
      <c r="DA80" s="377"/>
      <c r="DB80" s="377"/>
      <c r="DC80" s="377"/>
      <c r="DD80" s="377"/>
      <c r="DE80" s="377"/>
      <c r="DF80" s="377"/>
      <c r="DG80" s="377"/>
      <c r="DH80" s="377"/>
      <c r="DI80" s="377"/>
      <c r="DJ80" s="377"/>
      <c r="DK80" s="377"/>
      <c r="DL80" s="377"/>
      <c r="DM80" s="377"/>
      <c r="DN80" s="377"/>
      <c r="DO80" s="377"/>
      <c r="DP80" s="377"/>
      <c r="DQ80" s="377"/>
      <c r="DR80" s="377"/>
      <c r="DS80" s="377"/>
      <c r="DT80" s="377"/>
      <c r="DU80" s="377"/>
      <c r="DV80" s="377"/>
      <c r="DW80" s="377"/>
      <c r="DX80" s="377"/>
      <c r="DY80" s="377"/>
      <c r="DZ80" s="377"/>
      <c r="EA80" s="377"/>
      <c r="EB80" s="377"/>
      <c r="EC80" s="377"/>
      <c r="ED80" s="377"/>
      <c r="EE80" s="377"/>
      <c r="EF80" s="377"/>
      <c r="EG80" s="377"/>
      <c r="EH80" s="377"/>
      <c r="EI80" s="377"/>
      <c r="EJ80" s="377"/>
      <c r="EK80" s="377"/>
      <c r="EL80" s="377"/>
      <c r="EM80" s="377"/>
      <c r="EN80" s="377"/>
      <c r="EO80" s="377"/>
      <c r="EP80" s="377"/>
      <c r="EQ80" s="377"/>
      <c r="ER80" s="377"/>
      <c r="ES80" s="377"/>
      <c r="ET80" s="377"/>
      <c r="EU80" s="377"/>
      <c r="EV80" s="377"/>
      <c r="EW80" s="377"/>
      <c r="EX80" s="377"/>
      <c r="EY80" s="377"/>
      <c r="EZ80" s="377"/>
      <c r="FA80" s="377"/>
      <c r="FB80" s="377"/>
      <c r="FC80" s="377"/>
      <c r="FD80" s="377"/>
      <c r="FE80" s="377"/>
      <c r="FF80" s="377"/>
      <c r="FG80" s="377"/>
      <c r="FH80" s="377"/>
      <c r="FI80" s="377"/>
      <c r="FJ80" s="377"/>
      <c r="FK80" s="377"/>
      <c r="FL80" s="377"/>
      <c r="FM80" s="377"/>
      <c r="FN80" s="377"/>
      <c r="FO80" s="377"/>
      <c r="FP80" s="377"/>
      <c r="FQ80" s="377"/>
      <c r="FR80" s="377"/>
      <c r="FS80" s="377"/>
      <c r="FT80" s="362"/>
      <c r="FU80" s="335"/>
      <c r="FV80" s="374"/>
    </row>
    <row r="81" spans="1:178" s="244" customFormat="1" ht="15.75">
      <c r="A81" s="353"/>
      <c r="B81" s="353"/>
      <c r="C81" s="398" t="s">
        <v>130</v>
      </c>
      <c r="D81" s="355">
        <v>44426</v>
      </c>
      <c r="E81" s="355">
        <v>44426</v>
      </c>
      <c r="F81" s="356">
        <f t="shared" si="65"/>
        <v>37.914691943127963</v>
      </c>
      <c r="G81" s="356">
        <v>80</v>
      </c>
      <c r="H81" s="357">
        <v>1</v>
      </c>
      <c r="I81" s="401">
        <v>2.11</v>
      </c>
      <c r="J81" s="397" t="s">
        <v>118</v>
      </c>
      <c r="K81" s="301"/>
      <c r="L81" s="360"/>
      <c r="M81" s="361"/>
      <c r="N81" s="362" t="str">
        <f t="shared" si="89"/>
        <v>-</v>
      </c>
      <c r="O81" s="363"/>
      <c r="P81" s="364">
        <f t="shared" ref="P81:Q96" si="251">+L81</f>
        <v>0</v>
      </c>
      <c r="Q81" s="364">
        <f t="shared" si="251"/>
        <v>0</v>
      </c>
      <c r="R81" s="365">
        <f t="shared" ref="R81:R96" si="252">+IF(AND(R$2&gt;=$D81,R$2&lt;=$E81)=TRUE,$I81/$H81,0)</f>
        <v>0</v>
      </c>
      <c r="S81" s="361"/>
      <c r="T81" s="362"/>
      <c r="U81" s="363"/>
      <c r="V81" s="364"/>
      <c r="W81" s="364"/>
      <c r="X81" s="365">
        <f t="shared" ref="X81:Y96" si="253">+R81</f>
        <v>0</v>
      </c>
      <c r="Y81" s="366">
        <f t="shared" si="253"/>
        <v>0</v>
      </c>
      <c r="Z81" s="362"/>
      <c r="AA81" s="367"/>
      <c r="AB81" s="365">
        <f t="shared" ref="AB81:AB96" si="254">+IF(AND(AB$2&gt;=$D81,AB$2&lt;=$E81)=TRUE,$I81/$H81,0)</f>
        <v>0</v>
      </c>
      <c r="AC81" s="361"/>
      <c r="AD81" s="362"/>
      <c r="AE81" s="363"/>
      <c r="AF81" s="364"/>
      <c r="AG81" s="364"/>
      <c r="AH81" s="365">
        <f t="shared" ref="AH81:AH96" si="255">+IF(AND(AH$2&gt;=$D81,AH$2&lt;=$E81)=TRUE,$I81/$H81,0)</f>
        <v>0</v>
      </c>
      <c r="AI81" s="368"/>
      <c r="AJ81" s="362"/>
      <c r="AK81" s="363"/>
      <c r="AL81" s="367"/>
      <c r="AM81" s="369"/>
      <c r="AN81" s="365">
        <f t="shared" ref="AN81:AN96" si="256">+IF(AND(AN$2&gt;=$D81,AN$2&lt;=$E81)=TRUE,$I81/$H81,0)</f>
        <v>0</v>
      </c>
      <c r="AO81" s="361"/>
      <c r="AP81" s="362"/>
      <c r="AQ81" s="363"/>
      <c r="AR81" s="367"/>
      <c r="AS81" s="367"/>
      <c r="AT81" s="365">
        <f t="shared" ref="AT81:AT96" si="257">+IF(AND(AT$2&gt;=$D81,AT$2&lt;=$E81)=TRUE,$I81/$H81,0)</f>
        <v>0</v>
      </c>
      <c r="AU81" s="361"/>
      <c r="AV81" s="362"/>
      <c r="AW81" s="363"/>
      <c r="AX81" s="367"/>
      <c r="AY81" s="367"/>
      <c r="AZ81" s="365">
        <f t="shared" ref="AZ81:AZ96" si="258">+IF(AND(AZ$2&gt;=$D81,AZ$2&lt;=$E81)=TRUE,$I81/$H81,0)</f>
        <v>0</v>
      </c>
      <c r="BA81" s="361"/>
      <c r="BB81" s="362"/>
      <c r="BC81" s="363"/>
      <c r="BD81" s="367"/>
      <c r="BE81" s="367"/>
      <c r="BF81" s="365">
        <f t="shared" ref="BF81:BF96" si="259">+IF(AND(BF$2&gt;=$D81,BF$2&lt;=$E81)=TRUE,$I81/$H81,0)</f>
        <v>0</v>
      </c>
      <c r="BG81" s="361"/>
      <c r="BH81" s="362"/>
      <c r="BI81" s="363"/>
      <c r="BJ81" s="367"/>
      <c r="BK81" s="367"/>
      <c r="BL81" s="365">
        <f t="shared" ref="BL81:BL96" si="260">+IF(AND(BL$2&gt;=$D81,BL$2&lt;=$E81)=TRUE,$I81/$H81,0)</f>
        <v>0</v>
      </c>
      <c r="BM81" s="361"/>
      <c r="BN81" s="362"/>
      <c r="BO81" s="363"/>
      <c r="BP81" s="367"/>
      <c r="BQ81" s="367"/>
      <c r="BR81" s="365">
        <f t="shared" ref="BR81:BS96" si="261">+AB81+AH81+AN81+AT81+AZ81+BF81+BL81</f>
        <v>0</v>
      </c>
      <c r="BS81" s="370">
        <f t="shared" si="261"/>
        <v>0</v>
      </c>
      <c r="BT81" s="371"/>
      <c r="BU81" s="365"/>
      <c r="BV81" s="370"/>
      <c r="BW81" s="362"/>
      <c r="BX81" s="365">
        <f t="shared" ref="BX81:BX96" si="262">+IF(AND(BX$2&gt;=$D81,BX$2&lt;=$E81)=TRUE,$I81/$H81,0)</f>
        <v>0</v>
      </c>
      <c r="BY81" s="361"/>
      <c r="BZ81" s="362"/>
      <c r="CA81" s="363"/>
      <c r="CB81" s="367"/>
      <c r="CC81" s="367"/>
      <c r="CD81" s="365">
        <f t="shared" ref="CD81:CD96" si="263">+IF(AND(CD$2&gt;=$D81,CD$2&lt;=$E81)=TRUE,$I81/$H81,0)</f>
        <v>0</v>
      </c>
      <c r="CE81" s="361"/>
      <c r="CF81" s="362"/>
      <c r="CG81" s="363"/>
      <c r="CH81" s="367"/>
      <c r="CI81" s="367"/>
      <c r="CJ81" s="365">
        <f t="shared" ref="CJ81:CJ96" si="264">+IF(AND(CJ$2&gt;=$D81,CJ$2&lt;=$E81)=TRUE,$I81/$H81,0)</f>
        <v>0</v>
      </c>
      <c r="CK81" s="361"/>
      <c r="CL81" s="362"/>
      <c r="CM81" s="363"/>
      <c r="CN81" s="367"/>
      <c r="CO81" s="367"/>
      <c r="CP81" s="365">
        <f t="shared" ref="CP81:CP96" si="265">+IF(AND(CP$2&gt;=$D81,CP$2&lt;=$E81)=TRUE,$I81/$H81,0)</f>
        <v>0</v>
      </c>
      <c r="CQ81" s="361"/>
      <c r="CR81" s="362"/>
      <c r="CS81" s="363"/>
      <c r="CT81" s="367"/>
      <c r="CU81" s="367"/>
      <c r="CV81" s="365">
        <f t="shared" ref="CV81:CV96" si="266">+IF(AND(CV$2&gt;=$D81,CV$2&lt;=$E81)=TRUE,$I81/$H81,0)</f>
        <v>0</v>
      </c>
      <c r="CW81" s="361"/>
      <c r="CX81" s="362"/>
      <c r="CY81" s="363"/>
      <c r="CZ81" s="367"/>
      <c r="DA81" s="367"/>
      <c r="DB81" s="365">
        <f t="shared" ref="DB81:DB96" si="267">+IF(AND(DB$2&gt;=$D81,DB$2&lt;=$E81)=TRUE,$I81/$H81,0)</f>
        <v>0</v>
      </c>
      <c r="DC81" s="361"/>
      <c r="DD81" s="362"/>
      <c r="DE81" s="363"/>
      <c r="DF81" s="367"/>
      <c r="DG81" s="367"/>
      <c r="DH81" s="365">
        <f t="shared" ref="DH81:DH96" si="268">+IF(AND(DH$2&gt;=$D81,DH$2&lt;=$E81)=TRUE,$I81/$H81,0)</f>
        <v>0</v>
      </c>
      <c r="DI81" s="361"/>
      <c r="DJ81" s="362"/>
      <c r="DK81" s="363"/>
      <c r="DL81" s="367"/>
      <c r="DM81" s="367"/>
      <c r="DN81" s="365">
        <f t="shared" ref="DN81:DO96" si="269">+BX81+CD81+CJ81+CP81+CV81+DB81+DH81</f>
        <v>0</v>
      </c>
      <c r="DO81" s="370">
        <f t="shared" si="269"/>
        <v>0</v>
      </c>
      <c r="DP81" s="371"/>
      <c r="DQ81" s="367"/>
      <c r="DR81" s="372"/>
      <c r="DS81" s="365"/>
      <c r="DT81" s="370"/>
      <c r="DU81" s="362"/>
      <c r="DV81" s="367"/>
      <c r="DW81" s="372"/>
      <c r="DX81" s="365">
        <f t="shared" ref="DX81:DX96" si="270">+IF(AND(DX$2&gt;=$D81,DX$2&lt;=$E81)=TRUE,$I81/$H81,0)</f>
        <v>0</v>
      </c>
      <c r="DY81" s="361"/>
      <c r="DZ81" s="362"/>
      <c r="EA81" s="363"/>
      <c r="EB81" s="367"/>
      <c r="EC81" s="367"/>
      <c r="ED81" s="365">
        <f t="shared" si="188"/>
        <v>0</v>
      </c>
      <c r="EE81" s="361"/>
      <c r="EF81" s="362"/>
      <c r="EG81" s="362"/>
      <c r="EH81" s="367"/>
      <c r="EI81" s="367"/>
      <c r="EJ81" s="365">
        <f t="shared" ref="EJ81:EJ96" si="271">+IF(AND(EJ$2&gt;=$D81,EJ$2&lt;=$E81)=TRUE,$I81/$H81,0)</f>
        <v>0</v>
      </c>
      <c r="EK81" s="361"/>
      <c r="EL81" s="362"/>
      <c r="EM81" s="363"/>
      <c r="EN81" s="367"/>
      <c r="EO81" s="367"/>
      <c r="EP81" s="365">
        <f t="shared" ref="EP81:EP96" si="272">+IF(AND(EP$2&gt;=$D81,EP$2&lt;=$E81)=TRUE,$I81/$H81,0)</f>
        <v>2.11</v>
      </c>
      <c r="EQ81" s="361"/>
      <c r="ER81" s="362"/>
      <c r="ES81" s="363"/>
      <c r="ET81" s="367"/>
      <c r="EU81" s="367"/>
      <c r="EV81" s="365">
        <f t="shared" ref="EV81:EV96" si="273">+IF(AND(EV$2&gt;=$D81,EV$2&lt;=$E81)=TRUE,$I81/$H81,0)</f>
        <v>0</v>
      </c>
      <c r="EW81" s="361"/>
      <c r="EX81" s="362"/>
      <c r="EY81" s="363"/>
      <c r="EZ81" s="367"/>
      <c r="FA81" s="367"/>
      <c r="FB81" s="365">
        <f t="shared" ref="FB81:FB96" si="274">+IF(AND(FB$2&gt;=$D81,FB$2&lt;=$E81)=TRUE,$I81/$H81,0)</f>
        <v>0</v>
      </c>
      <c r="FC81" s="361"/>
      <c r="FD81" s="362"/>
      <c r="FE81" s="363"/>
      <c r="FF81" s="367"/>
      <c r="FG81" s="367"/>
      <c r="FH81" s="365">
        <f t="shared" ref="FH81:FH96" si="275">+IF(AND(FH$2&gt;=$D81,FH$2&lt;=$E81)=TRUE,$I81/$H81,0)</f>
        <v>0</v>
      </c>
      <c r="FI81" s="361"/>
      <c r="FJ81" s="362"/>
      <c r="FK81" s="363"/>
      <c r="FL81" s="367"/>
      <c r="FM81" s="367"/>
      <c r="FN81" s="365">
        <f t="shared" ref="FN81:FO96" si="276">+DX81+ED81+EJ81+EP81+EV81+FB81+FH81</f>
        <v>2.11</v>
      </c>
      <c r="FO81" s="370">
        <f t="shared" si="276"/>
        <v>0</v>
      </c>
      <c r="FP81" s="373"/>
      <c r="FQ81" s="365">
        <f t="shared" ref="FQ81:FQ96" si="277">+DS81+FN81</f>
        <v>2.11</v>
      </c>
      <c r="FR81" s="370">
        <f t="shared" ref="FR81:FR96" si="278">+FO81+DT81</f>
        <v>0</v>
      </c>
      <c r="FS81" s="362"/>
      <c r="FT81" s="362"/>
      <c r="FU81" s="335"/>
      <c r="FV81" s="374"/>
    </row>
    <row r="82" spans="1:178" s="244" customFormat="1" ht="15.75">
      <c r="A82" s="353"/>
      <c r="B82" s="353"/>
      <c r="C82" s="398" t="s">
        <v>131</v>
      </c>
      <c r="D82" s="355">
        <v>44426</v>
      </c>
      <c r="E82" s="355">
        <v>44426</v>
      </c>
      <c r="F82" s="356">
        <f t="shared" ref="F82:F96" si="279">+G82/I82</f>
        <v>37.914691943127963</v>
      </c>
      <c r="G82" s="356">
        <v>80</v>
      </c>
      <c r="H82" s="357">
        <v>1</v>
      </c>
      <c r="I82" s="401">
        <v>2.11</v>
      </c>
      <c r="J82" s="397" t="s">
        <v>118</v>
      </c>
      <c r="K82" s="301"/>
      <c r="L82" s="360"/>
      <c r="M82" s="361"/>
      <c r="N82" s="362" t="str">
        <f t="shared" si="89"/>
        <v>-</v>
      </c>
      <c r="O82" s="363"/>
      <c r="P82" s="364">
        <f t="shared" si="251"/>
        <v>0</v>
      </c>
      <c r="Q82" s="364">
        <f t="shared" si="251"/>
        <v>0</v>
      </c>
      <c r="R82" s="365">
        <f t="shared" si="252"/>
        <v>0</v>
      </c>
      <c r="S82" s="361"/>
      <c r="T82" s="362"/>
      <c r="U82" s="363"/>
      <c r="V82" s="364"/>
      <c r="W82" s="364"/>
      <c r="X82" s="365">
        <f t="shared" si="253"/>
        <v>0</v>
      </c>
      <c r="Y82" s="366">
        <f t="shared" si="253"/>
        <v>0</v>
      </c>
      <c r="Z82" s="362"/>
      <c r="AA82" s="367"/>
      <c r="AB82" s="365">
        <f t="shared" si="254"/>
        <v>0</v>
      </c>
      <c r="AC82" s="361"/>
      <c r="AD82" s="362"/>
      <c r="AE82" s="363"/>
      <c r="AF82" s="364"/>
      <c r="AG82" s="364"/>
      <c r="AH82" s="365">
        <f t="shared" si="255"/>
        <v>0</v>
      </c>
      <c r="AI82" s="368"/>
      <c r="AJ82" s="362"/>
      <c r="AK82" s="363"/>
      <c r="AL82" s="367"/>
      <c r="AM82" s="369"/>
      <c r="AN82" s="365">
        <f t="shared" si="256"/>
        <v>0</v>
      </c>
      <c r="AO82" s="361"/>
      <c r="AP82" s="362"/>
      <c r="AQ82" s="363"/>
      <c r="AR82" s="367"/>
      <c r="AS82" s="367"/>
      <c r="AT82" s="365">
        <f t="shared" si="257"/>
        <v>0</v>
      </c>
      <c r="AU82" s="361"/>
      <c r="AV82" s="362"/>
      <c r="AW82" s="363"/>
      <c r="AX82" s="367"/>
      <c r="AY82" s="367"/>
      <c r="AZ82" s="365">
        <f t="shared" si="258"/>
        <v>0</v>
      </c>
      <c r="BA82" s="361"/>
      <c r="BB82" s="362"/>
      <c r="BC82" s="363"/>
      <c r="BD82" s="367"/>
      <c r="BE82" s="367"/>
      <c r="BF82" s="365">
        <f t="shared" si="259"/>
        <v>0</v>
      </c>
      <c r="BG82" s="361"/>
      <c r="BH82" s="362"/>
      <c r="BI82" s="363"/>
      <c r="BJ82" s="367"/>
      <c r="BK82" s="367"/>
      <c r="BL82" s="365">
        <f t="shared" si="260"/>
        <v>0</v>
      </c>
      <c r="BM82" s="361"/>
      <c r="BN82" s="362"/>
      <c r="BO82" s="363"/>
      <c r="BP82" s="367"/>
      <c r="BQ82" s="367"/>
      <c r="BR82" s="365">
        <f t="shared" si="261"/>
        <v>0</v>
      </c>
      <c r="BS82" s="370">
        <f t="shared" si="261"/>
        <v>0</v>
      </c>
      <c r="BT82" s="371"/>
      <c r="BU82" s="365"/>
      <c r="BV82" s="370"/>
      <c r="BW82" s="362"/>
      <c r="BX82" s="365">
        <f t="shared" si="262"/>
        <v>0</v>
      </c>
      <c r="BY82" s="361"/>
      <c r="BZ82" s="362"/>
      <c r="CA82" s="363"/>
      <c r="CB82" s="367"/>
      <c r="CC82" s="367"/>
      <c r="CD82" s="365">
        <f t="shared" si="263"/>
        <v>0</v>
      </c>
      <c r="CE82" s="361"/>
      <c r="CF82" s="362"/>
      <c r="CG82" s="363"/>
      <c r="CH82" s="367"/>
      <c r="CI82" s="367"/>
      <c r="CJ82" s="365">
        <f t="shared" si="264"/>
        <v>0</v>
      </c>
      <c r="CK82" s="361"/>
      <c r="CL82" s="362"/>
      <c r="CM82" s="363"/>
      <c r="CN82" s="367"/>
      <c r="CO82" s="367"/>
      <c r="CP82" s="365">
        <f t="shared" si="265"/>
        <v>0</v>
      </c>
      <c r="CQ82" s="361"/>
      <c r="CR82" s="362"/>
      <c r="CS82" s="363"/>
      <c r="CT82" s="367"/>
      <c r="CU82" s="367"/>
      <c r="CV82" s="365">
        <f t="shared" si="266"/>
        <v>0</v>
      </c>
      <c r="CW82" s="361"/>
      <c r="CX82" s="362"/>
      <c r="CY82" s="363"/>
      <c r="CZ82" s="367"/>
      <c r="DA82" s="367"/>
      <c r="DB82" s="365">
        <f t="shared" si="267"/>
        <v>0</v>
      </c>
      <c r="DC82" s="361"/>
      <c r="DD82" s="362"/>
      <c r="DE82" s="363"/>
      <c r="DF82" s="367"/>
      <c r="DG82" s="367"/>
      <c r="DH82" s="365">
        <f t="shared" si="268"/>
        <v>0</v>
      </c>
      <c r="DI82" s="361"/>
      <c r="DJ82" s="362"/>
      <c r="DK82" s="363"/>
      <c r="DL82" s="367"/>
      <c r="DM82" s="367"/>
      <c r="DN82" s="365">
        <f t="shared" si="269"/>
        <v>0</v>
      </c>
      <c r="DO82" s="370">
        <f t="shared" si="269"/>
        <v>0</v>
      </c>
      <c r="DP82" s="371"/>
      <c r="DQ82" s="367"/>
      <c r="DR82" s="372"/>
      <c r="DS82" s="365"/>
      <c r="DT82" s="370"/>
      <c r="DU82" s="362"/>
      <c r="DV82" s="367"/>
      <c r="DW82" s="372"/>
      <c r="DX82" s="365">
        <f t="shared" si="270"/>
        <v>0</v>
      </c>
      <c r="DY82" s="361"/>
      <c r="DZ82" s="362"/>
      <c r="EA82" s="363"/>
      <c r="EB82" s="367"/>
      <c r="EC82" s="367"/>
      <c r="ED82" s="365">
        <f t="shared" si="188"/>
        <v>0</v>
      </c>
      <c r="EE82" s="361"/>
      <c r="EF82" s="362"/>
      <c r="EG82" s="362"/>
      <c r="EH82" s="367"/>
      <c r="EI82" s="367"/>
      <c r="EJ82" s="365">
        <f t="shared" si="271"/>
        <v>0</v>
      </c>
      <c r="EK82" s="361"/>
      <c r="EL82" s="362"/>
      <c r="EM82" s="363"/>
      <c r="EN82" s="367"/>
      <c r="EO82" s="367"/>
      <c r="EP82" s="365">
        <f t="shared" si="272"/>
        <v>2.11</v>
      </c>
      <c r="EQ82" s="361"/>
      <c r="ER82" s="362"/>
      <c r="ES82" s="363"/>
      <c r="ET82" s="367"/>
      <c r="EU82" s="367"/>
      <c r="EV82" s="365">
        <f t="shared" si="273"/>
        <v>0</v>
      </c>
      <c r="EW82" s="361"/>
      <c r="EX82" s="362"/>
      <c r="EY82" s="363"/>
      <c r="EZ82" s="367"/>
      <c r="FA82" s="367"/>
      <c r="FB82" s="365">
        <f t="shared" si="274"/>
        <v>0</v>
      </c>
      <c r="FC82" s="361"/>
      <c r="FD82" s="362"/>
      <c r="FE82" s="363"/>
      <c r="FF82" s="367"/>
      <c r="FG82" s="367"/>
      <c r="FH82" s="365">
        <f t="shared" si="275"/>
        <v>0</v>
      </c>
      <c r="FI82" s="361"/>
      <c r="FJ82" s="362"/>
      <c r="FK82" s="363"/>
      <c r="FL82" s="367"/>
      <c r="FM82" s="367"/>
      <c r="FN82" s="365">
        <f t="shared" si="276"/>
        <v>2.11</v>
      </c>
      <c r="FO82" s="370">
        <f t="shared" si="276"/>
        <v>0</v>
      </c>
      <c r="FP82" s="373"/>
      <c r="FQ82" s="365">
        <f t="shared" si="277"/>
        <v>2.11</v>
      </c>
      <c r="FR82" s="370">
        <f t="shared" si="278"/>
        <v>0</v>
      </c>
      <c r="FS82" s="362"/>
      <c r="FT82" s="362"/>
      <c r="FU82" s="335"/>
      <c r="FV82" s="374"/>
    </row>
    <row r="83" spans="1:178" s="244" customFormat="1" ht="15.75">
      <c r="A83" s="353"/>
      <c r="B83" s="353"/>
      <c r="C83" s="398" t="s">
        <v>138</v>
      </c>
      <c r="D83" s="355">
        <v>44426</v>
      </c>
      <c r="E83" s="355">
        <v>44426</v>
      </c>
      <c r="F83" s="356">
        <f t="shared" si="279"/>
        <v>0.90909090909090906</v>
      </c>
      <c r="G83" s="356">
        <v>20</v>
      </c>
      <c r="H83" s="357">
        <v>1</v>
      </c>
      <c r="I83" s="401">
        <v>22</v>
      </c>
      <c r="J83" s="397" t="s">
        <v>92</v>
      </c>
      <c r="K83" s="301"/>
      <c r="L83" s="360"/>
      <c r="M83" s="361"/>
      <c r="N83" s="362" t="str">
        <f t="shared" si="89"/>
        <v>-</v>
      </c>
      <c r="O83" s="363"/>
      <c r="P83" s="364">
        <f t="shared" si="251"/>
        <v>0</v>
      </c>
      <c r="Q83" s="364">
        <f t="shared" si="251"/>
        <v>0</v>
      </c>
      <c r="R83" s="365">
        <f t="shared" si="252"/>
        <v>0</v>
      </c>
      <c r="S83" s="361"/>
      <c r="T83" s="362"/>
      <c r="U83" s="363"/>
      <c r="V83" s="364"/>
      <c r="W83" s="364"/>
      <c r="X83" s="365">
        <f t="shared" si="253"/>
        <v>0</v>
      </c>
      <c r="Y83" s="366">
        <f t="shared" si="253"/>
        <v>0</v>
      </c>
      <c r="Z83" s="362"/>
      <c r="AA83" s="367"/>
      <c r="AB83" s="365">
        <f t="shared" si="254"/>
        <v>0</v>
      </c>
      <c r="AC83" s="361"/>
      <c r="AD83" s="362"/>
      <c r="AE83" s="363"/>
      <c r="AF83" s="364"/>
      <c r="AG83" s="364"/>
      <c r="AH83" s="365">
        <f t="shared" si="255"/>
        <v>0</v>
      </c>
      <c r="AI83" s="368"/>
      <c r="AJ83" s="362"/>
      <c r="AK83" s="363"/>
      <c r="AL83" s="367"/>
      <c r="AM83" s="369"/>
      <c r="AN83" s="365">
        <f t="shared" si="256"/>
        <v>0</v>
      </c>
      <c r="AO83" s="361"/>
      <c r="AP83" s="362"/>
      <c r="AQ83" s="363"/>
      <c r="AR83" s="367"/>
      <c r="AS83" s="367"/>
      <c r="AT83" s="365">
        <f t="shared" si="257"/>
        <v>0</v>
      </c>
      <c r="AU83" s="361"/>
      <c r="AV83" s="362"/>
      <c r="AW83" s="363"/>
      <c r="AX83" s="367"/>
      <c r="AY83" s="367"/>
      <c r="AZ83" s="365">
        <f t="shared" si="258"/>
        <v>0</v>
      </c>
      <c r="BA83" s="361"/>
      <c r="BB83" s="362"/>
      <c r="BC83" s="363"/>
      <c r="BD83" s="367"/>
      <c r="BE83" s="367"/>
      <c r="BF83" s="365">
        <f t="shared" si="259"/>
        <v>0</v>
      </c>
      <c r="BG83" s="361"/>
      <c r="BH83" s="362"/>
      <c r="BI83" s="363"/>
      <c r="BJ83" s="367"/>
      <c r="BK83" s="367"/>
      <c r="BL83" s="365">
        <f t="shared" si="260"/>
        <v>0</v>
      </c>
      <c r="BM83" s="361"/>
      <c r="BN83" s="362"/>
      <c r="BO83" s="363"/>
      <c r="BP83" s="367"/>
      <c r="BQ83" s="367"/>
      <c r="BR83" s="365">
        <f t="shared" si="261"/>
        <v>0</v>
      </c>
      <c r="BS83" s="370">
        <f t="shared" si="261"/>
        <v>0</v>
      </c>
      <c r="BT83" s="371"/>
      <c r="BU83" s="365"/>
      <c r="BV83" s="370"/>
      <c r="BW83" s="362"/>
      <c r="BX83" s="365">
        <f t="shared" si="262"/>
        <v>0</v>
      </c>
      <c r="BY83" s="361"/>
      <c r="BZ83" s="362"/>
      <c r="CA83" s="363"/>
      <c r="CB83" s="367"/>
      <c r="CC83" s="367"/>
      <c r="CD83" s="365">
        <f t="shared" si="263"/>
        <v>0</v>
      </c>
      <c r="CE83" s="361"/>
      <c r="CF83" s="362"/>
      <c r="CG83" s="363"/>
      <c r="CH83" s="367"/>
      <c r="CI83" s="367"/>
      <c r="CJ83" s="365">
        <f t="shared" si="264"/>
        <v>0</v>
      </c>
      <c r="CK83" s="361"/>
      <c r="CL83" s="362"/>
      <c r="CM83" s="363"/>
      <c r="CN83" s="367"/>
      <c r="CO83" s="367"/>
      <c r="CP83" s="365">
        <f t="shared" si="265"/>
        <v>0</v>
      </c>
      <c r="CQ83" s="361"/>
      <c r="CR83" s="362"/>
      <c r="CS83" s="363"/>
      <c r="CT83" s="367"/>
      <c r="CU83" s="367"/>
      <c r="CV83" s="365">
        <f t="shared" si="266"/>
        <v>0</v>
      </c>
      <c r="CW83" s="361"/>
      <c r="CX83" s="362"/>
      <c r="CY83" s="363"/>
      <c r="CZ83" s="367"/>
      <c r="DA83" s="367"/>
      <c r="DB83" s="365">
        <f t="shared" si="267"/>
        <v>0</v>
      </c>
      <c r="DC83" s="361"/>
      <c r="DD83" s="362"/>
      <c r="DE83" s="363"/>
      <c r="DF83" s="367"/>
      <c r="DG83" s="367"/>
      <c r="DH83" s="365">
        <f t="shared" si="268"/>
        <v>0</v>
      </c>
      <c r="DI83" s="361"/>
      <c r="DJ83" s="362"/>
      <c r="DK83" s="363"/>
      <c r="DL83" s="367"/>
      <c r="DM83" s="367"/>
      <c r="DN83" s="365">
        <f t="shared" si="269"/>
        <v>0</v>
      </c>
      <c r="DO83" s="370">
        <f t="shared" si="269"/>
        <v>0</v>
      </c>
      <c r="DP83" s="371"/>
      <c r="DQ83" s="367"/>
      <c r="DR83" s="372"/>
      <c r="DS83" s="365"/>
      <c r="DT83" s="370"/>
      <c r="DU83" s="362"/>
      <c r="DV83" s="367"/>
      <c r="DW83" s="372"/>
      <c r="DX83" s="365">
        <f t="shared" si="270"/>
        <v>0</v>
      </c>
      <c r="DY83" s="361"/>
      <c r="DZ83" s="362"/>
      <c r="EA83" s="363"/>
      <c r="EB83" s="367"/>
      <c r="EC83" s="367"/>
      <c r="ED83" s="365">
        <f t="shared" si="188"/>
        <v>0</v>
      </c>
      <c r="EE83" s="361"/>
      <c r="EF83" s="362"/>
      <c r="EG83" s="362"/>
      <c r="EH83" s="367"/>
      <c r="EI83" s="367"/>
      <c r="EJ83" s="365">
        <f t="shared" si="271"/>
        <v>0</v>
      </c>
      <c r="EK83" s="361"/>
      <c r="EL83" s="362"/>
      <c r="EM83" s="363"/>
      <c r="EN83" s="367"/>
      <c r="EO83" s="367"/>
      <c r="EP83" s="365">
        <f t="shared" si="272"/>
        <v>22</v>
      </c>
      <c r="EQ83" s="361"/>
      <c r="ER83" s="362"/>
      <c r="ES83" s="363"/>
      <c r="ET83" s="367"/>
      <c r="EU83" s="367"/>
      <c r="EV83" s="365">
        <f t="shared" si="273"/>
        <v>0</v>
      </c>
      <c r="EW83" s="361"/>
      <c r="EX83" s="362"/>
      <c r="EY83" s="363"/>
      <c r="EZ83" s="367"/>
      <c r="FA83" s="367"/>
      <c r="FB83" s="365">
        <f t="shared" si="274"/>
        <v>0</v>
      </c>
      <c r="FC83" s="361"/>
      <c r="FD83" s="362"/>
      <c r="FE83" s="363"/>
      <c r="FF83" s="367"/>
      <c r="FG83" s="367"/>
      <c r="FH83" s="365">
        <f t="shared" si="275"/>
        <v>0</v>
      </c>
      <c r="FI83" s="361"/>
      <c r="FJ83" s="362"/>
      <c r="FK83" s="363"/>
      <c r="FL83" s="367"/>
      <c r="FM83" s="367"/>
      <c r="FN83" s="365">
        <f t="shared" si="276"/>
        <v>22</v>
      </c>
      <c r="FO83" s="370">
        <f t="shared" si="276"/>
        <v>0</v>
      </c>
      <c r="FP83" s="373"/>
      <c r="FQ83" s="365">
        <f t="shared" si="277"/>
        <v>22</v>
      </c>
      <c r="FR83" s="370">
        <f t="shared" si="278"/>
        <v>0</v>
      </c>
      <c r="FS83" s="362"/>
      <c r="FT83" s="362"/>
      <c r="FU83" s="335"/>
      <c r="FV83" s="374"/>
    </row>
    <row r="84" spans="1:178" s="244" customFormat="1" ht="15.75">
      <c r="A84" s="353"/>
      <c r="B84" s="353"/>
      <c r="C84" s="398" t="s">
        <v>117</v>
      </c>
      <c r="D84" s="355">
        <v>44426</v>
      </c>
      <c r="E84" s="355">
        <v>44427</v>
      </c>
      <c r="F84" s="356">
        <f t="shared" si="279"/>
        <v>7.5757575757575752</v>
      </c>
      <c r="G84" s="356">
        <v>40</v>
      </c>
      <c r="H84" s="357">
        <v>2</v>
      </c>
      <c r="I84" s="401">
        <v>5.28</v>
      </c>
      <c r="J84" s="397" t="s">
        <v>118</v>
      </c>
      <c r="K84" s="301"/>
      <c r="L84" s="360"/>
      <c r="M84" s="361"/>
      <c r="N84" s="362" t="str">
        <f t="shared" si="89"/>
        <v>-</v>
      </c>
      <c r="O84" s="363"/>
      <c r="P84" s="364">
        <f t="shared" si="251"/>
        <v>0</v>
      </c>
      <c r="Q84" s="364">
        <f t="shared" si="251"/>
        <v>0</v>
      </c>
      <c r="R84" s="365">
        <f t="shared" si="252"/>
        <v>0</v>
      </c>
      <c r="S84" s="361"/>
      <c r="T84" s="362"/>
      <c r="U84" s="363"/>
      <c r="V84" s="364"/>
      <c r="W84" s="364"/>
      <c r="X84" s="365">
        <f t="shared" si="253"/>
        <v>0</v>
      </c>
      <c r="Y84" s="366">
        <f t="shared" si="253"/>
        <v>0</v>
      </c>
      <c r="Z84" s="362"/>
      <c r="AA84" s="367"/>
      <c r="AB84" s="365">
        <f t="shared" si="254"/>
        <v>0</v>
      </c>
      <c r="AC84" s="361"/>
      <c r="AD84" s="362"/>
      <c r="AE84" s="363"/>
      <c r="AF84" s="364"/>
      <c r="AG84" s="364"/>
      <c r="AH84" s="365">
        <f t="shared" si="255"/>
        <v>0</v>
      </c>
      <c r="AI84" s="368"/>
      <c r="AJ84" s="362"/>
      <c r="AK84" s="363"/>
      <c r="AL84" s="367"/>
      <c r="AM84" s="369"/>
      <c r="AN84" s="365">
        <f t="shared" si="256"/>
        <v>0</v>
      </c>
      <c r="AO84" s="361"/>
      <c r="AP84" s="362"/>
      <c r="AQ84" s="363"/>
      <c r="AR84" s="367"/>
      <c r="AS84" s="367"/>
      <c r="AT84" s="365">
        <f t="shared" si="257"/>
        <v>0</v>
      </c>
      <c r="AU84" s="361"/>
      <c r="AV84" s="362"/>
      <c r="AW84" s="363"/>
      <c r="AX84" s="367"/>
      <c r="AY84" s="367"/>
      <c r="AZ84" s="365">
        <f t="shared" si="258"/>
        <v>0</v>
      </c>
      <c r="BA84" s="361"/>
      <c r="BB84" s="362"/>
      <c r="BC84" s="363"/>
      <c r="BD84" s="367"/>
      <c r="BE84" s="367"/>
      <c r="BF84" s="365">
        <f t="shared" si="259"/>
        <v>0</v>
      </c>
      <c r="BG84" s="361"/>
      <c r="BH84" s="362"/>
      <c r="BI84" s="363"/>
      <c r="BJ84" s="367"/>
      <c r="BK84" s="367"/>
      <c r="BL84" s="365">
        <f t="shared" si="260"/>
        <v>0</v>
      </c>
      <c r="BM84" s="361"/>
      <c r="BN84" s="362"/>
      <c r="BO84" s="363"/>
      <c r="BP84" s="367"/>
      <c r="BQ84" s="367"/>
      <c r="BR84" s="365">
        <f t="shared" si="261"/>
        <v>0</v>
      </c>
      <c r="BS84" s="370">
        <f t="shared" si="261"/>
        <v>0</v>
      </c>
      <c r="BT84" s="371"/>
      <c r="BU84" s="365"/>
      <c r="BV84" s="370"/>
      <c r="BW84" s="362"/>
      <c r="BX84" s="365">
        <f t="shared" si="262"/>
        <v>0</v>
      </c>
      <c r="BY84" s="361"/>
      <c r="BZ84" s="362"/>
      <c r="CA84" s="363"/>
      <c r="CB84" s="367"/>
      <c r="CC84" s="367"/>
      <c r="CD84" s="365">
        <f t="shared" si="263"/>
        <v>0</v>
      </c>
      <c r="CE84" s="361"/>
      <c r="CF84" s="362"/>
      <c r="CG84" s="363"/>
      <c r="CH84" s="367"/>
      <c r="CI84" s="367"/>
      <c r="CJ84" s="365">
        <f t="shared" si="264"/>
        <v>0</v>
      </c>
      <c r="CK84" s="361"/>
      <c r="CL84" s="362"/>
      <c r="CM84" s="363"/>
      <c r="CN84" s="367"/>
      <c r="CO84" s="367"/>
      <c r="CP84" s="365">
        <f t="shared" si="265"/>
        <v>0</v>
      </c>
      <c r="CQ84" s="361"/>
      <c r="CR84" s="362"/>
      <c r="CS84" s="363"/>
      <c r="CT84" s="367"/>
      <c r="CU84" s="367"/>
      <c r="CV84" s="365">
        <f t="shared" si="266"/>
        <v>0</v>
      </c>
      <c r="CW84" s="361"/>
      <c r="CX84" s="362"/>
      <c r="CY84" s="363"/>
      <c r="CZ84" s="367"/>
      <c r="DA84" s="367"/>
      <c r="DB84" s="365">
        <f t="shared" si="267"/>
        <v>0</v>
      </c>
      <c r="DC84" s="361"/>
      <c r="DD84" s="362"/>
      <c r="DE84" s="363"/>
      <c r="DF84" s="367"/>
      <c r="DG84" s="367"/>
      <c r="DH84" s="365">
        <f t="shared" si="268"/>
        <v>0</v>
      </c>
      <c r="DI84" s="361"/>
      <c r="DJ84" s="362"/>
      <c r="DK84" s="363"/>
      <c r="DL84" s="367"/>
      <c r="DM84" s="367"/>
      <c r="DN84" s="365">
        <f t="shared" si="269"/>
        <v>0</v>
      </c>
      <c r="DO84" s="370">
        <f t="shared" si="269"/>
        <v>0</v>
      </c>
      <c r="DP84" s="371"/>
      <c r="DQ84" s="367"/>
      <c r="DR84" s="372"/>
      <c r="DS84" s="365"/>
      <c r="DT84" s="370"/>
      <c r="DU84" s="362"/>
      <c r="DV84" s="367"/>
      <c r="DW84" s="372"/>
      <c r="DX84" s="365">
        <f t="shared" si="270"/>
        <v>0</v>
      </c>
      <c r="DY84" s="361"/>
      <c r="DZ84" s="362"/>
      <c r="EA84" s="363"/>
      <c r="EB84" s="367"/>
      <c r="EC84" s="367"/>
      <c r="ED84" s="365">
        <f t="shared" si="188"/>
        <v>0</v>
      </c>
      <c r="EE84" s="361"/>
      <c r="EF84" s="362"/>
      <c r="EG84" s="362"/>
      <c r="EH84" s="367"/>
      <c r="EI84" s="367"/>
      <c r="EJ84" s="365">
        <f t="shared" si="271"/>
        <v>0</v>
      </c>
      <c r="EK84" s="361"/>
      <c r="EL84" s="362"/>
      <c r="EM84" s="363"/>
      <c r="EN84" s="367"/>
      <c r="EO84" s="367"/>
      <c r="EP84" s="365">
        <f t="shared" si="272"/>
        <v>2.64</v>
      </c>
      <c r="EQ84" s="361"/>
      <c r="ER84" s="362"/>
      <c r="ES84" s="363"/>
      <c r="ET84" s="367"/>
      <c r="EU84" s="367"/>
      <c r="EV84" s="365">
        <f t="shared" si="273"/>
        <v>2.64</v>
      </c>
      <c r="EW84" s="361"/>
      <c r="EX84" s="362"/>
      <c r="EY84" s="363"/>
      <c r="EZ84" s="367"/>
      <c r="FA84" s="367"/>
      <c r="FB84" s="365">
        <f t="shared" si="274"/>
        <v>0</v>
      </c>
      <c r="FC84" s="361"/>
      <c r="FD84" s="362"/>
      <c r="FE84" s="363"/>
      <c r="FF84" s="367"/>
      <c r="FG84" s="367"/>
      <c r="FH84" s="365">
        <f t="shared" si="275"/>
        <v>0</v>
      </c>
      <c r="FI84" s="361"/>
      <c r="FJ84" s="362"/>
      <c r="FK84" s="363"/>
      <c r="FL84" s="367"/>
      <c r="FM84" s="367"/>
      <c r="FN84" s="365">
        <f t="shared" si="276"/>
        <v>5.28</v>
      </c>
      <c r="FO84" s="370">
        <f t="shared" si="276"/>
        <v>0</v>
      </c>
      <c r="FP84" s="373"/>
      <c r="FQ84" s="365">
        <f t="shared" si="277"/>
        <v>5.28</v>
      </c>
      <c r="FR84" s="370">
        <f t="shared" si="278"/>
        <v>0</v>
      </c>
      <c r="FS84" s="362"/>
      <c r="FT84" s="362"/>
      <c r="FU84" s="335"/>
      <c r="FV84" s="374"/>
    </row>
    <row r="85" spans="1:178" s="244" customFormat="1" ht="15.75">
      <c r="A85" s="353"/>
      <c r="B85" s="353"/>
      <c r="C85" s="398" t="s">
        <v>119</v>
      </c>
      <c r="D85" s="355">
        <v>44427</v>
      </c>
      <c r="E85" s="355">
        <v>44428</v>
      </c>
      <c r="F85" s="356">
        <f t="shared" si="279"/>
        <v>0.19425019425019427</v>
      </c>
      <c r="G85" s="356">
        <v>20</v>
      </c>
      <c r="H85" s="357">
        <v>2</v>
      </c>
      <c r="I85" s="401">
        <v>102.96</v>
      </c>
      <c r="J85" s="397" t="s">
        <v>112</v>
      </c>
      <c r="K85" s="301"/>
      <c r="L85" s="360"/>
      <c r="M85" s="361"/>
      <c r="N85" s="362" t="str">
        <f t="shared" si="89"/>
        <v>-</v>
      </c>
      <c r="O85" s="363"/>
      <c r="P85" s="364">
        <f t="shared" si="251"/>
        <v>0</v>
      </c>
      <c r="Q85" s="364">
        <f t="shared" si="251"/>
        <v>0</v>
      </c>
      <c r="R85" s="365">
        <f t="shared" si="252"/>
        <v>0</v>
      </c>
      <c r="S85" s="361"/>
      <c r="T85" s="362"/>
      <c r="U85" s="363"/>
      <c r="V85" s="364"/>
      <c r="W85" s="364"/>
      <c r="X85" s="365">
        <f t="shared" si="253"/>
        <v>0</v>
      </c>
      <c r="Y85" s="366">
        <f t="shared" si="253"/>
        <v>0</v>
      </c>
      <c r="Z85" s="362"/>
      <c r="AA85" s="367"/>
      <c r="AB85" s="365">
        <f t="shared" si="254"/>
        <v>0</v>
      </c>
      <c r="AC85" s="361"/>
      <c r="AD85" s="362"/>
      <c r="AE85" s="363"/>
      <c r="AF85" s="364"/>
      <c r="AG85" s="364"/>
      <c r="AH85" s="365">
        <f t="shared" si="255"/>
        <v>0</v>
      </c>
      <c r="AI85" s="368"/>
      <c r="AJ85" s="362"/>
      <c r="AK85" s="363"/>
      <c r="AL85" s="367"/>
      <c r="AM85" s="369"/>
      <c r="AN85" s="365">
        <f t="shared" si="256"/>
        <v>0</v>
      </c>
      <c r="AO85" s="361"/>
      <c r="AP85" s="362"/>
      <c r="AQ85" s="363"/>
      <c r="AR85" s="367"/>
      <c r="AS85" s="367"/>
      <c r="AT85" s="365">
        <f t="shared" si="257"/>
        <v>0</v>
      </c>
      <c r="AU85" s="361"/>
      <c r="AV85" s="362"/>
      <c r="AW85" s="363"/>
      <c r="AX85" s="367"/>
      <c r="AY85" s="367"/>
      <c r="AZ85" s="365">
        <f t="shared" si="258"/>
        <v>0</v>
      </c>
      <c r="BA85" s="361"/>
      <c r="BB85" s="362"/>
      <c r="BC85" s="363"/>
      <c r="BD85" s="367"/>
      <c r="BE85" s="367"/>
      <c r="BF85" s="365">
        <f t="shared" si="259"/>
        <v>0</v>
      </c>
      <c r="BG85" s="361"/>
      <c r="BH85" s="362"/>
      <c r="BI85" s="363"/>
      <c r="BJ85" s="367"/>
      <c r="BK85" s="367"/>
      <c r="BL85" s="365">
        <f t="shared" si="260"/>
        <v>0</v>
      </c>
      <c r="BM85" s="361"/>
      <c r="BN85" s="362"/>
      <c r="BO85" s="363"/>
      <c r="BP85" s="367"/>
      <c r="BQ85" s="367"/>
      <c r="BR85" s="365">
        <f t="shared" si="261"/>
        <v>0</v>
      </c>
      <c r="BS85" s="370">
        <f t="shared" si="261"/>
        <v>0</v>
      </c>
      <c r="BT85" s="371"/>
      <c r="BU85" s="365"/>
      <c r="BV85" s="370"/>
      <c r="BW85" s="362"/>
      <c r="BX85" s="365">
        <f t="shared" si="262"/>
        <v>0</v>
      </c>
      <c r="BY85" s="361"/>
      <c r="BZ85" s="362"/>
      <c r="CA85" s="363"/>
      <c r="CB85" s="367"/>
      <c r="CC85" s="367"/>
      <c r="CD85" s="365">
        <f t="shared" si="263"/>
        <v>0</v>
      </c>
      <c r="CE85" s="361"/>
      <c r="CF85" s="362"/>
      <c r="CG85" s="363"/>
      <c r="CH85" s="367"/>
      <c r="CI85" s="367"/>
      <c r="CJ85" s="365">
        <f t="shared" si="264"/>
        <v>0</v>
      </c>
      <c r="CK85" s="361"/>
      <c r="CL85" s="362"/>
      <c r="CM85" s="363"/>
      <c r="CN85" s="367"/>
      <c r="CO85" s="367"/>
      <c r="CP85" s="365">
        <f t="shared" si="265"/>
        <v>0</v>
      </c>
      <c r="CQ85" s="361"/>
      <c r="CR85" s="362"/>
      <c r="CS85" s="363"/>
      <c r="CT85" s="367"/>
      <c r="CU85" s="367"/>
      <c r="CV85" s="365">
        <f t="shared" si="266"/>
        <v>0</v>
      </c>
      <c r="CW85" s="361"/>
      <c r="CX85" s="362"/>
      <c r="CY85" s="363"/>
      <c r="CZ85" s="367"/>
      <c r="DA85" s="367"/>
      <c r="DB85" s="365">
        <f t="shared" si="267"/>
        <v>0</v>
      </c>
      <c r="DC85" s="361"/>
      <c r="DD85" s="362"/>
      <c r="DE85" s="363"/>
      <c r="DF85" s="367"/>
      <c r="DG85" s="367"/>
      <c r="DH85" s="365">
        <f t="shared" si="268"/>
        <v>0</v>
      </c>
      <c r="DI85" s="361"/>
      <c r="DJ85" s="362"/>
      <c r="DK85" s="363"/>
      <c r="DL85" s="367"/>
      <c r="DM85" s="367"/>
      <c r="DN85" s="365">
        <f t="shared" si="269"/>
        <v>0</v>
      </c>
      <c r="DO85" s="370">
        <f t="shared" si="269"/>
        <v>0</v>
      </c>
      <c r="DP85" s="371"/>
      <c r="DQ85" s="367"/>
      <c r="DR85" s="372"/>
      <c r="DS85" s="365"/>
      <c r="DT85" s="370"/>
      <c r="DU85" s="362"/>
      <c r="DV85" s="367"/>
      <c r="DW85" s="372"/>
      <c r="DX85" s="365">
        <f t="shared" si="270"/>
        <v>0</v>
      </c>
      <c r="DY85" s="361"/>
      <c r="DZ85" s="362"/>
      <c r="EA85" s="363"/>
      <c r="EB85" s="367"/>
      <c r="EC85" s="367"/>
      <c r="ED85" s="365">
        <f t="shared" si="188"/>
        <v>0</v>
      </c>
      <c r="EE85" s="361"/>
      <c r="EF85" s="362"/>
      <c r="EG85" s="362"/>
      <c r="EH85" s="367"/>
      <c r="EI85" s="367"/>
      <c r="EJ85" s="365">
        <f t="shared" si="271"/>
        <v>0</v>
      </c>
      <c r="EK85" s="361"/>
      <c r="EL85" s="362"/>
      <c r="EM85" s="363"/>
      <c r="EN85" s="367"/>
      <c r="EO85" s="367"/>
      <c r="EP85" s="365">
        <f t="shared" si="272"/>
        <v>0</v>
      </c>
      <c r="EQ85" s="361"/>
      <c r="ER85" s="362"/>
      <c r="ES85" s="363"/>
      <c r="ET85" s="367"/>
      <c r="EU85" s="367"/>
      <c r="EV85" s="365">
        <f t="shared" si="273"/>
        <v>51.48</v>
      </c>
      <c r="EW85" s="361"/>
      <c r="EX85" s="362"/>
      <c r="EY85" s="363"/>
      <c r="EZ85" s="367"/>
      <c r="FA85" s="367"/>
      <c r="FB85" s="365">
        <f t="shared" si="274"/>
        <v>51.48</v>
      </c>
      <c r="FC85" s="361"/>
      <c r="FD85" s="362"/>
      <c r="FE85" s="363"/>
      <c r="FF85" s="367"/>
      <c r="FG85" s="367"/>
      <c r="FH85" s="365">
        <f t="shared" si="275"/>
        <v>0</v>
      </c>
      <c r="FI85" s="361"/>
      <c r="FJ85" s="362"/>
      <c r="FK85" s="363"/>
      <c r="FL85" s="367"/>
      <c r="FM85" s="367"/>
      <c r="FN85" s="365">
        <f t="shared" si="276"/>
        <v>102.96</v>
      </c>
      <c r="FO85" s="370">
        <f t="shared" si="276"/>
        <v>0</v>
      </c>
      <c r="FP85" s="373"/>
      <c r="FQ85" s="365">
        <f t="shared" si="277"/>
        <v>102.96</v>
      </c>
      <c r="FR85" s="370">
        <f t="shared" si="278"/>
        <v>0</v>
      </c>
      <c r="FS85" s="362"/>
      <c r="FT85" s="362"/>
      <c r="FU85" s="335"/>
      <c r="FV85" s="374"/>
    </row>
    <row r="86" spans="1:178" s="244" customFormat="1" ht="15.75">
      <c r="A86" s="353"/>
      <c r="B86" s="353"/>
      <c r="C86" s="398" t="s">
        <v>120</v>
      </c>
      <c r="D86" s="355">
        <v>44428</v>
      </c>
      <c r="E86" s="355">
        <v>44428</v>
      </c>
      <c r="F86" s="356">
        <f t="shared" si="279"/>
        <v>25.316455696202532</v>
      </c>
      <c r="G86" s="356">
        <v>20</v>
      </c>
      <c r="H86" s="357">
        <v>1</v>
      </c>
      <c r="I86" s="401">
        <v>0.79</v>
      </c>
      <c r="J86" s="397" t="s">
        <v>91</v>
      </c>
      <c r="K86" s="301"/>
      <c r="L86" s="360"/>
      <c r="M86" s="361"/>
      <c r="N86" s="362" t="str">
        <f t="shared" si="89"/>
        <v>-</v>
      </c>
      <c r="O86" s="363"/>
      <c r="P86" s="364">
        <f t="shared" si="251"/>
        <v>0</v>
      </c>
      <c r="Q86" s="364">
        <f t="shared" si="251"/>
        <v>0</v>
      </c>
      <c r="R86" s="365">
        <f t="shared" si="252"/>
        <v>0</v>
      </c>
      <c r="S86" s="361"/>
      <c r="T86" s="362"/>
      <c r="U86" s="363"/>
      <c r="V86" s="364"/>
      <c r="W86" s="364"/>
      <c r="X86" s="365">
        <f t="shared" si="253"/>
        <v>0</v>
      </c>
      <c r="Y86" s="366">
        <f t="shared" si="253"/>
        <v>0</v>
      </c>
      <c r="Z86" s="362"/>
      <c r="AA86" s="367"/>
      <c r="AB86" s="365">
        <f t="shared" si="254"/>
        <v>0</v>
      </c>
      <c r="AC86" s="361"/>
      <c r="AD86" s="362"/>
      <c r="AE86" s="363"/>
      <c r="AF86" s="364"/>
      <c r="AG86" s="364"/>
      <c r="AH86" s="365">
        <f t="shared" si="255"/>
        <v>0</v>
      </c>
      <c r="AI86" s="368"/>
      <c r="AJ86" s="362"/>
      <c r="AK86" s="363"/>
      <c r="AL86" s="367"/>
      <c r="AM86" s="369"/>
      <c r="AN86" s="365">
        <f t="shared" si="256"/>
        <v>0</v>
      </c>
      <c r="AO86" s="361"/>
      <c r="AP86" s="362"/>
      <c r="AQ86" s="363"/>
      <c r="AR86" s="367"/>
      <c r="AS86" s="367"/>
      <c r="AT86" s="365">
        <f t="shared" si="257"/>
        <v>0</v>
      </c>
      <c r="AU86" s="361"/>
      <c r="AV86" s="362"/>
      <c r="AW86" s="363"/>
      <c r="AX86" s="367"/>
      <c r="AY86" s="367"/>
      <c r="AZ86" s="365">
        <f t="shared" si="258"/>
        <v>0</v>
      </c>
      <c r="BA86" s="361"/>
      <c r="BB86" s="362"/>
      <c r="BC86" s="363"/>
      <c r="BD86" s="367"/>
      <c r="BE86" s="367"/>
      <c r="BF86" s="365">
        <f t="shared" si="259"/>
        <v>0</v>
      </c>
      <c r="BG86" s="361"/>
      <c r="BH86" s="362"/>
      <c r="BI86" s="363"/>
      <c r="BJ86" s="367"/>
      <c r="BK86" s="367"/>
      <c r="BL86" s="365">
        <f t="shared" si="260"/>
        <v>0</v>
      </c>
      <c r="BM86" s="361"/>
      <c r="BN86" s="362"/>
      <c r="BO86" s="363"/>
      <c r="BP86" s="367"/>
      <c r="BQ86" s="367"/>
      <c r="BR86" s="365">
        <f t="shared" si="261"/>
        <v>0</v>
      </c>
      <c r="BS86" s="370">
        <f t="shared" si="261"/>
        <v>0</v>
      </c>
      <c r="BT86" s="371"/>
      <c r="BU86" s="365"/>
      <c r="BV86" s="370"/>
      <c r="BW86" s="362"/>
      <c r="BX86" s="365">
        <f t="shared" si="262"/>
        <v>0</v>
      </c>
      <c r="BY86" s="361"/>
      <c r="BZ86" s="362"/>
      <c r="CA86" s="363"/>
      <c r="CB86" s="367"/>
      <c r="CC86" s="367"/>
      <c r="CD86" s="365">
        <f t="shared" si="263"/>
        <v>0</v>
      </c>
      <c r="CE86" s="361"/>
      <c r="CF86" s="362"/>
      <c r="CG86" s="363"/>
      <c r="CH86" s="367"/>
      <c r="CI86" s="367"/>
      <c r="CJ86" s="365">
        <f t="shared" si="264"/>
        <v>0</v>
      </c>
      <c r="CK86" s="361"/>
      <c r="CL86" s="362"/>
      <c r="CM86" s="363"/>
      <c r="CN86" s="367"/>
      <c r="CO86" s="367"/>
      <c r="CP86" s="365">
        <f t="shared" si="265"/>
        <v>0</v>
      </c>
      <c r="CQ86" s="361"/>
      <c r="CR86" s="362"/>
      <c r="CS86" s="363"/>
      <c r="CT86" s="367"/>
      <c r="CU86" s="367"/>
      <c r="CV86" s="365">
        <f t="shared" si="266"/>
        <v>0</v>
      </c>
      <c r="CW86" s="361"/>
      <c r="CX86" s="362"/>
      <c r="CY86" s="363"/>
      <c r="CZ86" s="367"/>
      <c r="DA86" s="367"/>
      <c r="DB86" s="365">
        <f t="shared" si="267"/>
        <v>0</v>
      </c>
      <c r="DC86" s="361"/>
      <c r="DD86" s="362"/>
      <c r="DE86" s="363"/>
      <c r="DF86" s="367"/>
      <c r="DG86" s="367"/>
      <c r="DH86" s="365">
        <f t="shared" si="268"/>
        <v>0</v>
      </c>
      <c r="DI86" s="361"/>
      <c r="DJ86" s="362"/>
      <c r="DK86" s="363"/>
      <c r="DL86" s="367"/>
      <c r="DM86" s="367"/>
      <c r="DN86" s="365">
        <f t="shared" si="269"/>
        <v>0</v>
      </c>
      <c r="DO86" s="370">
        <f t="shared" si="269"/>
        <v>0</v>
      </c>
      <c r="DP86" s="371"/>
      <c r="DQ86" s="367"/>
      <c r="DR86" s="372"/>
      <c r="DS86" s="365"/>
      <c r="DT86" s="370"/>
      <c r="DU86" s="362"/>
      <c r="DV86" s="367"/>
      <c r="DW86" s="372"/>
      <c r="DX86" s="365">
        <f t="shared" si="270"/>
        <v>0</v>
      </c>
      <c r="DY86" s="361"/>
      <c r="DZ86" s="362"/>
      <c r="EA86" s="363"/>
      <c r="EB86" s="367"/>
      <c r="EC86" s="367"/>
      <c r="ED86" s="365">
        <f t="shared" si="188"/>
        <v>0</v>
      </c>
      <c r="EE86" s="361"/>
      <c r="EF86" s="362"/>
      <c r="EG86" s="362"/>
      <c r="EH86" s="367"/>
      <c r="EI86" s="367"/>
      <c r="EJ86" s="365">
        <f t="shared" si="271"/>
        <v>0</v>
      </c>
      <c r="EK86" s="361"/>
      <c r="EL86" s="362"/>
      <c r="EM86" s="363"/>
      <c r="EN86" s="367"/>
      <c r="EO86" s="367"/>
      <c r="EP86" s="365">
        <f t="shared" si="272"/>
        <v>0</v>
      </c>
      <c r="EQ86" s="361"/>
      <c r="ER86" s="362"/>
      <c r="ES86" s="363"/>
      <c r="ET86" s="367"/>
      <c r="EU86" s="367"/>
      <c r="EV86" s="365">
        <f t="shared" si="273"/>
        <v>0</v>
      </c>
      <c r="EW86" s="361"/>
      <c r="EX86" s="362"/>
      <c r="EY86" s="363"/>
      <c r="EZ86" s="367"/>
      <c r="FA86" s="367"/>
      <c r="FB86" s="365">
        <f t="shared" si="274"/>
        <v>0.79</v>
      </c>
      <c r="FC86" s="361"/>
      <c r="FD86" s="362"/>
      <c r="FE86" s="363"/>
      <c r="FF86" s="367"/>
      <c r="FG86" s="367"/>
      <c r="FH86" s="365">
        <f t="shared" si="275"/>
        <v>0</v>
      </c>
      <c r="FI86" s="361"/>
      <c r="FJ86" s="362"/>
      <c r="FK86" s="363"/>
      <c r="FL86" s="367"/>
      <c r="FM86" s="367"/>
      <c r="FN86" s="365">
        <f t="shared" si="276"/>
        <v>0.79</v>
      </c>
      <c r="FO86" s="370">
        <f t="shared" si="276"/>
        <v>0</v>
      </c>
      <c r="FP86" s="373"/>
      <c r="FQ86" s="365">
        <f t="shared" si="277"/>
        <v>0.79</v>
      </c>
      <c r="FR86" s="370">
        <f t="shared" si="278"/>
        <v>0</v>
      </c>
      <c r="FS86" s="362"/>
      <c r="FT86" s="362"/>
      <c r="FU86" s="335"/>
      <c r="FV86" s="374"/>
    </row>
    <row r="87" spans="1:178" s="244" customFormat="1" ht="15.75">
      <c r="A87" s="353"/>
      <c r="B87" s="353"/>
      <c r="C87" s="398" t="s">
        <v>139</v>
      </c>
      <c r="D87" s="355">
        <v>44428</v>
      </c>
      <c r="E87" s="355">
        <v>44428</v>
      </c>
      <c r="F87" s="356">
        <f t="shared" si="279"/>
        <v>3.0303030303030303</v>
      </c>
      <c r="G87" s="356">
        <v>20</v>
      </c>
      <c r="H87" s="357">
        <v>1</v>
      </c>
      <c r="I87" s="401">
        <v>6.6</v>
      </c>
      <c r="J87" s="397" t="s">
        <v>96</v>
      </c>
      <c r="K87" s="301"/>
      <c r="L87" s="360"/>
      <c r="M87" s="361"/>
      <c r="N87" s="362" t="str">
        <f t="shared" si="89"/>
        <v>-</v>
      </c>
      <c r="O87" s="363"/>
      <c r="P87" s="364">
        <f t="shared" si="251"/>
        <v>0</v>
      </c>
      <c r="Q87" s="364">
        <f t="shared" si="251"/>
        <v>0</v>
      </c>
      <c r="R87" s="365">
        <f t="shared" si="252"/>
        <v>0</v>
      </c>
      <c r="S87" s="361"/>
      <c r="T87" s="362"/>
      <c r="U87" s="363"/>
      <c r="V87" s="364"/>
      <c r="W87" s="364"/>
      <c r="X87" s="365">
        <f t="shared" si="253"/>
        <v>0</v>
      </c>
      <c r="Y87" s="366">
        <f t="shared" si="253"/>
        <v>0</v>
      </c>
      <c r="Z87" s="362"/>
      <c r="AA87" s="367"/>
      <c r="AB87" s="365">
        <f t="shared" si="254"/>
        <v>0</v>
      </c>
      <c r="AC87" s="361"/>
      <c r="AD87" s="362"/>
      <c r="AE87" s="363"/>
      <c r="AF87" s="364"/>
      <c r="AG87" s="364"/>
      <c r="AH87" s="365">
        <f t="shared" si="255"/>
        <v>0</v>
      </c>
      <c r="AI87" s="368"/>
      <c r="AJ87" s="362"/>
      <c r="AK87" s="363"/>
      <c r="AL87" s="367"/>
      <c r="AM87" s="369"/>
      <c r="AN87" s="365">
        <f t="shared" si="256"/>
        <v>0</v>
      </c>
      <c r="AO87" s="361"/>
      <c r="AP87" s="362"/>
      <c r="AQ87" s="363"/>
      <c r="AR87" s="367"/>
      <c r="AS87" s="367"/>
      <c r="AT87" s="365">
        <f t="shared" si="257"/>
        <v>0</v>
      </c>
      <c r="AU87" s="361"/>
      <c r="AV87" s="362"/>
      <c r="AW87" s="363"/>
      <c r="AX87" s="367"/>
      <c r="AY87" s="367"/>
      <c r="AZ87" s="365">
        <f t="shared" si="258"/>
        <v>0</v>
      </c>
      <c r="BA87" s="361"/>
      <c r="BB87" s="362"/>
      <c r="BC87" s="363"/>
      <c r="BD87" s="367"/>
      <c r="BE87" s="367"/>
      <c r="BF87" s="365">
        <f t="shared" si="259"/>
        <v>0</v>
      </c>
      <c r="BG87" s="361"/>
      <c r="BH87" s="362"/>
      <c r="BI87" s="363"/>
      <c r="BJ87" s="367"/>
      <c r="BK87" s="367"/>
      <c r="BL87" s="365">
        <f t="shared" si="260"/>
        <v>0</v>
      </c>
      <c r="BM87" s="361"/>
      <c r="BN87" s="362"/>
      <c r="BO87" s="363"/>
      <c r="BP87" s="367"/>
      <c r="BQ87" s="367"/>
      <c r="BR87" s="365">
        <f t="shared" si="261"/>
        <v>0</v>
      </c>
      <c r="BS87" s="370">
        <f t="shared" si="261"/>
        <v>0</v>
      </c>
      <c r="BT87" s="371"/>
      <c r="BU87" s="365"/>
      <c r="BV87" s="370"/>
      <c r="BW87" s="362"/>
      <c r="BX87" s="365">
        <f t="shared" si="262"/>
        <v>0</v>
      </c>
      <c r="BY87" s="361"/>
      <c r="BZ87" s="362"/>
      <c r="CA87" s="363"/>
      <c r="CB87" s="367"/>
      <c r="CC87" s="367"/>
      <c r="CD87" s="365">
        <f t="shared" si="263"/>
        <v>0</v>
      </c>
      <c r="CE87" s="361"/>
      <c r="CF87" s="362"/>
      <c r="CG87" s="363"/>
      <c r="CH87" s="367"/>
      <c r="CI87" s="367"/>
      <c r="CJ87" s="365">
        <f t="shared" si="264"/>
        <v>0</v>
      </c>
      <c r="CK87" s="361"/>
      <c r="CL87" s="362"/>
      <c r="CM87" s="363"/>
      <c r="CN87" s="367"/>
      <c r="CO87" s="367"/>
      <c r="CP87" s="365">
        <f t="shared" si="265"/>
        <v>0</v>
      </c>
      <c r="CQ87" s="361"/>
      <c r="CR87" s="362"/>
      <c r="CS87" s="363"/>
      <c r="CT87" s="367"/>
      <c r="CU87" s="367"/>
      <c r="CV87" s="365">
        <f t="shared" si="266"/>
        <v>0</v>
      </c>
      <c r="CW87" s="361"/>
      <c r="CX87" s="362"/>
      <c r="CY87" s="363"/>
      <c r="CZ87" s="367"/>
      <c r="DA87" s="367"/>
      <c r="DB87" s="365">
        <f t="shared" si="267"/>
        <v>0</v>
      </c>
      <c r="DC87" s="361"/>
      <c r="DD87" s="362"/>
      <c r="DE87" s="363"/>
      <c r="DF87" s="367"/>
      <c r="DG87" s="367"/>
      <c r="DH87" s="365">
        <f t="shared" si="268"/>
        <v>0</v>
      </c>
      <c r="DI87" s="361"/>
      <c r="DJ87" s="362"/>
      <c r="DK87" s="363"/>
      <c r="DL87" s="367"/>
      <c r="DM87" s="367"/>
      <c r="DN87" s="365">
        <f t="shared" si="269"/>
        <v>0</v>
      </c>
      <c r="DO87" s="370">
        <f t="shared" si="269"/>
        <v>0</v>
      </c>
      <c r="DP87" s="371"/>
      <c r="DQ87" s="367"/>
      <c r="DR87" s="372"/>
      <c r="DS87" s="365"/>
      <c r="DT87" s="370"/>
      <c r="DU87" s="362"/>
      <c r="DV87" s="367"/>
      <c r="DW87" s="372"/>
      <c r="DX87" s="365">
        <f t="shared" si="270"/>
        <v>0</v>
      </c>
      <c r="DY87" s="361"/>
      <c r="DZ87" s="362"/>
      <c r="EA87" s="363"/>
      <c r="EB87" s="367"/>
      <c r="EC87" s="367"/>
      <c r="ED87" s="365">
        <f t="shared" si="188"/>
        <v>0</v>
      </c>
      <c r="EE87" s="361"/>
      <c r="EF87" s="362"/>
      <c r="EG87" s="362"/>
      <c r="EH87" s="367"/>
      <c r="EI87" s="367"/>
      <c r="EJ87" s="365">
        <f t="shared" si="271"/>
        <v>0</v>
      </c>
      <c r="EK87" s="361"/>
      <c r="EL87" s="362"/>
      <c r="EM87" s="363"/>
      <c r="EN87" s="367"/>
      <c r="EO87" s="367"/>
      <c r="EP87" s="365">
        <f t="shared" si="272"/>
        <v>0</v>
      </c>
      <c r="EQ87" s="361"/>
      <c r="ER87" s="362"/>
      <c r="ES87" s="363"/>
      <c r="ET87" s="367"/>
      <c r="EU87" s="367"/>
      <c r="EV87" s="365">
        <f t="shared" si="273"/>
        <v>0</v>
      </c>
      <c r="EW87" s="361"/>
      <c r="EX87" s="362"/>
      <c r="EY87" s="363"/>
      <c r="EZ87" s="367"/>
      <c r="FA87" s="367"/>
      <c r="FB87" s="365">
        <f t="shared" si="274"/>
        <v>6.6</v>
      </c>
      <c r="FC87" s="361"/>
      <c r="FD87" s="362"/>
      <c r="FE87" s="363"/>
      <c r="FF87" s="367"/>
      <c r="FG87" s="367"/>
      <c r="FH87" s="365">
        <f t="shared" si="275"/>
        <v>0</v>
      </c>
      <c r="FI87" s="361"/>
      <c r="FJ87" s="362"/>
      <c r="FK87" s="363"/>
      <c r="FL87" s="367"/>
      <c r="FM87" s="367"/>
      <c r="FN87" s="365">
        <f t="shared" si="276"/>
        <v>6.6</v>
      </c>
      <c r="FO87" s="370">
        <f t="shared" si="276"/>
        <v>0</v>
      </c>
      <c r="FP87" s="373"/>
      <c r="FQ87" s="365">
        <f t="shared" si="277"/>
        <v>6.6</v>
      </c>
      <c r="FR87" s="370">
        <f t="shared" si="278"/>
        <v>0</v>
      </c>
      <c r="FS87" s="362"/>
      <c r="FT87" s="362"/>
      <c r="FU87" s="335"/>
      <c r="FV87" s="374"/>
    </row>
    <row r="88" spans="1:178" s="244" customFormat="1" ht="15.75">
      <c r="A88" s="353"/>
      <c r="B88" s="353"/>
      <c r="C88" s="398" t="s">
        <v>130</v>
      </c>
      <c r="D88" s="355">
        <v>44424</v>
      </c>
      <c r="E88" s="355">
        <v>44424</v>
      </c>
      <c r="F88" s="356">
        <f t="shared" si="279"/>
        <v>43.478260869565219</v>
      </c>
      <c r="G88" s="356">
        <v>20</v>
      </c>
      <c r="H88" s="357">
        <v>1</v>
      </c>
      <c r="I88" s="401">
        <v>0.46</v>
      </c>
      <c r="J88" s="397" t="s">
        <v>118</v>
      </c>
      <c r="K88" s="301"/>
      <c r="L88" s="360"/>
      <c r="M88" s="361"/>
      <c r="N88" s="362" t="str">
        <f t="shared" si="89"/>
        <v>-</v>
      </c>
      <c r="O88" s="363"/>
      <c r="P88" s="364">
        <f t="shared" si="251"/>
        <v>0</v>
      </c>
      <c r="Q88" s="364">
        <f t="shared" si="251"/>
        <v>0</v>
      </c>
      <c r="R88" s="365">
        <f t="shared" si="252"/>
        <v>0</v>
      </c>
      <c r="S88" s="361"/>
      <c r="T88" s="362"/>
      <c r="U88" s="363"/>
      <c r="V88" s="364"/>
      <c r="W88" s="364"/>
      <c r="X88" s="365">
        <f t="shared" si="253"/>
        <v>0</v>
      </c>
      <c r="Y88" s="366">
        <f t="shared" si="253"/>
        <v>0</v>
      </c>
      <c r="Z88" s="362"/>
      <c r="AA88" s="367"/>
      <c r="AB88" s="365">
        <f t="shared" si="254"/>
        <v>0</v>
      </c>
      <c r="AC88" s="361"/>
      <c r="AD88" s="362"/>
      <c r="AE88" s="363"/>
      <c r="AF88" s="364"/>
      <c r="AG88" s="364"/>
      <c r="AH88" s="365">
        <f t="shared" si="255"/>
        <v>0</v>
      </c>
      <c r="AI88" s="368"/>
      <c r="AJ88" s="362"/>
      <c r="AK88" s="363"/>
      <c r="AL88" s="367"/>
      <c r="AM88" s="369"/>
      <c r="AN88" s="365">
        <f t="shared" si="256"/>
        <v>0</v>
      </c>
      <c r="AO88" s="361"/>
      <c r="AP88" s="362"/>
      <c r="AQ88" s="363"/>
      <c r="AR88" s="367"/>
      <c r="AS88" s="367"/>
      <c r="AT88" s="365">
        <f t="shared" si="257"/>
        <v>0</v>
      </c>
      <c r="AU88" s="361"/>
      <c r="AV88" s="362"/>
      <c r="AW88" s="363"/>
      <c r="AX88" s="367"/>
      <c r="AY88" s="367"/>
      <c r="AZ88" s="365">
        <f t="shared" si="258"/>
        <v>0</v>
      </c>
      <c r="BA88" s="361"/>
      <c r="BB88" s="362"/>
      <c r="BC88" s="363"/>
      <c r="BD88" s="367"/>
      <c r="BE88" s="367"/>
      <c r="BF88" s="365">
        <f t="shared" si="259"/>
        <v>0</v>
      </c>
      <c r="BG88" s="361"/>
      <c r="BH88" s="362"/>
      <c r="BI88" s="363"/>
      <c r="BJ88" s="367"/>
      <c r="BK88" s="367"/>
      <c r="BL88" s="365">
        <f t="shared" si="260"/>
        <v>0</v>
      </c>
      <c r="BM88" s="361"/>
      <c r="BN88" s="362"/>
      <c r="BO88" s="363"/>
      <c r="BP88" s="367"/>
      <c r="BQ88" s="367"/>
      <c r="BR88" s="365">
        <f t="shared" si="261"/>
        <v>0</v>
      </c>
      <c r="BS88" s="370">
        <f t="shared" si="261"/>
        <v>0</v>
      </c>
      <c r="BT88" s="371"/>
      <c r="BU88" s="365"/>
      <c r="BV88" s="370"/>
      <c r="BW88" s="362"/>
      <c r="BX88" s="365">
        <f t="shared" si="262"/>
        <v>0</v>
      </c>
      <c r="BY88" s="361"/>
      <c r="BZ88" s="362"/>
      <c r="CA88" s="363"/>
      <c r="CB88" s="367"/>
      <c r="CC88" s="367"/>
      <c r="CD88" s="365">
        <f t="shared" si="263"/>
        <v>0</v>
      </c>
      <c r="CE88" s="361"/>
      <c r="CF88" s="362"/>
      <c r="CG88" s="363"/>
      <c r="CH88" s="367"/>
      <c r="CI88" s="367"/>
      <c r="CJ88" s="365">
        <f t="shared" si="264"/>
        <v>0</v>
      </c>
      <c r="CK88" s="361"/>
      <c r="CL88" s="362"/>
      <c r="CM88" s="363"/>
      <c r="CN88" s="367"/>
      <c r="CO88" s="367"/>
      <c r="CP88" s="365">
        <f t="shared" si="265"/>
        <v>0</v>
      </c>
      <c r="CQ88" s="361"/>
      <c r="CR88" s="362"/>
      <c r="CS88" s="363"/>
      <c r="CT88" s="367"/>
      <c r="CU88" s="367"/>
      <c r="CV88" s="365">
        <f t="shared" si="266"/>
        <v>0</v>
      </c>
      <c r="CW88" s="361"/>
      <c r="CX88" s="362"/>
      <c r="CY88" s="363"/>
      <c r="CZ88" s="367"/>
      <c r="DA88" s="367"/>
      <c r="DB88" s="365">
        <f t="shared" si="267"/>
        <v>0</v>
      </c>
      <c r="DC88" s="361"/>
      <c r="DD88" s="362"/>
      <c r="DE88" s="363"/>
      <c r="DF88" s="367"/>
      <c r="DG88" s="367"/>
      <c r="DH88" s="365">
        <f t="shared" si="268"/>
        <v>0</v>
      </c>
      <c r="DI88" s="361"/>
      <c r="DJ88" s="362"/>
      <c r="DK88" s="363"/>
      <c r="DL88" s="367"/>
      <c r="DM88" s="367"/>
      <c r="DN88" s="365">
        <f t="shared" si="269"/>
        <v>0</v>
      </c>
      <c r="DO88" s="370">
        <f t="shared" si="269"/>
        <v>0</v>
      </c>
      <c r="DP88" s="371"/>
      <c r="DQ88" s="367"/>
      <c r="DR88" s="372"/>
      <c r="DS88" s="365"/>
      <c r="DT88" s="370"/>
      <c r="DU88" s="362"/>
      <c r="DV88" s="367"/>
      <c r="DW88" s="372"/>
      <c r="DX88" s="365">
        <f t="shared" si="270"/>
        <v>0</v>
      </c>
      <c r="DY88" s="361"/>
      <c r="DZ88" s="362"/>
      <c r="EA88" s="363"/>
      <c r="EB88" s="367"/>
      <c r="EC88" s="367"/>
      <c r="ED88" s="365">
        <f t="shared" si="188"/>
        <v>0.46</v>
      </c>
      <c r="EE88" s="361"/>
      <c r="EF88" s="362"/>
      <c r="EG88" s="362"/>
      <c r="EH88" s="367"/>
      <c r="EI88" s="367"/>
      <c r="EJ88" s="365">
        <f t="shared" si="271"/>
        <v>0</v>
      </c>
      <c r="EK88" s="361"/>
      <c r="EL88" s="362"/>
      <c r="EM88" s="363"/>
      <c r="EN88" s="367"/>
      <c r="EO88" s="367"/>
      <c r="EP88" s="365">
        <f t="shared" si="272"/>
        <v>0</v>
      </c>
      <c r="EQ88" s="361"/>
      <c r="ER88" s="362"/>
      <c r="ES88" s="363"/>
      <c r="ET88" s="367"/>
      <c r="EU88" s="367"/>
      <c r="EV88" s="365">
        <f t="shared" si="273"/>
        <v>0</v>
      </c>
      <c r="EW88" s="361"/>
      <c r="EX88" s="362"/>
      <c r="EY88" s="363"/>
      <c r="EZ88" s="367"/>
      <c r="FA88" s="367"/>
      <c r="FB88" s="365">
        <f t="shared" si="274"/>
        <v>0</v>
      </c>
      <c r="FC88" s="361"/>
      <c r="FD88" s="362"/>
      <c r="FE88" s="363"/>
      <c r="FF88" s="367"/>
      <c r="FG88" s="367"/>
      <c r="FH88" s="365">
        <f t="shared" si="275"/>
        <v>0</v>
      </c>
      <c r="FI88" s="361"/>
      <c r="FJ88" s="362"/>
      <c r="FK88" s="363"/>
      <c r="FL88" s="367"/>
      <c r="FM88" s="367"/>
      <c r="FN88" s="365">
        <f t="shared" si="276"/>
        <v>0.46</v>
      </c>
      <c r="FO88" s="370">
        <f t="shared" si="276"/>
        <v>0</v>
      </c>
      <c r="FP88" s="373"/>
      <c r="FQ88" s="365">
        <f t="shared" si="277"/>
        <v>0.46</v>
      </c>
      <c r="FR88" s="370">
        <f t="shared" si="278"/>
        <v>0</v>
      </c>
      <c r="FS88" s="362"/>
      <c r="FT88" s="362"/>
      <c r="FU88" s="335"/>
      <c r="FV88" s="374"/>
    </row>
    <row r="89" spans="1:178" s="244" customFormat="1" ht="15.75">
      <c r="A89" s="353"/>
      <c r="B89" s="353"/>
      <c r="C89" s="398" t="s">
        <v>131</v>
      </c>
      <c r="D89" s="355">
        <v>44424</v>
      </c>
      <c r="E89" s="355">
        <v>44424</v>
      </c>
      <c r="F89" s="356">
        <f t="shared" si="279"/>
        <v>43.478260869565219</v>
      </c>
      <c r="G89" s="356">
        <v>20</v>
      </c>
      <c r="H89" s="357">
        <v>1</v>
      </c>
      <c r="I89" s="401">
        <v>0.46</v>
      </c>
      <c r="J89" s="397" t="s">
        <v>118</v>
      </c>
      <c r="K89" s="301"/>
      <c r="L89" s="360"/>
      <c r="M89" s="361"/>
      <c r="N89" s="362" t="str">
        <f t="shared" si="89"/>
        <v>-</v>
      </c>
      <c r="O89" s="363"/>
      <c r="P89" s="364">
        <f t="shared" si="251"/>
        <v>0</v>
      </c>
      <c r="Q89" s="364">
        <f t="shared" si="251"/>
        <v>0</v>
      </c>
      <c r="R89" s="365">
        <f t="shared" si="252"/>
        <v>0</v>
      </c>
      <c r="S89" s="361"/>
      <c r="T89" s="362"/>
      <c r="U89" s="363"/>
      <c r="V89" s="364"/>
      <c r="W89" s="364"/>
      <c r="X89" s="365">
        <f t="shared" si="253"/>
        <v>0</v>
      </c>
      <c r="Y89" s="366">
        <f t="shared" si="253"/>
        <v>0</v>
      </c>
      <c r="Z89" s="362"/>
      <c r="AA89" s="367"/>
      <c r="AB89" s="365">
        <f t="shared" si="254"/>
        <v>0</v>
      </c>
      <c r="AC89" s="361"/>
      <c r="AD89" s="362"/>
      <c r="AE89" s="363"/>
      <c r="AF89" s="364"/>
      <c r="AG89" s="364"/>
      <c r="AH89" s="365">
        <f t="shared" si="255"/>
        <v>0</v>
      </c>
      <c r="AI89" s="368"/>
      <c r="AJ89" s="362"/>
      <c r="AK89" s="363"/>
      <c r="AL89" s="367"/>
      <c r="AM89" s="369"/>
      <c r="AN89" s="365">
        <f t="shared" si="256"/>
        <v>0</v>
      </c>
      <c r="AO89" s="361"/>
      <c r="AP89" s="362"/>
      <c r="AQ89" s="363"/>
      <c r="AR89" s="367"/>
      <c r="AS89" s="367"/>
      <c r="AT89" s="365">
        <f t="shared" si="257"/>
        <v>0</v>
      </c>
      <c r="AU89" s="361"/>
      <c r="AV89" s="362"/>
      <c r="AW89" s="363"/>
      <c r="AX89" s="367"/>
      <c r="AY89" s="367"/>
      <c r="AZ89" s="365">
        <f t="shared" si="258"/>
        <v>0</v>
      </c>
      <c r="BA89" s="361"/>
      <c r="BB89" s="362"/>
      <c r="BC89" s="363"/>
      <c r="BD89" s="367"/>
      <c r="BE89" s="367"/>
      <c r="BF89" s="365">
        <f t="shared" si="259"/>
        <v>0</v>
      </c>
      <c r="BG89" s="361"/>
      <c r="BH89" s="362"/>
      <c r="BI89" s="363"/>
      <c r="BJ89" s="367"/>
      <c r="BK89" s="367"/>
      <c r="BL89" s="365">
        <f t="shared" si="260"/>
        <v>0</v>
      </c>
      <c r="BM89" s="361"/>
      <c r="BN89" s="362"/>
      <c r="BO89" s="363"/>
      <c r="BP89" s="367"/>
      <c r="BQ89" s="367"/>
      <c r="BR89" s="365">
        <f t="shared" si="261"/>
        <v>0</v>
      </c>
      <c r="BS89" s="370">
        <f t="shared" si="261"/>
        <v>0</v>
      </c>
      <c r="BT89" s="371"/>
      <c r="BU89" s="365"/>
      <c r="BV89" s="370"/>
      <c r="BW89" s="362"/>
      <c r="BX89" s="365">
        <f t="shared" si="262"/>
        <v>0</v>
      </c>
      <c r="BY89" s="361"/>
      <c r="BZ89" s="362"/>
      <c r="CA89" s="363"/>
      <c r="CB89" s="367"/>
      <c r="CC89" s="367"/>
      <c r="CD89" s="365">
        <f t="shared" si="263"/>
        <v>0</v>
      </c>
      <c r="CE89" s="361"/>
      <c r="CF89" s="362"/>
      <c r="CG89" s="363"/>
      <c r="CH89" s="367"/>
      <c r="CI89" s="367"/>
      <c r="CJ89" s="365">
        <f t="shared" si="264"/>
        <v>0</v>
      </c>
      <c r="CK89" s="361"/>
      <c r="CL89" s="362"/>
      <c r="CM89" s="363"/>
      <c r="CN89" s="367"/>
      <c r="CO89" s="367"/>
      <c r="CP89" s="365">
        <f t="shared" si="265"/>
        <v>0</v>
      </c>
      <c r="CQ89" s="361"/>
      <c r="CR89" s="362"/>
      <c r="CS89" s="363"/>
      <c r="CT89" s="367"/>
      <c r="CU89" s="367"/>
      <c r="CV89" s="365">
        <f t="shared" si="266"/>
        <v>0</v>
      </c>
      <c r="CW89" s="361"/>
      <c r="CX89" s="362"/>
      <c r="CY89" s="363"/>
      <c r="CZ89" s="367"/>
      <c r="DA89" s="367"/>
      <c r="DB89" s="365">
        <f t="shared" si="267"/>
        <v>0</v>
      </c>
      <c r="DC89" s="361"/>
      <c r="DD89" s="362"/>
      <c r="DE89" s="363"/>
      <c r="DF89" s="367"/>
      <c r="DG89" s="367"/>
      <c r="DH89" s="365">
        <f t="shared" si="268"/>
        <v>0</v>
      </c>
      <c r="DI89" s="361"/>
      <c r="DJ89" s="362"/>
      <c r="DK89" s="363"/>
      <c r="DL89" s="367"/>
      <c r="DM89" s="367"/>
      <c r="DN89" s="365">
        <f t="shared" si="269"/>
        <v>0</v>
      </c>
      <c r="DO89" s="370">
        <f t="shared" si="269"/>
        <v>0</v>
      </c>
      <c r="DP89" s="371"/>
      <c r="DQ89" s="367"/>
      <c r="DR89" s="372"/>
      <c r="DS89" s="365"/>
      <c r="DT89" s="370"/>
      <c r="DU89" s="362"/>
      <c r="DV89" s="367"/>
      <c r="DW89" s="372"/>
      <c r="DX89" s="365">
        <f t="shared" si="270"/>
        <v>0</v>
      </c>
      <c r="DY89" s="361"/>
      <c r="DZ89" s="362"/>
      <c r="EA89" s="363"/>
      <c r="EB89" s="367"/>
      <c r="EC89" s="367"/>
      <c r="ED89" s="365">
        <f t="shared" si="188"/>
        <v>0.46</v>
      </c>
      <c r="EE89" s="361"/>
      <c r="EF89" s="362"/>
      <c r="EG89" s="362"/>
      <c r="EH89" s="367"/>
      <c r="EI89" s="367"/>
      <c r="EJ89" s="365">
        <f t="shared" si="271"/>
        <v>0</v>
      </c>
      <c r="EK89" s="361"/>
      <c r="EL89" s="362"/>
      <c r="EM89" s="363"/>
      <c r="EN89" s="367"/>
      <c r="EO89" s="367"/>
      <c r="EP89" s="365">
        <f t="shared" si="272"/>
        <v>0</v>
      </c>
      <c r="EQ89" s="361"/>
      <c r="ER89" s="362"/>
      <c r="ES89" s="363"/>
      <c r="ET89" s="367"/>
      <c r="EU89" s="367"/>
      <c r="EV89" s="365">
        <f t="shared" si="273"/>
        <v>0</v>
      </c>
      <c r="EW89" s="361"/>
      <c r="EX89" s="362"/>
      <c r="EY89" s="363"/>
      <c r="EZ89" s="367"/>
      <c r="FA89" s="367"/>
      <c r="FB89" s="365">
        <f t="shared" si="274"/>
        <v>0</v>
      </c>
      <c r="FC89" s="361"/>
      <c r="FD89" s="362"/>
      <c r="FE89" s="363"/>
      <c r="FF89" s="367"/>
      <c r="FG89" s="367"/>
      <c r="FH89" s="365">
        <f t="shared" si="275"/>
        <v>0</v>
      </c>
      <c r="FI89" s="361"/>
      <c r="FJ89" s="362"/>
      <c r="FK89" s="363"/>
      <c r="FL89" s="367"/>
      <c r="FM89" s="367"/>
      <c r="FN89" s="365">
        <f t="shared" si="276"/>
        <v>0.46</v>
      </c>
      <c r="FO89" s="370">
        <f t="shared" si="276"/>
        <v>0</v>
      </c>
      <c r="FP89" s="373"/>
      <c r="FQ89" s="365">
        <f t="shared" si="277"/>
        <v>0.46</v>
      </c>
      <c r="FR89" s="370">
        <f t="shared" si="278"/>
        <v>0</v>
      </c>
      <c r="FS89" s="362"/>
      <c r="FT89" s="362"/>
      <c r="FU89" s="335"/>
      <c r="FV89" s="374"/>
    </row>
    <row r="90" spans="1:178" s="244" customFormat="1" ht="15.75">
      <c r="A90" s="353"/>
      <c r="B90" s="353"/>
      <c r="C90" s="398" t="s">
        <v>138</v>
      </c>
      <c r="D90" s="355">
        <v>44424</v>
      </c>
      <c r="E90" s="355">
        <v>44425</v>
      </c>
      <c r="F90" s="356">
        <f t="shared" si="279"/>
        <v>3.6363636363636362</v>
      </c>
      <c r="G90" s="356">
        <v>20</v>
      </c>
      <c r="H90" s="357">
        <v>2</v>
      </c>
      <c r="I90" s="401">
        <v>5.5</v>
      </c>
      <c r="J90" s="397" t="s">
        <v>92</v>
      </c>
      <c r="K90" s="301"/>
      <c r="L90" s="360"/>
      <c r="M90" s="361"/>
      <c r="N90" s="362" t="str">
        <f t="shared" si="89"/>
        <v>-</v>
      </c>
      <c r="O90" s="363"/>
      <c r="P90" s="364">
        <f t="shared" si="251"/>
        <v>0</v>
      </c>
      <c r="Q90" s="364">
        <f t="shared" si="251"/>
        <v>0</v>
      </c>
      <c r="R90" s="365">
        <f t="shared" si="252"/>
        <v>0</v>
      </c>
      <c r="S90" s="361"/>
      <c r="T90" s="362"/>
      <c r="U90" s="363"/>
      <c r="V90" s="364"/>
      <c r="W90" s="364"/>
      <c r="X90" s="365">
        <f t="shared" si="253"/>
        <v>0</v>
      </c>
      <c r="Y90" s="366">
        <f t="shared" si="253"/>
        <v>0</v>
      </c>
      <c r="Z90" s="362"/>
      <c r="AA90" s="367"/>
      <c r="AB90" s="365">
        <f t="shared" si="254"/>
        <v>0</v>
      </c>
      <c r="AC90" s="361"/>
      <c r="AD90" s="362"/>
      <c r="AE90" s="363"/>
      <c r="AF90" s="364"/>
      <c r="AG90" s="364"/>
      <c r="AH90" s="365">
        <f t="shared" si="255"/>
        <v>0</v>
      </c>
      <c r="AI90" s="368"/>
      <c r="AJ90" s="362"/>
      <c r="AK90" s="363"/>
      <c r="AL90" s="367"/>
      <c r="AM90" s="369"/>
      <c r="AN90" s="365">
        <f t="shared" si="256"/>
        <v>0</v>
      </c>
      <c r="AO90" s="361"/>
      <c r="AP90" s="362"/>
      <c r="AQ90" s="363"/>
      <c r="AR90" s="367"/>
      <c r="AS90" s="367"/>
      <c r="AT90" s="365">
        <f t="shared" si="257"/>
        <v>0</v>
      </c>
      <c r="AU90" s="361"/>
      <c r="AV90" s="362"/>
      <c r="AW90" s="363"/>
      <c r="AX90" s="367"/>
      <c r="AY90" s="367"/>
      <c r="AZ90" s="365">
        <f t="shared" si="258"/>
        <v>0</v>
      </c>
      <c r="BA90" s="361"/>
      <c r="BB90" s="362"/>
      <c r="BC90" s="363"/>
      <c r="BD90" s="367"/>
      <c r="BE90" s="367"/>
      <c r="BF90" s="365">
        <f t="shared" si="259"/>
        <v>0</v>
      </c>
      <c r="BG90" s="361"/>
      <c r="BH90" s="362"/>
      <c r="BI90" s="363"/>
      <c r="BJ90" s="367"/>
      <c r="BK90" s="367"/>
      <c r="BL90" s="365">
        <f t="shared" si="260"/>
        <v>0</v>
      </c>
      <c r="BM90" s="361"/>
      <c r="BN90" s="362"/>
      <c r="BO90" s="363"/>
      <c r="BP90" s="367"/>
      <c r="BQ90" s="367"/>
      <c r="BR90" s="365">
        <f t="shared" si="261"/>
        <v>0</v>
      </c>
      <c r="BS90" s="370">
        <f t="shared" si="261"/>
        <v>0</v>
      </c>
      <c r="BT90" s="371"/>
      <c r="BU90" s="365"/>
      <c r="BV90" s="370"/>
      <c r="BW90" s="362"/>
      <c r="BX90" s="365">
        <f t="shared" si="262"/>
        <v>0</v>
      </c>
      <c r="BY90" s="361"/>
      <c r="BZ90" s="362"/>
      <c r="CA90" s="363"/>
      <c r="CB90" s="367"/>
      <c r="CC90" s="367"/>
      <c r="CD90" s="365">
        <f t="shared" si="263"/>
        <v>0</v>
      </c>
      <c r="CE90" s="361"/>
      <c r="CF90" s="362"/>
      <c r="CG90" s="363"/>
      <c r="CH90" s="367"/>
      <c r="CI90" s="367"/>
      <c r="CJ90" s="365">
        <f t="shared" si="264"/>
        <v>0</v>
      </c>
      <c r="CK90" s="361"/>
      <c r="CL90" s="362"/>
      <c r="CM90" s="363"/>
      <c r="CN90" s="367"/>
      <c r="CO90" s="367"/>
      <c r="CP90" s="365">
        <f t="shared" si="265"/>
        <v>0</v>
      </c>
      <c r="CQ90" s="361"/>
      <c r="CR90" s="362"/>
      <c r="CS90" s="363"/>
      <c r="CT90" s="367"/>
      <c r="CU90" s="367"/>
      <c r="CV90" s="365">
        <f t="shared" si="266"/>
        <v>0</v>
      </c>
      <c r="CW90" s="361"/>
      <c r="CX90" s="362"/>
      <c r="CY90" s="363"/>
      <c r="CZ90" s="367"/>
      <c r="DA90" s="367"/>
      <c r="DB90" s="365">
        <f t="shared" si="267"/>
        <v>0</v>
      </c>
      <c r="DC90" s="361"/>
      <c r="DD90" s="362"/>
      <c r="DE90" s="363"/>
      <c r="DF90" s="367"/>
      <c r="DG90" s="367"/>
      <c r="DH90" s="365">
        <f t="shared" si="268"/>
        <v>0</v>
      </c>
      <c r="DI90" s="361"/>
      <c r="DJ90" s="362"/>
      <c r="DK90" s="363"/>
      <c r="DL90" s="367"/>
      <c r="DM90" s="367"/>
      <c r="DN90" s="365">
        <f t="shared" si="269"/>
        <v>0</v>
      </c>
      <c r="DO90" s="370">
        <f t="shared" si="269"/>
        <v>0</v>
      </c>
      <c r="DP90" s="371"/>
      <c r="DQ90" s="367"/>
      <c r="DR90" s="372"/>
      <c r="DS90" s="365"/>
      <c r="DT90" s="370"/>
      <c r="DU90" s="362"/>
      <c r="DV90" s="367"/>
      <c r="DW90" s="372"/>
      <c r="DX90" s="365">
        <f t="shared" si="270"/>
        <v>0</v>
      </c>
      <c r="DY90" s="361"/>
      <c r="DZ90" s="362"/>
      <c r="EA90" s="363"/>
      <c r="EB90" s="367"/>
      <c r="EC90" s="367"/>
      <c r="ED90" s="365">
        <f t="shared" si="188"/>
        <v>2.75</v>
      </c>
      <c r="EE90" s="361"/>
      <c r="EF90" s="362"/>
      <c r="EG90" s="362"/>
      <c r="EH90" s="367"/>
      <c r="EI90" s="367"/>
      <c r="EJ90" s="365">
        <f t="shared" si="271"/>
        <v>2.75</v>
      </c>
      <c r="EK90" s="361"/>
      <c r="EL90" s="362"/>
      <c r="EM90" s="363"/>
      <c r="EN90" s="367"/>
      <c r="EO90" s="367"/>
      <c r="EP90" s="365">
        <f t="shared" si="272"/>
        <v>0</v>
      </c>
      <c r="EQ90" s="361"/>
      <c r="ER90" s="362"/>
      <c r="ES90" s="363"/>
      <c r="ET90" s="367"/>
      <c r="EU90" s="367"/>
      <c r="EV90" s="365">
        <f t="shared" si="273"/>
        <v>0</v>
      </c>
      <c r="EW90" s="361"/>
      <c r="EX90" s="362"/>
      <c r="EY90" s="363"/>
      <c r="EZ90" s="367"/>
      <c r="FA90" s="367"/>
      <c r="FB90" s="365">
        <f t="shared" si="274"/>
        <v>0</v>
      </c>
      <c r="FC90" s="361"/>
      <c r="FD90" s="362"/>
      <c r="FE90" s="363"/>
      <c r="FF90" s="367"/>
      <c r="FG90" s="367"/>
      <c r="FH90" s="365">
        <f t="shared" si="275"/>
        <v>0</v>
      </c>
      <c r="FI90" s="361"/>
      <c r="FJ90" s="362"/>
      <c r="FK90" s="363"/>
      <c r="FL90" s="367"/>
      <c r="FM90" s="367"/>
      <c r="FN90" s="365">
        <f t="shared" si="276"/>
        <v>5.5</v>
      </c>
      <c r="FO90" s="370">
        <f t="shared" si="276"/>
        <v>0</v>
      </c>
      <c r="FP90" s="373"/>
      <c r="FQ90" s="365">
        <f t="shared" si="277"/>
        <v>5.5</v>
      </c>
      <c r="FR90" s="370">
        <f t="shared" si="278"/>
        <v>0</v>
      </c>
      <c r="FS90" s="362"/>
      <c r="FT90" s="362"/>
      <c r="FU90" s="335"/>
      <c r="FV90" s="374"/>
    </row>
    <row r="91" spans="1:178" s="244" customFormat="1" ht="15.75">
      <c r="A91" s="353"/>
      <c r="B91" s="353"/>
      <c r="C91" s="398" t="s">
        <v>117</v>
      </c>
      <c r="D91" s="355">
        <v>44424</v>
      </c>
      <c r="E91" s="355">
        <v>44425</v>
      </c>
      <c r="F91" s="356">
        <f t="shared" si="279"/>
        <v>45.454545454545446</v>
      </c>
      <c r="G91" s="356">
        <v>40</v>
      </c>
      <c r="H91" s="357">
        <v>2</v>
      </c>
      <c r="I91" s="401">
        <v>0.88000000000000012</v>
      </c>
      <c r="J91" s="397" t="s">
        <v>118</v>
      </c>
      <c r="K91" s="301"/>
      <c r="L91" s="360"/>
      <c r="M91" s="361"/>
      <c r="N91" s="362" t="str">
        <f t="shared" si="89"/>
        <v>-</v>
      </c>
      <c r="O91" s="363"/>
      <c r="P91" s="364">
        <f t="shared" si="251"/>
        <v>0</v>
      </c>
      <c r="Q91" s="364">
        <f t="shared" si="251"/>
        <v>0</v>
      </c>
      <c r="R91" s="365">
        <f t="shared" si="252"/>
        <v>0</v>
      </c>
      <c r="S91" s="361"/>
      <c r="T91" s="362"/>
      <c r="U91" s="363"/>
      <c r="V91" s="364"/>
      <c r="W91" s="364"/>
      <c r="X91" s="365">
        <f t="shared" si="253"/>
        <v>0</v>
      </c>
      <c r="Y91" s="366">
        <f t="shared" si="253"/>
        <v>0</v>
      </c>
      <c r="Z91" s="362"/>
      <c r="AA91" s="367"/>
      <c r="AB91" s="365">
        <f t="shared" si="254"/>
        <v>0</v>
      </c>
      <c r="AC91" s="361"/>
      <c r="AD91" s="362"/>
      <c r="AE91" s="363"/>
      <c r="AF91" s="364"/>
      <c r="AG91" s="364"/>
      <c r="AH91" s="365">
        <f t="shared" si="255"/>
        <v>0</v>
      </c>
      <c r="AI91" s="368"/>
      <c r="AJ91" s="362"/>
      <c r="AK91" s="363"/>
      <c r="AL91" s="367"/>
      <c r="AM91" s="369"/>
      <c r="AN91" s="365">
        <f t="shared" si="256"/>
        <v>0</v>
      </c>
      <c r="AO91" s="361"/>
      <c r="AP91" s="362"/>
      <c r="AQ91" s="363"/>
      <c r="AR91" s="367"/>
      <c r="AS91" s="367"/>
      <c r="AT91" s="365">
        <f t="shared" si="257"/>
        <v>0</v>
      </c>
      <c r="AU91" s="361"/>
      <c r="AV91" s="362"/>
      <c r="AW91" s="363"/>
      <c r="AX91" s="367"/>
      <c r="AY91" s="367"/>
      <c r="AZ91" s="365">
        <f t="shared" si="258"/>
        <v>0</v>
      </c>
      <c r="BA91" s="361"/>
      <c r="BB91" s="362"/>
      <c r="BC91" s="363"/>
      <c r="BD91" s="367"/>
      <c r="BE91" s="367"/>
      <c r="BF91" s="365">
        <f t="shared" si="259"/>
        <v>0</v>
      </c>
      <c r="BG91" s="361"/>
      <c r="BH91" s="362"/>
      <c r="BI91" s="363"/>
      <c r="BJ91" s="367"/>
      <c r="BK91" s="367"/>
      <c r="BL91" s="365">
        <f t="shared" si="260"/>
        <v>0</v>
      </c>
      <c r="BM91" s="361"/>
      <c r="BN91" s="362"/>
      <c r="BO91" s="363"/>
      <c r="BP91" s="367"/>
      <c r="BQ91" s="367"/>
      <c r="BR91" s="365">
        <f t="shared" si="261"/>
        <v>0</v>
      </c>
      <c r="BS91" s="370">
        <f t="shared" si="261"/>
        <v>0</v>
      </c>
      <c r="BT91" s="371"/>
      <c r="BU91" s="365"/>
      <c r="BV91" s="370"/>
      <c r="BW91" s="362"/>
      <c r="BX91" s="365">
        <f t="shared" si="262"/>
        <v>0</v>
      </c>
      <c r="BY91" s="361"/>
      <c r="BZ91" s="362"/>
      <c r="CA91" s="363"/>
      <c r="CB91" s="367"/>
      <c r="CC91" s="367"/>
      <c r="CD91" s="365">
        <f t="shared" si="263"/>
        <v>0</v>
      </c>
      <c r="CE91" s="361"/>
      <c r="CF91" s="362"/>
      <c r="CG91" s="363"/>
      <c r="CH91" s="367"/>
      <c r="CI91" s="367"/>
      <c r="CJ91" s="365">
        <f t="shared" si="264"/>
        <v>0</v>
      </c>
      <c r="CK91" s="361"/>
      <c r="CL91" s="362"/>
      <c r="CM91" s="363"/>
      <c r="CN91" s="367"/>
      <c r="CO91" s="367"/>
      <c r="CP91" s="365">
        <f t="shared" si="265"/>
        <v>0</v>
      </c>
      <c r="CQ91" s="361"/>
      <c r="CR91" s="362"/>
      <c r="CS91" s="363"/>
      <c r="CT91" s="367"/>
      <c r="CU91" s="367"/>
      <c r="CV91" s="365">
        <f t="shared" si="266"/>
        <v>0</v>
      </c>
      <c r="CW91" s="361"/>
      <c r="CX91" s="362"/>
      <c r="CY91" s="363"/>
      <c r="CZ91" s="367"/>
      <c r="DA91" s="367"/>
      <c r="DB91" s="365">
        <f t="shared" si="267"/>
        <v>0</v>
      </c>
      <c r="DC91" s="361"/>
      <c r="DD91" s="362"/>
      <c r="DE91" s="363"/>
      <c r="DF91" s="367"/>
      <c r="DG91" s="367"/>
      <c r="DH91" s="365">
        <f t="shared" si="268"/>
        <v>0</v>
      </c>
      <c r="DI91" s="361"/>
      <c r="DJ91" s="362"/>
      <c r="DK91" s="363"/>
      <c r="DL91" s="367"/>
      <c r="DM91" s="367"/>
      <c r="DN91" s="365">
        <f t="shared" si="269"/>
        <v>0</v>
      </c>
      <c r="DO91" s="370">
        <f t="shared" si="269"/>
        <v>0</v>
      </c>
      <c r="DP91" s="371"/>
      <c r="DQ91" s="367"/>
      <c r="DR91" s="372"/>
      <c r="DS91" s="365"/>
      <c r="DT91" s="370"/>
      <c r="DU91" s="362"/>
      <c r="DV91" s="367"/>
      <c r="DW91" s="372"/>
      <c r="DX91" s="365">
        <f t="shared" si="270"/>
        <v>0</v>
      </c>
      <c r="DY91" s="361"/>
      <c r="DZ91" s="362"/>
      <c r="EA91" s="363"/>
      <c r="EB91" s="367"/>
      <c r="EC91" s="367"/>
      <c r="ED91" s="365">
        <f t="shared" si="188"/>
        <v>0.44000000000000006</v>
      </c>
      <c r="EE91" s="361"/>
      <c r="EF91" s="362"/>
      <c r="EG91" s="362"/>
      <c r="EH91" s="367"/>
      <c r="EI91" s="367"/>
      <c r="EJ91" s="365">
        <f t="shared" si="271"/>
        <v>0.44000000000000006</v>
      </c>
      <c r="EK91" s="361"/>
      <c r="EL91" s="362"/>
      <c r="EM91" s="363"/>
      <c r="EN91" s="367"/>
      <c r="EO91" s="367"/>
      <c r="EP91" s="365">
        <f t="shared" si="272"/>
        <v>0</v>
      </c>
      <c r="EQ91" s="361"/>
      <c r="ER91" s="362"/>
      <c r="ES91" s="363"/>
      <c r="ET91" s="367"/>
      <c r="EU91" s="367"/>
      <c r="EV91" s="365">
        <f t="shared" si="273"/>
        <v>0</v>
      </c>
      <c r="EW91" s="361"/>
      <c r="EX91" s="362"/>
      <c r="EY91" s="363"/>
      <c r="EZ91" s="367"/>
      <c r="FA91" s="367"/>
      <c r="FB91" s="365">
        <f t="shared" si="274"/>
        <v>0</v>
      </c>
      <c r="FC91" s="361"/>
      <c r="FD91" s="362"/>
      <c r="FE91" s="363"/>
      <c r="FF91" s="367"/>
      <c r="FG91" s="367"/>
      <c r="FH91" s="365">
        <f t="shared" si="275"/>
        <v>0</v>
      </c>
      <c r="FI91" s="361"/>
      <c r="FJ91" s="362"/>
      <c r="FK91" s="363"/>
      <c r="FL91" s="367"/>
      <c r="FM91" s="367"/>
      <c r="FN91" s="365">
        <f t="shared" si="276"/>
        <v>0.88000000000000012</v>
      </c>
      <c r="FO91" s="370">
        <f t="shared" si="276"/>
        <v>0</v>
      </c>
      <c r="FP91" s="373"/>
      <c r="FQ91" s="365">
        <f t="shared" si="277"/>
        <v>0.88000000000000012</v>
      </c>
      <c r="FR91" s="370">
        <f t="shared" si="278"/>
        <v>0</v>
      </c>
      <c r="FS91" s="362"/>
      <c r="FT91" s="362"/>
      <c r="FU91" s="335"/>
      <c r="FV91" s="374"/>
    </row>
    <row r="92" spans="1:178" s="244" customFormat="1" ht="15.75">
      <c r="A92" s="353"/>
      <c r="B92" s="353"/>
      <c r="C92" s="398" t="s">
        <v>119</v>
      </c>
      <c r="D92" s="355">
        <v>44424</v>
      </c>
      <c r="E92" s="355">
        <v>44424</v>
      </c>
      <c r="F92" s="356">
        <f t="shared" si="279"/>
        <v>1.1655011655011656</v>
      </c>
      <c r="G92" s="356">
        <v>20</v>
      </c>
      <c r="H92" s="357">
        <v>1</v>
      </c>
      <c r="I92" s="401">
        <v>17.16</v>
      </c>
      <c r="J92" s="397" t="s">
        <v>112</v>
      </c>
      <c r="K92" s="301"/>
      <c r="L92" s="360"/>
      <c r="M92" s="361"/>
      <c r="N92" s="362" t="str">
        <f t="shared" si="89"/>
        <v>-</v>
      </c>
      <c r="O92" s="363"/>
      <c r="P92" s="364">
        <f t="shared" si="251"/>
        <v>0</v>
      </c>
      <c r="Q92" s="364">
        <f t="shared" si="251"/>
        <v>0</v>
      </c>
      <c r="R92" s="365">
        <f t="shared" si="252"/>
        <v>0</v>
      </c>
      <c r="S92" s="361"/>
      <c r="T92" s="362"/>
      <c r="U92" s="363"/>
      <c r="V92" s="364"/>
      <c r="W92" s="364"/>
      <c r="X92" s="365">
        <f t="shared" si="253"/>
        <v>0</v>
      </c>
      <c r="Y92" s="366">
        <f t="shared" si="253"/>
        <v>0</v>
      </c>
      <c r="Z92" s="362"/>
      <c r="AA92" s="367"/>
      <c r="AB92" s="365">
        <f t="shared" si="254"/>
        <v>0</v>
      </c>
      <c r="AC92" s="361"/>
      <c r="AD92" s="362"/>
      <c r="AE92" s="363"/>
      <c r="AF92" s="364"/>
      <c r="AG92" s="364"/>
      <c r="AH92" s="365">
        <f t="shared" si="255"/>
        <v>0</v>
      </c>
      <c r="AI92" s="368"/>
      <c r="AJ92" s="362"/>
      <c r="AK92" s="363"/>
      <c r="AL92" s="367"/>
      <c r="AM92" s="369"/>
      <c r="AN92" s="365">
        <f t="shared" si="256"/>
        <v>0</v>
      </c>
      <c r="AO92" s="361"/>
      <c r="AP92" s="362"/>
      <c r="AQ92" s="363"/>
      <c r="AR92" s="367"/>
      <c r="AS92" s="367"/>
      <c r="AT92" s="365">
        <f t="shared" si="257"/>
        <v>0</v>
      </c>
      <c r="AU92" s="361"/>
      <c r="AV92" s="362"/>
      <c r="AW92" s="363"/>
      <c r="AX92" s="367"/>
      <c r="AY92" s="367"/>
      <c r="AZ92" s="365">
        <f t="shared" si="258"/>
        <v>0</v>
      </c>
      <c r="BA92" s="361"/>
      <c r="BB92" s="362"/>
      <c r="BC92" s="363"/>
      <c r="BD92" s="367"/>
      <c r="BE92" s="367"/>
      <c r="BF92" s="365">
        <f t="shared" si="259"/>
        <v>0</v>
      </c>
      <c r="BG92" s="361"/>
      <c r="BH92" s="362"/>
      <c r="BI92" s="363"/>
      <c r="BJ92" s="367"/>
      <c r="BK92" s="367"/>
      <c r="BL92" s="365">
        <f t="shared" si="260"/>
        <v>0</v>
      </c>
      <c r="BM92" s="361"/>
      <c r="BN92" s="362"/>
      <c r="BO92" s="363"/>
      <c r="BP92" s="367"/>
      <c r="BQ92" s="367"/>
      <c r="BR92" s="365">
        <f t="shared" si="261"/>
        <v>0</v>
      </c>
      <c r="BS92" s="370">
        <f t="shared" si="261"/>
        <v>0</v>
      </c>
      <c r="BT92" s="371"/>
      <c r="BU92" s="365"/>
      <c r="BV92" s="370"/>
      <c r="BW92" s="362"/>
      <c r="BX92" s="365">
        <f t="shared" si="262"/>
        <v>0</v>
      </c>
      <c r="BY92" s="361"/>
      <c r="BZ92" s="362"/>
      <c r="CA92" s="363"/>
      <c r="CB92" s="367"/>
      <c r="CC92" s="367"/>
      <c r="CD92" s="365">
        <f t="shared" si="263"/>
        <v>0</v>
      </c>
      <c r="CE92" s="361"/>
      <c r="CF92" s="362"/>
      <c r="CG92" s="363"/>
      <c r="CH92" s="367"/>
      <c r="CI92" s="367"/>
      <c r="CJ92" s="365">
        <f t="shared" si="264"/>
        <v>0</v>
      </c>
      <c r="CK92" s="361"/>
      <c r="CL92" s="362"/>
      <c r="CM92" s="363"/>
      <c r="CN92" s="367"/>
      <c r="CO92" s="367"/>
      <c r="CP92" s="365">
        <f t="shared" si="265"/>
        <v>0</v>
      </c>
      <c r="CQ92" s="361"/>
      <c r="CR92" s="362"/>
      <c r="CS92" s="363"/>
      <c r="CT92" s="367"/>
      <c r="CU92" s="367"/>
      <c r="CV92" s="365">
        <f t="shared" si="266"/>
        <v>0</v>
      </c>
      <c r="CW92" s="361"/>
      <c r="CX92" s="362"/>
      <c r="CY92" s="363"/>
      <c r="CZ92" s="367"/>
      <c r="DA92" s="367"/>
      <c r="DB92" s="365">
        <f t="shared" si="267"/>
        <v>0</v>
      </c>
      <c r="DC92" s="361"/>
      <c r="DD92" s="362"/>
      <c r="DE92" s="363"/>
      <c r="DF92" s="367"/>
      <c r="DG92" s="367"/>
      <c r="DH92" s="365">
        <f t="shared" si="268"/>
        <v>0</v>
      </c>
      <c r="DI92" s="361"/>
      <c r="DJ92" s="362"/>
      <c r="DK92" s="363"/>
      <c r="DL92" s="367"/>
      <c r="DM92" s="367"/>
      <c r="DN92" s="365">
        <f t="shared" si="269"/>
        <v>0</v>
      </c>
      <c r="DO92" s="370">
        <f t="shared" si="269"/>
        <v>0</v>
      </c>
      <c r="DP92" s="371"/>
      <c r="DQ92" s="367"/>
      <c r="DR92" s="372"/>
      <c r="DS92" s="365"/>
      <c r="DT92" s="370"/>
      <c r="DU92" s="362"/>
      <c r="DV92" s="367"/>
      <c r="DW92" s="372"/>
      <c r="DX92" s="365">
        <f t="shared" si="270"/>
        <v>0</v>
      </c>
      <c r="DY92" s="361"/>
      <c r="DZ92" s="362"/>
      <c r="EA92" s="363"/>
      <c r="EB92" s="367"/>
      <c r="EC92" s="367"/>
      <c r="ED92" s="365">
        <f t="shared" si="188"/>
        <v>17.16</v>
      </c>
      <c r="EE92" s="361"/>
      <c r="EF92" s="362"/>
      <c r="EG92" s="362"/>
      <c r="EH92" s="367"/>
      <c r="EI92" s="367"/>
      <c r="EJ92" s="365">
        <f t="shared" si="271"/>
        <v>0</v>
      </c>
      <c r="EK92" s="361"/>
      <c r="EL92" s="362"/>
      <c r="EM92" s="363"/>
      <c r="EN92" s="367"/>
      <c r="EO92" s="367"/>
      <c r="EP92" s="365">
        <f t="shared" si="272"/>
        <v>0</v>
      </c>
      <c r="EQ92" s="361"/>
      <c r="ER92" s="362"/>
      <c r="ES92" s="363"/>
      <c r="ET92" s="367"/>
      <c r="EU92" s="367"/>
      <c r="EV92" s="365">
        <f t="shared" si="273"/>
        <v>0</v>
      </c>
      <c r="EW92" s="361"/>
      <c r="EX92" s="362"/>
      <c r="EY92" s="363"/>
      <c r="EZ92" s="367"/>
      <c r="FA92" s="367"/>
      <c r="FB92" s="365">
        <f t="shared" si="274"/>
        <v>0</v>
      </c>
      <c r="FC92" s="361"/>
      <c r="FD92" s="362"/>
      <c r="FE92" s="363"/>
      <c r="FF92" s="367"/>
      <c r="FG92" s="367"/>
      <c r="FH92" s="365">
        <f t="shared" si="275"/>
        <v>0</v>
      </c>
      <c r="FI92" s="361"/>
      <c r="FJ92" s="362"/>
      <c r="FK92" s="363"/>
      <c r="FL92" s="367"/>
      <c r="FM92" s="367"/>
      <c r="FN92" s="365">
        <f t="shared" si="276"/>
        <v>17.16</v>
      </c>
      <c r="FO92" s="370">
        <f t="shared" si="276"/>
        <v>0</v>
      </c>
      <c r="FP92" s="373"/>
      <c r="FQ92" s="365">
        <f t="shared" si="277"/>
        <v>17.16</v>
      </c>
      <c r="FR92" s="370">
        <f t="shared" si="278"/>
        <v>0</v>
      </c>
      <c r="FS92" s="362"/>
      <c r="FT92" s="362"/>
      <c r="FU92" s="335"/>
      <c r="FV92" s="374"/>
    </row>
    <row r="93" spans="1:178" s="244" customFormat="1" ht="15.75">
      <c r="A93" s="353"/>
      <c r="B93" s="353"/>
      <c r="C93" s="398" t="s">
        <v>120</v>
      </c>
      <c r="D93" s="355">
        <v>44424</v>
      </c>
      <c r="E93" s="355">
        <v>44424</v>
      </c>
      <c r="F93" s="356">
        <f t="shared" si="279"/>
        <v>153.84615384615384</v>
      </c>
      <c r="G93" s="356">
        <v>20</v>
      </c>
      <c r="H93" s="357">
        <v>1</v>
      </c>
      <c r="I93" s="401">
        <v>0.13</v>
      </c>
      <c r="J93" s="397" t="s">
        <v>91</v>
      </c>
      <c r="K93" s="301"/>
      <c r="L93" s="360"/>
      <c r="M93" s="361"/>
      <c r="N93" s="362" t="str">
        <f t="shared" si="89"/>
        <v>-</v>
      </c>
      <c r="O93" s="363"/>
      <c r="P93" s="364">
        <f t="shared" si="251"/>
        <v>0</v>
      </c>
      <c r="Q93" s="364">
        <f t="shared" si="251"/>
        <v>0</v>
      </c>
      <c r="R93" s="365">
        <f t="shared" si="252"/>
        <v>0</v>
      </c>
      <c r="S93" s="361"/>
      <c r="T93" s="362"/>
      <c r="U93" s="363"/>
      <c r="V93" s="364"/>
      <c r="W93" s="364"/>
      <c r="X93" s="365">
        <f t="shared" si="253"/>
        <v>0</v>
      </c>
      <c r="Y93" s="366">
        <f t="shared" si="253"/>
        <v>0</v>
      </c>
      <c r="Z93" s="362"/>
      <c r="AA93" s="367"/>
      <c r="AB93" s="365">
        <f t="shared" si="254"/>
        <v>0</v>
      </c>
      <c r="AC93" s="361"/>
      <c r="AD93" s="362"/>
      <c r="AE93" s="363"/>
      <c r="AF93" s="364"/>
      <c r="AG93" s="364"/>
      <c r="AH93" s="365">
        <f t="shared" si="255"/>
        <v>0</v>
      </c>
      <c r="AI93" s="368"/>
      <c r="AJ93" s="362"/>
      <c r="AK93" s="363"/>
      <c r="AL93" s="367"/>
      <c r="AM93" s="369"/>
      <c r="AN93" s="365">
        <f t="shared" si="256"/>
        <v>0</v>
      </c>
      <c r="AO93" s="361"/>
      <c r="AP93" s="362"/>
      <c r="AQ93" s="363"/>
      <c r="AR93" s="367"/>
      <c r="AS93" s="367"/>
      <c r="AT93" s="365">
        <f t="shared" si="257"/>
        <v>0</v>
      </c>
      <c r="AU93" s="361"/>
      <c r="AV93" s="362"/>
      <c r="AW93" s="363"/>
      <c r="AX93" s="367"/>
      <c r="AY93" s="367"/>
      <c r="AZ93" s="365">
        <f t="shared" si="258"/>
        <v>0</v>
      </c>
      <c r="BA93" s="361"/>
      <c r="BB93" s="362"/>
      <c r="BC93" s="363"/>
      <c r="BD93" s="367"/>
      <c r="BE93" s="367"/>
      <c r="BF93" s="365">
        <f t="shared" si="259"/>
        <v>0</v>
      </c>
      <c r="BG93" s="361"/>
      <c r="BH93" s="362"/>
      <c r="BI93" s="363"/>
      <c r="BJ93" s="367"/>
      <c r="BK93" s="367"/>
      <c r="BL93" s="365">
        <f t="shared" si="260"/>
        <v>0</v>
      </c>
      <c r="BM93" s="361"/>
      <c r="BN93" s="362"/>
      <c r="BO93" s="363"/>
      <c r="BP93" s="367"/>
      <c r="BQ93" s="367"/>
      <c r="BR93" s="365">
        <f t="shared" si="261"/>
        <v>0</v>
      </c>
      <c r="BS93" s="370">
        <f t="shared" si="261"/>
        <v>0</v>
      </c>
      <c r="BT93" s="371"/>
      <c r="BU93" s="365"/>
      <c r="BV93" s="370"/>
      <c r="BW93" s="362"/>
      <c r="BX93" s="365">
        <f t="shared" si="262"/>
        <v>0</v>
      </c>
      <c r="BY93" s="361"/>
      <c r="BZ93" s="362"/>
      <c r="CA93" s="363"/>
      <c r="CB93" s="367"/>
      <c r="CC93" s="367"/>
      <c r="CD93" s="365">
        <f t="shared" si="263"/>
        <v>0</v>
      </c>
      <c r="CE93" s="361"/>
      <c r="CF93" s="362"/>
      <c r="CG93" s="363"/>
      <c r="CH93" s="367"/>
      <c r="CI93" s="367"/>
      <c r="CJ93" s="365">
        <f t="shared" si="264"/>
        <v>0</v>
      </c>
      <c r="CK93" s="361"/>
      <c r="CL93" s="362"/>
      <c r="CM93" s="363"/>
      <c r="CN93" s="367"/>
      <c r="CO93" s="367"/>
      <c r="CP93" s="365">
        <f t="shared" si="265"/>
        <v>0</v>
      </c>
      <c r="CQ93" s="361"/>
      <c r="CR93" s="362"/>
      <c r="CS93" s="363"/>
      <c r="CT93" s="367"/>
      <c r="CU93" s="367"/>
      <c r="CV93" s="365">
        <f t="shared" si="266"/>
        <v>0</v>
      </c>
      <c r="CW93" s="361"/>
      <c r="CX93" s="362"/>
      <c r="CY93" s="363"/>
      <c r="CZ93" s="367"/>
      <c r="DA93" s="367"/>
      <c r="DB93" s="365">
        <f t="shared" si="267"/>
        <v>0</v>
      </c>
      <c r="DC93" s="361"/>
      <c r="DD93" s="362"/>
      <c r="DE93" s="363"/>
      <c r="DF93" s="367"/>
      <c r="DG93" s="367"/>
      <c r="DH93" s="365">
        <f t="shared" si="268"/>
        <v>0</v>
      </c>
      <c r="DI93" s="361"/>
      <c r="DJ93" s="362"/>
      <c r="DK93" s="363"/>
      <c r="DL93" s="367"/>
      <c r="DM93" s="367"/>
      <c r="DN93" s="365">
        <f t="shared" si="269"/>
        <v>0</v>
      </c>
      <c r="DO93" s="370">
        <f t="shared" si="269"/>
        <v>0</v>
      </c>
      <c r="DP93" s="371"/>
      <c r="DQ93" s="367"/>
      <c r="DR93" s="372"/>
      <c r="DS93" s="365"/>
      <c r="DT93" s="370"/>
      <c r="DU93" s="362"/>
      <c r="DV93" s="367"/>
      <c r="DW93" s="372"/>
      <c r="DX93" s="365">
        <f t="shared" si="270"/>
        <v>0</v>
      </c>
      <c r="DY93" s="361"/>
      <c r="DZ93" s="362"/>
      <c r="EA93" s="363"/>
      <c r="EB93" s="367"/>
      <c r="EC93" s="367"/>
      <c r="ED93" s="365">
        <f t="shared" si="188"/>
        <v>0.13</v>
      </c>
      <c r="EE93" s="361"/>
      <c r="EF93" s="362"/>
      <c r="EG93" s="362"/>
      <c r="EH93" s="367"/>
      <c r="EI93" s="367"/>
      <c r="EJ93" s="365">
        <f t="shared" si="271"/>
        <v>0</v>
      </c>
      <c r="EK93" s="361"/>
      <c r="EL93" s="362"/>
      <c r="EM93" s="363"/>
      <c r="EN93" s="367"/>
      <c r="EO93" s="367"/>
      <c r="EP93" s="365">
        <f t="shared" si="272"/>
        <v>0</v>
      </c>
      <c r="EQ93" s="361"/>
      <c r="ER93" s="362"/>
      <c r="ES93" s="363"/>
      <c r="ET93" s="367"/>
      <c r="EU93" s="367"/>
      <c r="EV93" s="365">
        <f t="shared" si="273"/>
        <v>0</v>
      </c>
      <c r="EW93" s="361"/>
      <c r="EX93" s="362"/>
      <c r="EY93" s="363"/>
      <c r="EZ93" s="367"/>
      <c r="FA93" s="367"/>
      <c r="FB93" s="365">
        <f t="shared" si="274"/>
        <v>0</v>
      </c>
      <c r="FC93" s="361"/>
      <c r="FD93" s="362"/>
      <c r="FE93" s="363"/>
      <c r="FF93" s="367"/>
      <c r="FG93" s="367"/>
      <c r="FH93" s="365">
        <f t="shared" si="275"/>
        <v>0</v>
      </c>
      <c r="FI93" s="361"/>
      <c r="FJ93" s="362"/>
      <c r="FK93" s="363"/>
      <c r="FL93" s="367"/>
      <c r="FM93" s="367"/>
      <c r="FN93" s="365">
        <f t="shared" si="276"/>
        <v>0.13</v>
      </c>
      <c r="FO93" s="370">
        <f t="shared" si="276"/>
        <v>0</v>
      </c>
      <c r="FP93" s="373"/>
      <c r="FQ93" s="365">
        <f t="shared" si="277"/>
        <v>0.13</v>
      </c>
      <c r="FR93" s="370">
        <f t="shared" si="278"/>
        <v>0</v>
      </c>
      <c r="FS93" s="362"/>
      <c r="FT93" s="362"/>
      <c r="FU93" s="335"/>
      <c r="FV93" s="374"/>
    </row>
    <row r="94" spans="1:178" s="244" customFormat="1" ht="15.75">
      <c r="A94" s="353"/>
      <c r="B94" s="353"/>
      <c r="C94" s="398" t="s">
        <v>139</v>
      </c>
      <c r="D94" s="355">
        <v>44424</v>
      </c>
      <c r="E94" s="355">
        <v>44424</v>
      </c>
      <c r="F94" s="356">
        <f t="shared" si="279"/>
        <v>18.18181818181818</v>
      </c>
      <c r="G94" s="356">
        <v>20</v>
      </c>
      <c r="H94" s="357">
        <v>1</v>
      </c>
      <c r="I94" s="401">
        <v>1.1000000000000001</v>
      </c>
      <c r="J94" s="397" t="s">
        <v>96</v>
      </c>
      <c r="K94" s="301"/>
      <c r="L94" s="360"/>
      <c r="M94" s="361"/>
      <c r="N94" s="362" t="str">
        <f t="shared" ref="N94:N96" si="280">_xlfn.IFS(L94=0,"-",(M94/L94)&gt;=1,"SI",(Q94&gt;=P94),"SI",(M94/L94)&lt;1,"NO")</f>
        <v>-</v>
      </c>
      <c r="O94" s="363"/>
      <c r="P94" s="364">
        <f t="shared" si="251"/>
        <v>0</v>
      </c>
      <c r="Q94" s="364">
        <f t="shared" si="251"/>
        <v>0</v>
      </c>
      <c r="R94" s="365">
        <f t="shared" si="252"/>
        <v>0</v>
      </c>
      <c r="S94" s="361"/>
      <c r="T94" s="362"/>
      <c r="U94" s="363"/>
      <c r="V94" s="364"/>
      <c r="W94" s="364"/>
      <c r="X94" s="365">
        <f t="shared" si="253"/>
        <v>0</v>
      </c>
      <c r="Y94" s="366">
        <f t="shared" si="253"/>
        <v>0</v>
      </c>
      <c r="Z94" s="362"/>
      <c r="AA94" s="367"/>
      <c r="AB94" s="365">
        <f t="shared" si="254"/>
        <v>0</v>
      </c>
      <c r="AC94" s="361"/>
      <c r="AD94" s="362"/>
      <c r="AE94" s="363"/>
      <c r="AF94" s="364"/>
      <c r="AG94" s="364"/>
      <c r="AH94" s="365">
        <f t="shared" si="255"/>
        <v>0</v>
      </c>
      <c r="AI94" s="368"/>
      <c r="AJ94" s="362"/>
      <c r="AK94" s="363"/>
      <c r="AL94" s="367"/>
      <c r="AM94" s="369"/>
      <c r="AN94" s="365">
        <f t="shared" si="256"/>
        <v>0</v>
      </c>
      <c r="AO94" s="361"/>
      <c r="AP94" s="362"/>
      <c r="AQ94" s="363"/>
      <c r="AR94" s="367"/>
      <c r="AS94" s="367"/>
      <c r="AT94" s="365">
        <f t="shared" si="257"/>
        <v>0</v>
      </c>
      <c r="AU94" s="361"/>
      <c r="AV94" s="362"/>
      <c r="AW94" s="363"/>
      <c r="AX94" s="367"/>
      <c r="AY94" s="367"/>
      <c r="AZ94" s="365">
        <f t="shared" si="258"/>
        <v>0</v>
      </c>
      <c r="BA94" s="361"/>
      <c r="BB94" s="362"/>
      <c r="BC94" s="363"/>
      <c r="BD94" s="367"/>
      <c r="BE94" s="367"/>
      <c r="BF94" s="365">
        <f t="shared" si="259"/>
        <v>0</v>
      </c>
      <c r="BG94" s="361"/>
      <c r="BH94" s="362"/>
      <c r="BI94" s="363"/>
      <c r="BJ94" s="367"/>
      <c r="BK94" s="367"/>
      <c r="BL94" s="365">
        <f t="shared" si="260"/>
        <v>0</v>
      </c>
      <c r="BM94" s="361"/>
      <c r="BN94" s="362"/>
      <c r="BO94" s="363"/>
      <c r="BP94" s="367"/>
      <c r="BQ94" s="367"/>
      <c r="BR94" s="365">
        <f t="shared" si="261"/>
        <v>0</v>
      </c>
      <c r="BS94" s="370">
        <f t="shared" si="261"/>
        <v>0</v>
      </c>
      <c r="BT94" s="371"/>
      <c r="BU94" s="365"/>
      <c r="BV94" s="370"/>
      <c r="BW94" s="362"/>
      <c r="BX94" s="365">
        <f t="shared" si="262"/>
        <v>0</v>
      </c>
      <c r="BY94" s="361"/>
      <c r="BZ94" s="362"/>
      <c r="CA94" s="363"/>
      <c r="CB94" s="367"/>
      <c r="CC94" s="367"/>
      <c r="CD94" s="365">
        <f t="shared" si="263"/>
        <v>0</v>
      </c>
      <c r="CE94" s="361"/>
      <c r="CF94" s="362"/>
      <c r="CG94" s="363"/>
      <c r="CH94" s="367"/>
      <c r="CI94" s="367"/>
      <c r="CJ94" s="365">
        <f t="shared" si="264"/>
        <v>0</v>
      </c>
      <c r="CK94" s="361"/>
      <c r="CL94" s="362"/>
      <c r="CM94" s="363"/>
      <c r="CN94" s="367"/>
      <c r="CO94" s="367"/>
      <c r="CP94" s="365">
        <f t="shared" si="265"/>
        <v>0</v>
      </c>
      <c r="CQ94" s="361"/>
      <c r="CR94" s="362"/>
      <c r="CS94" s="363"/>
      <c r="CT94" s="367"/>
      <c r="CU94" s="367"/>
      <c r="CV94" s="365">
        <f t="shared" si="266"/>
        <v>0</v>
      </c>
      <c r="CW94" s="361"/>
      <c r="CX94" s="362"/>
      <c r="CY94" s="363"/>
      <c r="CZ94" s="367"/>
      <c r="DA94" s="367"/>
      <c r="DB94" s="365">
        <f t="shared" si="267"/>
        <v>0</v>
      </c>
      <c r="DC94" s="361"/>
      <c r="DD94" s="362"/>
      <c r="DE94" s="363"/>
      <c r="DF94" s="367"/>
      <c r="DG94" s="367"/>
      <c r="DH94" s="365">
        <f t="shared" si="268"/>
        <v>0</v>
      </c>
      <c r="DI94" s="361"/>
      <c r="DJ94" s="362"/>
      <c r="DK94" s="363"/>
      <c r="DL94" s="367"/>
      <c r="DM94" s="367"/>
      <c r="DN94" s="365">
        <f t="shared" si="269"/>
        <v>0</v>
      </c>
      <c r="DO94" s="370">
        <f t="shared" si="269"/>
        <v>0</v>
      </c>
      <c r="DP94" s="371"/>
      <c r="DQ94" s="367"/>
      <c r="DR94" s="372"/>
      <c r="DS94" s="365"/>
      <c r="DT94" s="370"/>
      <c r="DU94" s="362"/>
      <c r="DV94" s="367"/>
      <c r="DW94" s="372"/>
      <c r="DX94" s="365">
        <f t="shared" si="270"/>
        <v>0</v>
      </c>
      <c r="DY94" s="361"/>
      <c r="DZ94" s="362"/>
      <c r="EA94" s="363"/>
      <c r="EB94" s="367"/>
      <c r="EC94" s="367"/>
      <c r="ED94" s="365">
        <f t="shared" si="188"/>
        <v>1.1000000000000001</v>
      </c>
      <c r="EE94" s="361"/>
      <c r="EF94" s="362"/>
      <c r="EG94" s="362"/>
      <c r="EH94" s="367"/>
      <c r="EI94" s="367"/>
      <c r="EJ94" s="365">
        <f t="shared" si="271"/>
        <v>0</v>
      </c>
      <c r="EK94" s="361"/>
      <c r="EL94" s="362"/>
      <c r="EM94" s="363"/>
      <c r="EN94" s="367"/>
      <c r="EO94" s="367"/>
      <c r="EP94" s="365">
        <f t="shared" si="272"/>
        <v>0</v>
      </c>
      <c r="EQ94" s="361"/>
      <c r="ER94" s="362"/>
      <c r="ES94" s="363"/>
      <c r="ET94" s="367"/>
      <c r="EU94" s="367"/>
      <c r="EV94" s="365">
        <f t="shared" si="273"/>
        <v>0</v>
      </c>
      <c r="EW94" s="361"/>
      <c r="EX94" s="362"/>
      <c r="EY94" s="363"/>
      <c r="EZ94" s="367"/>
      <c r="FA94" s="367"/>
      <c r="FB94" s="365">
        <f t="shared" si="274"/>
        <v>0</v>
      </c>
      <c r="FC94" s="361"/>
      <c r="FD94" s="362"/>
      <c r="FE94" s="363"/>
      <c r="FF94" s="367"/>
      <c r="FG94" s="367"/>
      <c r="FH94" s="365">
        <f t="shared" si="275"/>
        <v>0</v>
      </c>
      <c r="FI94" s="361"/>
      <c r="FJ94" s="362"/>
      <c r="FK94" s="363"/>
      <c r="FL94" s="367"/>
      <c r="FM94" s="367"/>
      <c r="FN94" s="365">
        <f t="shared" si="276"/>
        <v>1.1000000000000001</v>
      </c>
      <c r="FO94" s="370">
        <f t="shared" si="276"/>
        <v>0</v>
      </c>
      <c r="FP94" s="373"/>
      <c r="FQ94" s="365">
        <f t="shared" si="277"/>
        <v>1.1000000000000001</v>
      </c>
      <c r="FR94" s="370">
        <f t="shared" si="278"/>
        <v>0</v>
      </c>
      <c r="FS94" s="362"/>
      <c r="FT94" s="362"/>
      <c r="FU94" s="335"/>
      <c r="FV94" s="374"/>
    </row>
    <row r="95" spans="1:178" s="244" customFormat="1" ht="15.75">
      <c r="A95" s="353"/>
      <c r="B95" s="353"/>
      <c r="C95" s="398" t="s">
        <v>212</v>
      </c>
      <c r="D95" s="355">
        <v>44416</v>
      </c>
      <c r="E95" s="355">
        <v>44416</v>
      </c>
      <c r="F95" s="356">
        <f t="shared" si="279"/>
        <v>3.284072249589491</v>
      </c>
      <c r="G95" s="356">
        <v>40</v>
      </c>
      <c r="H95" s="357">
        <v>1</v>
      </c>
      <c r="I95" s="401">
        <v>12.18</v>
      </c>
      <c r="J95" s="397" t="s">
        <v>112</v>
      </c>
      <c r="K95" s="301"/>
      <c r="L95" s="360"/>
      <c r="M95" s="361"/>
      <c r="N95" s="362" t="str">
        <f t="shared" si="280"/>
        <v>-</v>
      </c>
      <c r="O95" s="363"/>
      <c r="P95" s="364">
        <f t="shared" si="251"/>
        <v>0</v>
      </c>
      <c r="Q95" s="364">
        <f t="shared" si="251"/>
        <v>0</v>
      </c>
      <c r="R95" s="365">
        <f t="shared" si="252"/>
        <v>0</v>
      </c>
      <c r="S95" s="361"/>
      <c r="T95" s="362"/>
      <c r="U95" s="363"/>
      <c r="V95" s="364"/>
      <c r="W95" s="364"/>
      <c r="X95" s="365">
        <f t="shared" si="253"/>
        <v>0</v>
      </c>
      <c r="Y95" s="366">
        <f t="shared" si="253"/>
        <v>0</v>
      </c>
      <c r="Z95" s="362"/>
      <c r="AA95" s="367"/>
      <c r="AB95" s="365">
        <f t="shared" si="254"/>
        <v>0</v>
      </c>
      <c r="AC95" s="361"/>
      <c r="AD95" s="362"/>
      <c r="AE95" s="363"/>
      <c r="AF95" s="364"/>
      <c r="AG95" s="364"/>
      <c r="AH95" s="365">
        <f t="shared" si="255"/>
        <v>0</v>
      </c>
      <c r="AI95" s="368"/>
      <c r="AJ95" s="362"/>
      <c r="AK95" s="363"/>
      <c r="AL95" s="367"/>
      <c r="AM95" s="369"/>
      <c r="AN95" s="365">
        <f t="shared" si="256"/>
        <v>0</v>
      </c>
      <c r="AO95" s="361"/>
      <c r="AP95" s="362"/>
      <c r="AQ95" s="363"/>
      <c r="AR95" s="367"/>
      <c r="AS95" s="367"/>
      <c r="AT95" s="365">
        <f t="shared" si="257"/>
        <v>0</v>
      </c>
      <c r="AU95" s="361"/>
      <c r="AV95" s="362"/>
      <c r="AW95" s="363"/>
      <c r="AX95" s="367"/>
      <c r="AY95" s="367"/>
      <c r="AZ95" s="365">
        <f t="shared" si="258"/>
        <v>0</v>
      </c>
      <c r="BA95" s="361"/>
      <c r="BB95" s="362"/>
      <c r="BC95" s="363"/>
      <c r="BD95" s="367"/>
      <c r="BE95" s="367"/>
      <c r="BF95" s="365">
        <f t="shared" si="259"/>
        <v>0</v>
      </c>
      <c r="BG95" s="361"/>
      <c r="BH95" s="362"/>
      <c r="BI95" s="363"/>
      <c r="BJ95" s="367"/>
      <c r="BK95" s="367"/>
      <c r="BL95" s="365">
        <f t="shared" si="260"/>
        <v>0</v>
      </c>
      <c r="BM95" s="361"/>
      <c r="BN95" s="362"/>
      <c r="BO95" s="363"/>
      <c r="BP95" s="367"/>
      <c r="BQ95" s="367"/>
      <c r="BR95" s="365">
        <f t="shared" si="261"/>
        <v>0</v>
      </c>
      <c r="BS95" s="370">
        <f t="shared" si="261"/>
        <v>0</v>
      </c>
      <c r="BT95" s="371"/>
      <c r="BU95" s="365"/>
      <c r="BV95" s="370"/>
      <c r="BW95" s="362"/>
      <c r="BX95" s="365">
        <f t="shared" si="262"/>
        <v>12.18</v>
      </c>
      <c r="BY95" s="361"/>
      <c r="BZ95" s="362"/>
      <c r="CA95" s="363"/>
      <c r="CB95" s="367"/>
      <c r="CC95" s="367"/>
      <c r="CD95" s="365">
        <f t="shared" si="263"/>
        <v>0</v>
      </c>
      <c r="CE95" s="361"/>
      <c r="CF95" s="362"/>
      <c r="CG95" s="363"/>
      <c r="CH95" s="367"/>
      <c r="CI95" s="367"/>
      <c r="CJ95" s="365">
        <f t="shared" si="264"/>
        <v>0</v>
      </c>
      <c r="CK95" s="361"/>
      <c r="CL95" s="362"/>
      <c r="CM95" s="363"/>
      <c r="CN95" s="367"/>
      <c r="CO95" s="367"/>
      <c r="CP95" s="365">
        <f t="shared" si="265"/>
        <v>0</v>
      </c>
      <c r="CQ95" s="361"/>
      <c r="CR95" s="362"/>
      <c r="CS95" s="363"/>
      <c r="CT95" s="367"/>
      <c r="CU95" s="367"/>
      <c r="CV95" s="365">
        <f t="shared" si="266"/>
        <v>0</v>
      </c>
      <c r="CW95" s="361"/>
      <c r="CX95" s="362"/>
      <c r="CY95" s="363"/>
      <c r="CZ95" s="367"/>
      <c r="DA95" s="367"/>
      <c r="DB95" s="365">
        <f t="shared" si="267"/>
        <v>0</v>
      </c>
      <c r="DC95" s="361"/>
      <c r="DD95" s="362"/>
      <c r="DE95" s="363"/>
      <c r="DF95" s="367"/>
      <c r="DG95" s="367"/>
      <c r="DH95" s="365">
        <f t="shared" si="268"/>
        <v>0</v>
      </c>
      <c r="DI95" s="361"/>
      <c r="DJ95" s="362"/>
      <c r="DK95" s="363"/>
      <c r="DL95" s="367"/>
      <c r="DM95" s="367"/>
      <c r="DN95" s="365">
        <f t="shared" si="269"/>
        <v>12.18</v>
      </c>
      <c r="DO95" s="370">
        <f t="shared" si="269"/>
        <v>0</v>
      </c>
      <c r="DP95" s="371"/>
      <c r="DQ95" s="367"/>
      <c r="DR95" s="372"/>
      <c r="DS95" s="365"/>
      <c r="DT95" s="370"/>
      <c r="DU95" s="362"/>
      <c r="DV95" s="367"/>
      <c r="DW95" s="372"/>
      <c r="DX95" s="365">
        <f t="shared" si="270"/>
        <v>0</v>
      </c>
      <c r="DY95" s="361"/>
      <c r="DZ95" s="362"/>
      <c r="EA95" s="363"/>
      <c r="EB95" s="367"/>
      <c r="EC95" s="367"/>
      <c r="ED95" s="365">
        <f t="shared" si="188"/>
        <v>0</v>
      </c>
      <c r="EE95" s="361"/>
      <c r="EF95" s="362"/>
      <c r="EG95" s="362"/>
      <c r="EH95" s="367"/>
      <c r="EI95" s="367"/>
      <c r="EJ95" s="365">
        <f t="shared" si="271"/>
        <v>0</v>
      </c>
      <c r="EK95" s="361"/>
      <c r="EL95" s="362"/>
      <c r="EM95" s="363"/>
      <c r="EN95" s="367"/>
      <c r="EO95" s="367"/>
      <c r="EP95" s="365">
        <f t="shared" si="272"/>
        <v>0</v>
      </c>
      <c r="EQ95" s="361"/>
      <c r="ER95" s="362"/>
      <c r="ES95" s="363"/>
      <c r="ET95" s="367"/>
      <c r="EU95" s="367"/>
      <c r="EV95" s="365">
        <f t="shared" si="273"/>
        <v>0</v>
      </c>
      <c r="EW95" s="361"/>
      <c r="EX95" s="362"/>
      <c r="EY95" s="363"/>
      <c r="EZ95" s="367"/>
      <c r="FA95" s="367"/>
      <c r="FB95" s="365">
        <f t="shared" si="274"/>
        <v>0</v>
      </c>
      <c r="FC95" s="361"/>
      <c r="FD95" s="362"/>
      <c r="FE95" s="363"/>
      <c r="FF95" s="367"/>
      <c r="FG95" s="367"/>
      <c r="FH95" s="365">
        <f t="shared" si="275"/>
        <v>0</v>
      </c>
      <c r="FI95" s="361"/>
      <c r="FJ95" s="362"/>
      <c r="FK95" s="363"/>
      <c r="FL95" s="367"/>
      <c r="FM95" s="367"/>
      <c r="FN95" s="365">
        <f t="shared" si="276"/>
        <v>0</v>
      </c>
      <c r="FO95" s="370">
        <f t="shared" si="276"/>
        <v>0</v>
      </c>
      <c r="FP95" s="373"/>
      <c r="FQ95" s="365">
        <f t="shared" si="277"/>
        <v>0</v>
      </c>
      <c r="FR95" s="370">
        <f t="shared" si="278"/>
        <v>0</v>
      </c>
      <c r="FS95" s="362"/>
      <c r="FT95" s="362"/>
      <c r="FU95" s="335"/>
      <c r="FV95" s="374"/>
    </row>
    <row r="96" spans="1:178" s="244" customFormat="1" ht="15.75">
      <c r="A96" s="353"/>
      <c r="B96" s="353"/>
      <c r="C96" s="398" t="s">
        <v>213</v>
      </c>
      <c r="D96" s="355">
        <v>44420</v>
      </c>
      <c r="E96" s="355">
        <v>44421</v>
      </c>
      <c r="F96" s="356">
        <f t="shared" si="279"/>
        <v>0.49140049140049136</v>
      </c>
      <c r="G96" s="356">
        <v>40</v>
      </c>
      <c r="H96" s="357">
        <v>2</v>
      </c>
      <c r="I96" s="401">
        <v>81.400000000000006</v>
      </c>
      <c r="J96" s="397" t="s">
        <v>118</v>
      </c>
      <c r="K96" s="301"/>
      <c r="L96" s="360"/>
      <c r="M96" s="361"/>
      <c r="N96" s="362" t="str">
        <f t="shared" si="280"/>
        <v>-</v>
      </c>
      <c r="O96" s="363"/>
      <c r="P96" s="364">
        <f t="shared" si="251"/>
        <v>0</v>
      </c>
      <c r="Q96" s="364">
        <f t="shared" si="251"/>
        <v>0</v>
      </c>
      <c r="R96" s="365">
        <f t="shared" si="252"/>
        <v>0</v>
      </c>
      <c r="S96" s="361"/>
      <c r="T96" s="362"/>
      <c r="U96" s="363"/>
      <c r="V96" s="364"/>
      <c r="W96" s="364"/>
      <c r="X96" s="365">
        <f t="shared" si="253"/>
        <v>0</v>
      </c>
      <c r="Y96" s="366">
        <f t="shared" si="253"/>
        <v>0</v>
      </c>
      <c r="Z96" s="362"/>
      <c r="AA96" s="367"/>
      <c r="AB96" s="365">
        <f t="shared" si="254"/>
        <v>0</v>
      </c>
      <c r="AC96" s="361"/>
      <c r="AD96" s="362"/>
      <c r="AE96" s="363"/>
      <c r="AF96" s="364"/>
      <c r="AG96" s="364"/>
      <c r="AH96" s="365">
        <f t="shared" si="255"/>
        <v>0</v>
      </c>
      <c r="AI96" s="368"/>
      <c r="AJ96" s="362"/>
      <c r="AK96" s="363"/>
      <c r="AL96" s="367"/>
      <c r="AM96" s="369"/>
      <c r="AN96" s="365">
        <f t="shared" si="256"/>
        <v>0</v>
      </c>
      <c r="AO96" s="361"/>
      <c r="AP96" s="362"/>
      <c r="AQ96" s="363"/>
      <c r="AR96" s="367"/>
      <c r="AS96" s="367"/>
      <c r="AT96" s="365">
        <f t="shared" si="257"/>
        <v>0</v>
      </c>
      <c r="AU96" s="361"/>
      <c r="AV96" s="362"/>
      <c r="AW96" s="363"/>
      <c r="AX96" s="367"/>
      <c r="AY96" s="367"/>
      <c r="AZ96" s="365">
        <f t="shared" si="258"/>
        <v>0</v>
      </c>
      <c r="BA96" s="361"/>
      <c r="BB96" s="362"/>
      <c r="BC96" s="363"/>
      <c r="BD96" s="367"/>
      <c r="BE96" s="367"/>
      <c r="BF96" s="365">
        <f t="shared" si="259"/>
        <v>0</v>
      </c>
      <c r="BG96" s="361"/>
      <c r="BH96" s="362"/>
      <c r="BI96" s="363"/>
      <c r="BJ96" s="367"/>
      <c r="BK96" s="367"/>
      <c r="BL96" s="365">
        <f t="shared" si="260"/>
        <v>0</v>
      </c>
      <c r="BM96" s="361"/>
      <c r="BN96" s="362"/>
      <c r="BO96" s="363"/>
      <c r="BP96" s="367"/>
      <c r="BQ96" s="367"/>
      <c r="BR96" s="365">
        <f t="shared" si="261"/>
        <v>0</v>
      </c>
      <c r="BS96" s="370">
        <f t="shared" si="261"/>
        <v>0</v>
      </c>
      <c r="BT96" s="371"/>
      <c r="BU96" s="365"/>
      <c r="BV96" s="370"/>
      <c r="BW96" s="362"/>
      <c r="BX96" s="365">
        <f t="shared" si="262"/>
        <v>0</v>
      </c>
      <c r="BY96" s="361"/>
      <c r="BZ96" s="362"/>
      <c r="CA96" s="363"/>
      <c r="CB96" s="367"/>
      <c r="CC96" s="367"/>
      <c r="CD96" s="365">
        <f t="shared" si="263"/>
        <v>0</v>
      </c>
      <c r="CE96" s="361"/>
      <c r="CF96" s="362"/>
      <c r="CG96" s="363"/>
      <c r="CH96" s="367"/>
      <c r="CI96" s="367"/>
      <c r="CJ96" s="365">
        <f t="shared" si="264"/>
        <v>0</v>
      </c>
      <c r="CK96" s="361"/>
      <c r="CL96" s="362"/>
      <c r="CM96" s="363"/>
      <c r="CN96" s="367"/>
      <c r="CO96" s="367"/>
      <c r="CP96" s="365">
        <f t="shared" si="265"/>
        <v>0</v>
      </c>
      <c r="CQ96" s="361"/>
      <c r="CR96" s="362"/>
      <c r="CS96" s="363"/>
      <c r="CT96" s="367"/>
      <c r="CU96" s="367"/>
      <c r="CV96" s="365">
        <f t="shared" si="266"/>
        <v>40.700000000000003</v>
      </c>
      <c r="CW96" s="361"/>
      <c r="CX96" s="362"/>
      <c r="CY96" s="363"/>
      <c r="CZ96" s="367"/>
      <c r="DA96" s="367"/>
      <c r="DB96" s="365">
        <f t="shared" si="267"/>
        <v>40.700000000000003</v>
      </c>
      <c r="DC96" s="361"/>
      <c r="DD96" s="362"/>
      <c r="DE96" s="363"/>
      <c r="DF96" s="367"/>
      <c r="DG96" s="367"/>
      <c r="DH96" s="365">
        <f t="shared" si="268"/>
        <v>0</v>
      </c>
      <c r="DI96" s="361"/>
      <c r="DJ96" s="362"/>
      <c r="DK96" s="363"/>
      <c r="DL96" s="367"/>
      <c r="DM96" s="367"/>
      <c r="DN96" s="365">
        <f t="shared" si="269"/>
        <v>81.400000000000006</v>
      </c>
      <c r="DO96" s="370">
        <f t="shared" si="269"/>
        <v>0</v>
      </c>
      <c r="DP96" s="371"/>
      <c r="DQ96" s="367"/>
      <c r="DR96" s="372"/>
      <c r="DS96" s="365"/>
      <c r="DT96" s="370"/>
      <c r="DU96" s="362"/>
      <c r="DV96" s="367"/>
      <c r="DW96" s="372"/>
      <c r="DX96" s="365">
        <f t="shared" si="270"/>
        <v>0</v>
      </c>
      <c r="DY96" s="361"/>
      <c r="DZ96" s="362"/>
      <c r="EA96" s="363"/>
      <c r="EB96" s="367"/>
      <c r="EC96" s="367"/>
      <c r="ED96" s="365">
        <f t="shared" si="188"/>
        <v>0</v>
      </c>
      <c r="EE96" s="361"/>
      <c r="EF96" s="362"/>
      <c r="EG96" s="362"/>
      <c r="EH96" s="367"/>
      <c r="EI96" s="367"/>
      <c r="EJ96" s="365">
        <f t="shared" si="271"/>
        <v>0</v>
      </c>
      <c r="EK96" s="361"/>
      <c r="EL96" s="362"/>
      <c r="EM96" s="363"/>
      <c r="EN96" s="367"/>
      <c r="EO96" s="367"/>
      <c r="EP96" s="365">
        <f t="shared" si="272"/>
        <v>0</v>
      </c>
      <c r="EQ96" s="361"/>
      <c r="ER96" s="362"/>
      <c r="ES96" s="363"/>
      <c r="ET96" s="367"/>
      <c r="EU96" s="367"/>
      <c r="EV96" s="365">
        <f t="shared" si="273"/>
        <v>0</v>
      </c>
      <c r="EW96" s="361"/>
      <c r="EX96" s="362"/>
      <c r="EY96" s="363"/>
      <c r="EZ96" s="367"/>
      <c r="FA96" s="367"/>
      <c r="FB96" s="365">
        <f t="shared" si="274"/>
        <v>0</v>
      </c>
      <c r="FC96" s="361"/>
      <c r="FD96" s="362"/>
      <c r="FE96" s="363"/>
      <c r="FF96" s="367"/>
      <c r="FG96" s="367"/>
      <c r="FH96" s="365">
        <f t="shared" si="275"/>
        <v>0</v>
      </c>
      <c r="FI96" s="361"/>
      <c r="FJ96" s="362"/>
      <c r="FK96" s="363"/>
      <c r="FL96" s="367"/>
      <c r="FM96" s="367"/>
      <c r="FN96" s="365">
        <f t="shared" si="276"/>
        <v>0</v>
      </c>
      <c r="FO96" s="370">
        <f t="shared" si="276"/>
        <v>0</v>
      </c>
      <c r="FP96" s="373"/>
      <c r="FQ96" s="365">
        <f t="shared" si="277"/>
        <v>0</v>
      </c>
      <c r="FR96" s="370">
        <f t="shared" si="278"/>
        <v>0</v>
      </c>
      <c r="FS96" s="362"/>
      <c r="FT96" s="362"/>
      <c r="FU96" s="335"/>
      <c r="FV96" s="374"/>
    </row>
    <row r="97" spans="1:178" s="244" customFormat="1" ht="15.75">
      <c r="A97" s="353"/>
      <c r="B97" s="353"/>
      <c r="C97" s="400" t="s">
        <v>140</v>
      </c>
      <c r="D97" s="377"/>
      <c r="E97" s="377"/>
      <c r="F97" s="377"/>
      <c r="G97" s="377"/>
      <c r="H97" s="377"/>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7"/>
      <c r="BT97" s="377"/>
      <c r="BU97" s="377"/>
      <c r="BV97" s="377"/>
      <c r="BW97" s="377"/>
      <c r="BX97" s="377"/>
      <c r="BY97" s="377"/>
      <c r="BZ97" s="377"/>
      <c r="CA97" s="377"/>
      <c r="CB97" s="377"/>
      <c r="CC97" s="377"/>
      <c r="CD97" s="377"/>
      <c r="CE97" s="377"/>
      <c r="CF97" s="377"/>
      <c r="CG97" s="377"/>
      <c r="CH97" s="377"/>
      <c r="CI97" s="377"/>
      <c r="CJ97" s="377"/>
      <c r="CK97" s="377"/>
      <c r="CL97" s="377"/>
      <c r="CM97" s="377"/>
      <c r="CN97" s="377"/>
      <c r="CO97" s="377"/>
      <c r="CP97" s="377"/>
      <c r="CQ97" s="377"/>
      <c r="CR97" s="377"/>
      <c r="CS97" s="377"/>
      <c r="CT97" s="377"/>
      <c r="CU97" s="377"/>
      <c r="CV97" s="377"/>
      <c r="CW97" s="377"/>
      <c r="CX97" s="377"/>
      <c r="CY97" s="377"/>
      <c r="CZ97" s="377"/>
      <c r="DA97" s="377"/>
      <c r="DB97" s="377"/>
      <c r="DC97" s="377"/>
      <c r="DD97" s="377"/>
      <c r="DE97" s="377"/>
      <c r="DF97" s="377"/>
      <c r="DG97" s="377"/>
      <c r="DH97" s="377"/>
      <c r="DI97" s="377"/>
      <c r="DJ97" s="377"/>
      <c r="DK97" s="377"/>
      <c r="DL97" s="377"/>
      <c r="DM97" s="377"/>
      <c r="DN97" s="377"/>
      <c r="DO97" s="377"/>
      <c r="DP97" s="377"/>
      <c r="DQ97" s="377"/>
      <c r="DR97" s="377"/>
      <c r="DS97" s="377"/>
      <c r="DT97" s="377"/>
      <c r="DU97" s="377"/>
      <c r="DV97" s="377"/>
      <c r="DW97" s="377"/>
      <c r="DX97" s="377"/>
      <c r="DY97" s="377"/>
      <c r="DZ97" s="377"/>
      <c r="EA97" s="377"/>
      <c r="EB97" s="377"/>
      <c r="EC97" s="377"/>
      <c r="ED97" s="377"/>
      <c r="EE97" s="377"/>
      <c r="EF97" s="377"/>
      <c r="EG97" s="377"/>
      <c r="EH97" s="377"/>
      <c r="EI97" s="377"/>
      <c r="EJ97" s="377"/>
      <c r="EK97" s="377"/>
      <c r="EL97" s="377"/>
      <c r="EM97" s="377"/>
      <c r="EN97" s="377"/>
      <c r="EO97" s="377"/>
      <c r="EP97" s="377"/>
      <c r="EQ97" s="377"/>
      <c r="ER97" s="377"/>
      <c r="ES97" s="377"/>
      <c r="ET97" s="377"/>
      <c r="EU97" s="377"/>
      <c r="EV97" s="377"/>
      <c r="EW97" s="377"/>
      <c r="EX97" s="377"/>
      <c r="EY97" s="377"/>
      <c r="EZ97" s="377"/>
      <c r="FA97" s="377"/>
      <c r="FB97" s="377"/>
      <c r="FC97" s="377"/>
      <c r="FD97" s="377"/>
      <c r="FE97" s="377"/>
      <c r="FF97" s="377"/>
      <c r="FG97" s="377"/>
      <c r="FH97" s="377"/>
      <c r="FI97" s="377"/>
      <c r="FJ97" s="377"/>
      <c r="FK97" s="377"/>
      <c r="FL97" s="377"/>
      <c r="FM97" s="377"/>
      <c r="FN97" s="377"/>
      <c r="FO97" s="377"/>
      <c r="FP97" s="377"/>
      <c r="FQ97" s="377"/>
      <c r="FR97" s="377"/>
      <c r="FS97" s="377"/>
      <c r="FT97" s="362"/>
      <c r="FU97" s="335"/>
      <c r="FV97" s="374"/>
    </row>
    <row r="98" spans="1:178" s="244" customFormat="1" ht="15.75">
      <c r="A98" s="353"/>
      <c r="B98" s="353"/>
      <c r="C98" s="398" t="s">
        <v>141</v>
      </c>
      <c r="D98" s="355">
        <v>44425</v>
      </c>
      <c r="E98" s="355">
        <v>44425</v>
      </c>
      <c r="F98" s="356">
        <f t="shared" ref="F98:F102" si="281">+G98/I98</f>
        <v>100</v>
      </c>
      <c r="G98" s="356">
        <v>40</v>
      </c>
      <c r="H98" s="357">
        <v>1</v>
      </c>
      <c r="I98" s="401">
        <v>0.4</v>
      </c>
      <c r="J98" s="397" t="s">
        <v>118</v>
      </c>
      <c r="K98" s="301"/>
      <c r="L98" s="360"/>
      <c r="M98" s="361"/>
      <c r="N98" s="362" t="str">
        <f t="shared" ref="N98:N102" si="282">_xlfn.IFS(L98=0,"-",(M98/L98)&gt;=1,"SI",(Q98&gt;=P98),"SI",(M98/L98)&lt;1,"NO")</f>
        <v>-</v>
      </c>
      <c r="O98" s="363"/>
      <c r="P98" s="364">
        <f t="shared" ref="P98:Q102" si="283">+L98</f>
        <v>0</v>
      </c>
      <c r="Q98" s="364">
        <f t="shared" si="283"/>
        <v>0</v>
      </c>
      <c r="R98" s="365">
        <f t="shared" ref="R98:R102" si="284">+IF(AND(R$2&gt;=$D98,R$2&lt;=$E98)=TRUE,$I98/$H98,0)</f>
        <v>0</v>
      </c>
      <c r="S98" s="361"/>
      <c r="T98" s="362"/>
      <c r="U98" s="363"/>
      <c r="V98" s="364"/>
      <c r="W98" s="364"/>
      <c r="X98" s="365">
        <f t="shared" ref="X98:Y102" si="285">+R98</f>
        <v>0</v>
      </c>
      <c r="Y98" s="366">
        <f t="shared" si="285"/>
        <v>0</v>
      </c>
      <c r="Z98" s="362"/>
      <c r="AA98" s="367"/>
      <c r="AB98" s="365">
        <f t="shared" ref="AB98:AB102" si="286">+IF(AND(AB$2&gt;=$D98,AB$2&lt;=$E98)=TRUE,$I98/$H98,0)</f>
        <v>0</v>
      </c>
      <c r="AC98" s="361"/>
      <c r="AD98" s="362"/>
      <c r="AE98" s="363"/>
      <c r="AF98" s="364"/>
      <c r="AG98" s="364"/>
      <c r="AH98" s="365">
        <f t="shared" ref="AH98:AH102" si="287">+IF(AND(AH$2&gt;=$D98,AH$2&lt;=$E98)=TRUE,$I98/$H98,0)</f>
        <v>0</v>
      </c>
      <c r="AI98" s="368"/>
      <c r="AJ98" s="362"/>
      <c r="AK98" s="363"/>
      <c r="AL98" s="367"/>
      <c r="AM98" s="369"/>
      <c r="AN98" s="365">
        <f t="shared" ref="AN98:AN102" si="288">+IF(AND(AN$2&gt;=$D98,AN$2&lt;=$E98)=TRUE,$I98/$H98,0)</f>
        <v>0</v>
      </c>
      <c r="AO98" s="361"/>
      <c r="AP98" s="362"/>
      <c r="AQ98" s="363"/>
      <c r="AR98" s="367"/>
      <c r="AS98" s="367"/>
      <c r="AT98" s="365">
        <f t="shared" ref="AT98:AT102" si="289">+IF(AND(AT$2&gt;=$D98,AT$2&lt;=$E98)=TRUE,$I98/$H98,0)</f>
        <v>0</v>
      </c>
      <c r="AU98" s="361"/>
      <c r="AV98" s="362"/>
      <c r="AW98" s="363"/>
      <c r="AX98" s="367"/>
      <c r="AY98" s="367"/>
      <c r="AZ98" s="365">
        <f t="shared" ref="AZ98:AZ102" si="290">+IF(AND(AZ$2&gt;=$D98,AZ$2&lt;=$E98)=TRUE,$I98/$H98,0)</f>
        <v>0</v>
      </c>
      <c r="BA98" s="361"/>
      <c r="BB98" s="362"/>
      <c r="BC98" s="363"/>
      <c r="BD98" s="367"/>
      <c r="BE98" s="367"/>
      <c r="BF98" s="365">
        <f t="shared" ref="BF98:BF102" si="291">+IF(AND(BF$2&gt;=$D98,BF$2&lt;=$E98)=TRUE,$I98/$H98,0)</f>
        <v>0</v>
      </c>
      <c r="BG98" s="361"/>
      <c r="BH98" s="362"/>
      <c r="BI98" s="363"/>
      <c r="BJ98" s="367"/>
      <c r="BK98" s="367"/>
      <c r="BL98" s="365">
        <f t="shared" ref="BL98:BL102" si="292">+IF(AND(BL$2&gt;=$D98,BL$2&lt;=$E98)=TRUE,$I98/$H98,0)</f>
        <v>0</v>
      </c>
      <c r="BM98" s="361"/>
      <c r="BN98" s="362"/>
      <c r="BO98" s="363"/>
      <c r="BP98" s="367"/>
      <c r="BQ98" s="367"/>
      <c r="BR98" s="365">
        <f t="shared" ref="BR98:BS102" si="293">+AB98+AH98+AN98+AT98+AZ98+BF98+BL98</f>
        <v>0</v>
      </c>
      <c r="BS98" s="370">
        <f t="shared" si="293"/>
        <v>0</v>
      </c>
      <c r="BT98" s="371"/>
      <c r="BU98" s="365"/>
      <c r="BV98" s="370"/>
      <c r="BW98" s="362"/>
      <c r="BX98" s="365">
        <f t="shared" ref="BX98:BX102" si="294">+IF(AND(BX$2&gt;=$D98,BX$2&lt;=$E98)=TRUE,$I98/$H98,0)</f>
        <v>0</v>
      </c>
      <c r="BY98" s="361"/>
      <c r="BZ98" s="362"/>
      <c r="CA98" s="363"/>
      <c r="CB98" s="367"/>
      <c r="CC98" s="367"/>
      <c r="CD98" s="365">
        <f t="shared" ref="CD98:CD102" si="295">+IF(AND(CD$2&gt;=$D98,CD$2&lt;=$E98)=TRUE,$I98/$H98,0)</f>
        <v>0</v>
      </c>
      <c r="CE98" s="361"/>
      <c r="CF98" s="362"/>
      <c r="CG98" s="363"/>
      <c r="CH98" s="367"/>
      <c r="CI98" s="367"/>
      <c r="CJ98" s="365">
        <f t="shared" ref="CJ98:CJ102" si="296">+IF(AND(CJ$2&gt;=$D98,CJ$2&lt;=$E98)=TRUE,$I98/$H98,0)</f>
        <v>0</v>
      </c>
      <c r="CK98" s="361"/>
      <c r="CL98" s="362"/>
      <c r="CM98" s="363"/>
      <c r="CN98" s="367"/>
      <c r="CO98" s="367"/>
      <c r="CP98" s="365">
        <f t="shared" ref="CP98:CP102" si="297">+IF(AND(CP$2&gt;=$D98,CP$2&lt;=$E98)=TRUE,$I98/$H98,0)</f>
        <v>0</v>
      </c>
      <c r="CQ98" s="361"/>
      <c r="CR98" s="362"/>
      <c r="CS98" s="363"/>
      <c r="CT98" s="367"/>
      <c r="CU98" s="367"/>
      <c r="CV98" s="365">
        <f t="shared" ref="CV98:CV102" si="298">+IF(AND(CV$2&gt;=$D98,CV$2&lt;=$E98)=TRUE,$I98/$H98,0)</f>
        <v>0</v>
      </c>
      <c r="CW98" s="361"/>
      <c r="CX98" s="362"/>
      <c r="CY98" s="363"/>
      <c r="CZ98" s="367"/>
      <c r="DA98" s="367"/>
      <c r="DB98" s="365">
        <f t="shared" ref="DB98:DB102" si="299">+IF(AND(DB$2&gt;=$D98,DB$2&lt;=$E98)=TRUE,$I98/$H98,0)</f>
        <v>0</v>
      </c>
      <c r="DC98" s="361"/>
      <c r="DD98" s="362"/>
      <c r="DE98" s="363"/>
      <c r="DF98" s="367"/>
      <c r="DG98" s="367"/>
      <c r="DH98" s="365">
        <f t="shared" ref="DH98:DH102" si="300">+IF(AND(DH$2&gt;=$D98,DH$2&lt;=$E98)=TRUE,$I98/$H98,0)</f>
        <v>0</v>
      </c>
      <c r="DI98" s="361"/>
      <c r="DJ98" s="362"/>
      <c r="DK98" s="363"/>
      <c r="DL98" s="367"/>
      <c r="DM98" s="367"/>
      <c r="DN98" s="365">
        <f t="shared" ref="DN98:DO102" si="301">+BX98+CD98+CJ98+CP98+CV98+DB98+DH98</f>
        <v>0</v>
      </c>
      <c r="DO98" s="370">
        <f t="shared" si="301"/>
        <v>0</v>
      </c>
      <c r="DP98" s="371"/>
      <c r="DQ98" s="367"/>
      <c r="DR98" s="372"/>
      <c r="DS98" s="365"/>
      <c r="DT98" s="370"/>
      <c r="DU98" s="362"/>
      <c r="DV98" s="367"/>
      <c r="DW98" s="372"/>
      <c r="DX98" s="365">
        <f t="shared" ref="DX98:DX102" si="302">+IF(AND(DX$2&gt;=$D98,DX$2&lt;=$E98)=TRUE,$I98/$H98,0)</f>
        <v>0</v>
      </c>
      <c r="DY98" s="361"/>
      <c r="DZ98" s="362"/>
      <c r="EA98" s="363"/>
      <c r="EB98" s="367"/>
      <c r="EC98" s="367"/>
      <c r="ED98" s="365">
        <f t="shared" si="188"/>
        <v>0</v>
      </c>
      <c r="EE98" s="361"/>
      <c r="EF98" s="362"/>
      <c r="EG98" s="362"/>
      <c r="EH98" s="367"/>
      <c r="EI98" s="367"/>
      <c r="EJ98" s="365">
        <f t="shared" ref="EJ98:EJ102" si="303">+IF(AND(EJ$2&gt;=$D98,EJ$2&lt;=$E98)=TRUE,$I98/$H98,0)</f>
        <v>0.4</v>
      </c>
      <c r="EK98" s="361"/>
      <c r="EL98" s="362"/>
      <c r="EM98" s="363"/>
      <c r="EN98" s="367"/>
      <c r="EO98" s="367"/>
      <c r="EP98" s="365">
        <f t="shared" ref="EP98:EP102" si="304">+IF(AND(EP$2&gt;=$D98,EP$2&lt;=$E98)=TRUE,$I98/$H98,0)</f>
        <v>0</v>
      </c>
      <c r="EQ98" s="361"/>
      <c r="ER98" s="362"/>
      <c r="ES98" s="363"/>
      <c r="ET98" s="367"/>
      <c r="EU98" s="367"/>
      <c r="EV98" s="365">
        <f t="shared" ref="EV98:EV102" si="305">+IF(AND(EV$2&gt;=$D98,EV$2&lt;=$E98)=TRUE,$I98/$H98,0)</f>
        <v>0</v>
      </c>
      <c r="EW98" s="361"/>
      <c r="EX98" s="362"/>
      <c r="EY98" s="363"/>
      <c r="EZ98" s="367"/>
      <c r="FA98" s="367"/>
      <c r="FB98" s="365">
        <f t="shared" ref="FB98:FB102" si="306">+IF(AND(FB$2&gt;=$D98,FB$2&lt;=$E98)=TRUE,$I98/$H98,0)</f>
        <v>0</v>
      </c>
      <c r="FC98" s="361"/>
      <c r="FD98" s="362"/>
      <c r="FE98" s="363"/>
      <c r="FF98" s="367"/>
      <c r="FG98" s="367"/>
      <c r="FH98" s="365">
        <f t="shared" ref="FH98:FH102" si="307">+IF(AND(FH$2&gt;=$D98,FH$2&lt;=$E98)=TRUE,$I98/$H98,0)</f>
        <v>0</v>
      </c>
      <c r="FI98" s="361"/>
      <c r="FJ98" s="362"/>
      <c r="FK98" s="363"/>
      <c r="FL98" s="367"/>
      <c r="FM98" s="367"/>
      <c r="FN98" s="365">
        <f t="shared" ref="FN98:FO102" si="308">+DX98+ED98+EJ98+EP98+EV98+FB98+FH98</f>
        <v>0.4</v>
      </c>
      <c r="FO98" s="370">
        <f t="shared" si="308"/>
        <v>0</v>
      </c>
      <c r="FP98" s="373"/>
      <c r="FQ98" s="365">
        <f t="shared" ref="FQ98:FQ102" si="309">+DS98+FN98</f>
        <v>0.4</v>
      </c>
      <c r="FR98" s="370">
        <f t="shared" ref="FR98:FR102" si="310">+FO98+DT98</f>
        <v>0</v>
      </c>
      <c r="FS98" s="362"/>
      <c r="FT98" s="362"/>
      <c r="FU98" s="335"/>
      <c r="FV98" s="374"/>
    </row>
    <row r="99" spans="1:178" s="244" customFormat="1" ht="15.75">
      <c r="A99" s="353"/>
      <c r="B99" s="353"/>
      <c r="C99" s="398" t="s">
        <v>142</v>
      </c>
      <c r="D99" s="355">
        <v>44425</v>
      </c>
      <c r="E99" s="355">
        <v>44425</v>
      </c>
      <c r="F99" s="356">
        <f t="shared" si="281"/>
        <v>200</v>
      </c>
      <c r="G99" s="356">
        <v>80</v>
      </c>
      <c r="H99" s="357">
        <v>1</v>
      </c>
      <c r="I99" s="401">
        <v>0.4</v>
      </c>
      <c r="J99" s="397" t="s">
        <v>118</v>
      </c>
      <c r="K99" s="301"/>
      <c r="L99" s="360"/>
      <c r="M99" s="361"/>
      <c r="N99" s="362" t="str">
        <f t="shared" si="282"/>
        <v>-</v>
      </c>
      <c r="O99" s="363"/>
      <c r="P99" s="364">
        <f t="shared" si="283"/>
        <v>0</v>
      </c>
      <c r="Q99" s="364">
        <f t="shared" si="283"/>
        <v>0</v>
      </c>
      <c r="R99" s="365">
        <f t="shared" si="284"/>
        <v>0</v>
      </c>
      <c r="S99" s="361"/>
      <c r="T99" s="362"/>
      <c r="U99" s="363"/>
      <c r="V99" s="364"/>
      <c r="W99" s="364"/>
      <c r="X99" s="365">
        <f t="shared" si="285"/>
        <v>0</v>
      </c>
      <c r="Y99" s="366">
        <f t="shared" si="285"/>
        <v>0</v>
      </c>
      <c r="Z99" s="362"/>
      <c r="AA99" s="367"/>
      <c r="AB99" s="365">
        <f t="shared" si="286"/>
        <v>0</v>
      </c>
      <c r="AC99" s="361"/>
      <c r="AD99" s="362"/>
      <c r="AE99" s="363"/>
      <c r="AF99" s="364"/>
      <c r="AG99" s="364"/>
      <c r="AH99" s="365">
        <f t="shared" si="287"/>
        <v>0</v>
      </c>
      <c r="AI99" s="368"/>
      <c r="AJ99" s="362"/>
      <c r="AK99" s="363"/>
      <c r="AL99" s="367"/>
      <c r="AM99" s="369"/>
      <c r="AN99" s="365">
        <f t="shared" si="288"/>
        <v>0</v>
      </c>
      <c r="AO99" s="361"/>
      <c r="AP99" s="362"/>
      <c r="AQ99" s="363"/>
      <c r="AR99" s="367"/>
      <c r="AS99" s="367"/>
      <c r="AT99" s="365">
        <f t="shared" si="289"/>
        <v>0</v>
      </c>
      <c r="AU99" s="361"/>
      <c r="AV99" s="362"/>
      <c r="AW99" s="363"/>
      <c r="AX99" s="367"/>
      <c r="AY99" s="367"/>
      <c r="AZ99" s="365">
        <f t="shared" si="290"/>
        <v>0</v>
      </c>
      <c r="BA99" s="361"/>
      <c r="BB99" s="362"/>
      <c r="BC99" s="363"/>
      <c r="BD99" s="367"/>
      <c r="BE99" s="367"/>
      <c r="BF99" s="365">
        <f t="shared" si="291"/>
        <v>0</v>
      </c>
      <c r="BG99" s="361"/>
      <c r="BH99" s="362"/>
      <c r="BI99" s="363"/>
      <c r="BJ99" s="367"/>
      <c r="BK99" s="367"/>
      <c r="BL99" s="365">
        <f t="shared" si="292"/>
        <v>0</v>
      </c>
      <c r="BM99" s="361"/>
      <c r="BN99" s="362"/>
      <c r="BO99" s="363"/>
      <c r="BP99" s="367"/>
      <c r="BQ99" s="367"/>
      <c r="BR99" s="365">
        <f t="shared" si="293"/>
        <v>0</v>
      </c>
      <c r="BS99" s="370">
        <f t="shared" si="293"/>
        <v>0</v>
      </c>
      <c r="BT99" s="371"/>
      <c r="BU99" s="365"/>
      <c r="BV99" s="370"/>
      <c r="BW99" s="362"/>
      <c r="BX99" s="365">
        <f t="shared" si="294"/>
        <v>0</v>
      </c>
      <c r="BY99" s="361"/>
      <c r="BZ99" s="362"/>
      <c r="CA99" s="363"/>
      <c r="CB99" s="367"/>
      <c r="CC99" s="367"/>
      <c r="CD99" s="365">
        <f t="shared" si="295"/>
        <v>0</v>
      </c>
      <c r="CE99" s="361"/>
      <c r="CF99" s="362"/>
      <c r="CG99" s="363"/>
      <c r="CH99" s="367"/>
      <c r="CI99" s="367"/>
      <c r="CJ99" s="365">
        <f t="shared" si="296"/>
        <v>0</v>
      </c>
      <c r="CK99" s="361"/>
      <c r="CL99" s="362"/>
      <c r="CM99" s="363"/>
      <c r="CN99" s="367"/>
      <c r="CO99" s="367"/>
      <c r="CP99" s="365">
        <f t="shared" si="297"/>
        <v>0</v>
      </c>
      <c r="CQ99" s="361"/>
      <c r="CR99" s="362"/>
      <c r="CS99" s="363"/>
      <c r="CT99" s="367"/>
      <c r="CU99" s="367"/>
      <c r="CV99" s="365">
        <f t="shared" si="298"/>
        <v>0</v>
      </c>
      <c r="CW99" s="361"/>
      <c r="CX99" s="362"/>
      <c r="CY99" s="363"/>
      <c r="CZ99" s="367"/>
      <c r="DA99" s="367"/>
      <c r="DB99" s="365">
        <f t="shared" si="299"/>
        <v>0</v>
      </c>
      <c r="DC99" s="361"/>
      <c r="DD99" s="362"/>
      <c r="DE99" s="363"/>
      <c r="DF99" s="367"/>
      <c r="DG99" s="367"/>
      <c r="DH99" s="365">
        <f t="shared" si="300"/>
        <v>0</v>
      </c>
      <c r="DI99" s="361"/>
      <c r="DJ99" s="362"/>
      <c r="DK99" s="363"/>
      <c r="DL99" s="367"/>
      <c r="DM99" s="367"/>
      <c r="DN99" s="365">
        <f t="shared" si="301"/>
        <v>0</v>
      </c>
      <c r="DO99" s="370">
        <f t="shared" si="301"/>
        <v>0</v>
      </c>
      <c r="DP99" s="371"/>
      <c r="DQ99" s="367"/>
      <c r="DR99" s="372"/>
      <c r="DS99" s="365"/>
      <c r="DT99" s="370"/>
      <c r="DU99" s="362"/>
      <c r="DV99" s="367"/>
      <c r="DW99" s="372"/>
      <c r="DX99" s="365">
        <f t="shared" si="302"/>
        <v>0</v>
      </c>
      <c r="DY99" s="361"/>
      <c r="DZ99" s="362"/>
      <c r="EA99" s="363"/>
      <c r="EB99" s="367"/>
      <c r="EC99" s="367"/>
      <c r="ED99" s="365">
        <f t="shared" si="188"/>
        <v>0</v>
      </c>
      <c r="EE99" s="361"/>
      <c r="EF99" s="362"/>
      <c r="EG99" s="362"/>
      <c r="EH99" s="367"/>
      <c r="EI99" s="367"/>
      <c r="EJ99" s="365">
        <f t="shared" si="303"/>
        <v>0.4</v>
      </c>
      <c r="EK99" s="361"/>
      <c r="EL99" s="362"/>
      <c r="EM99" s="363"/>
      <c r="EN99" s="367"/>
      <c r="EO99" s="367"/>
      <c r="EP99" s="365">
        <f t="shared" si="304"/>
        <v>0</v>
      </c>
      <c r="EQ99" s="361"/>
      <c r="ER99" s="362"/>
      <c r="ES99" s="363"/>
      <c r="ET99" s="367"/>
      <c r="EU99" s="367"/>
      <c r="EV99" s="365">
        <f t="shared" si="305"/>
        <v>0</v>
      </c>
      <c r="EW99" s="361"/>
      <c r="EX99" s="362"/>
      <c r="EY99" s="363"/>
      <c r="EZ99" s="367"/>
      <c r="FA99" s="367"/>
      <c r="FB99" s="365">
        <f t="shared" si="306"/>
        <v>0</v>
      </c>
      <c r="FC99" s="361"/>
      <c r="FD99" s="362"/>
      <c r="FE99" s="363"/>
      <c r="FF99" s="367"/>
      <c r="FG99" s="367"/>
      <c r="FH99" s="365">
        <f t="shared" si="307"/>
        <v>0</v>
      </c>
      <c r="FI99" s="361"/>
      <c r="FJ99" s="362"/>
      <c r="FK99" s="363"/>
      <c r="FL99" s="367"/>
      <c r="FM99" s="367"/>
      <c r="FN99" s="365">
        <f t="shared" si="308"/>
        <v>0.4</v>
      </c>
      <c r="FO99" s="370">
        <f t="shared" si="308"/>
        <v>0</v>
      </c>
      <c r="FP99" s="373"/>
      <c r="FQ99" s="365">
        <f t="shared" si="309"/>
        <v>0.4</v>
      </c>
      <c r="FR99" s="370">
        <f t="shared" si="310"/>
        <v>0</v>
      </c>
      <c r="FS99" s="362"/>
      <c r="FT99" s="362"/>
      <c r="FU99" s="335"/>
      <c r="FV99" s="374"/>
    </row>
    <row r="100" spans="1:178" s="244" customFormat="1" ht="15.75">
      <c r="A100" s="353"/>
      <c r="B100" s="353"/>
      <c r="C100" s="398" t="s">
        <v>125</v>
      </c>
      <c r="D100" s="355">
        <v>44426</v>
      </c>
      <c r="E100" s="355">
        <v>44427</v>
      </c>
      <c r="F100" s="356">
        <f t="shared" si="281"/>
        <v>6.1115355233002294E-2</v>
      </c>
      <c r="G100" s="356">
        <v>80</v>
      </c>
      <c r="H100" s="357">
        <v>2</v>
      </c>
      <c r="I100" s="401">
        <v>1309</v>
      </c>
      <c r="J100" s="397" t="s">
        <v>112</v>
      </c>
      <c r="K100" s="301"/>
      <c r="L100" s="360"/>
      <c r="M100" s="361"/>
      <c r="N100" s="362" t="str">
        <f t="shared" si="282"/>
        <v>-</v>
      </c>
      <c r="O100" s="363"/>
      <c r="P100" s="364">
        <f t="shared" si="283"/>
        <v>0</v>
      </c>
      <c r="Q100" s="364">
        <f t="shared" si="283"/>
        <v>0</v>
      </c>
      <c r="R100" s="365">
        <f t="shared" si="284"/>
        <v>0</v>
      </c>
      <c r="S100" s="361"/>
      <c r="T100" s="362"/>
      <c r="U100" s="363"/>
      <c r="V100" s="364"/>
      <c r="W100" s="364"/>
      <c r="X100" s="365">
        <f t="shared" si="285"/>
        <v>0</v>
      </c>
      <c r="Y100" s="366">
        <f t="shared" si="285"/>
        <v>0</v>
      </c>
      <c r="Z100" s="362"/>
      <c r="AA100" s="367"/>
      <c r="AB100" s="365">
        <f t="shared" si="286"/>
        <v>0</v>
      </c>
      <c r="AC100" s="361"/>
      <c r="AD100" s="362"/>
      <c r="AE100" s="363"/>
      <c r="AF100" s="364"/>
      <c r="AG100" s="364"/>
      <c r="AH100" s="365">
        <f t="shared" si="287"/>
        <v>0</v>
      </c>
      <c r="AI100" s="368"/>
      <c r="AJ100" s="362"/>
      <c r="AK100" s="363"/>
      <c r="AL100" s="367"/>
      <c r="AM100" s="369"/>
      <c r="AN100" s="365">
        <f t="shared" si="288"/>
        <v>0</v>
      </c>
      <c r="AO100" s="361"/>
      <c r="AP100" s="362"/>
      <c r="AQ100" s="363"/>
      <c r="AR100" s="367"/>
      <c r="AS100" s="367"/>
      <c r="AT100" s="365">
        <f t="shared" si="289"/>
        <v>0</v>
      </c>
      <c r="AU100" s="361"/>
      <c r="AV100" s="362"/>
      <c r="AW100" s="363"/>
      <c r="AX100" s="367"/>
      <c r="AY100" s="367"/>
      <c r="AZ100" s="365">
        <f t="shared" si="290"/>
        <v>0</v>
      </c>
      <c r="BA100" s="361"/>
      <c r="BB100" s="362"/>
      <c r="BC100" s="363"/>
      <c r="BD100" s="367"/>
      <c r="BE100" s="367"/>
      <c r="BF100" s="365">
        <f t="shared" si="291"/>
        <v>0</v>
      </c>
      <c r="BG100" s="361"/>
      <c r="BH100" s="362"/>
      <c r="BI100" s="363"/>
      <c r="BJ100" s="367"/>
      <c r="BK100" s="367"/>
      <c r="BL100" s="365">
        <f t="shared" si="292"/>
        <v>0</v>
      </c>
      <c r="BM100" s="361"/>
      <c r="BN100" s="362"/>
      <c r="BO100" s="363"/>
      <c r="BP100" s="367"/>
      <c r="BQ100" s="367"/>
      <c r="BR100" s="365">
        <f t="shared" si="293"/>
        <v>0</v>
      </c>
      <c r="BS100" s="370">
        <f t="shared" si="293"/>
        <v>0</v>
      </c>
      <c r="BT100" s="371"/>
      <c r="BU100" s="365"/>
      <c r="BV100" s="370"/>
      <c r="BW100" s="362"/>
      <c r="BX100" s="365">
        <f t="shared" si="294"/>
        <v>0</v>
      </c>
      <c r="BY100" s="361"/>
      <c r="BZ100" s="362"/>
      <c r="CA100" s="363"/>
      <c r="CB100" s="367"/>
      <c r="CC100" s="367"/>
      <c r="CD100" s="365">
        <f t="shared" si="295"/>
        <v>0</v>
      </c>
      <c r="CE100" s="361"/>
      <c r="CF100" s="362"/>
      <c r="CG100" s="363"/>
      <c r="CH100" s="367"/>
      <c r="CI100" s="367"/>
      <c r="CJ100" s="365">
        <f t="shared" si="296"/>
        <v>0</v>
      </c>
      <c r="CK100" s="361"/>
      <c r="CL100" s="362"/>
      <c r="CM100" s="363"/>
      <c r="CN100" s="367"/>
      <c r="CO100" s="367"/>
      <c r="CP100" s="365">
        <f t="shared" si="297"/>
        <v>0</v>
      </c>
      <c r="CQ100" s="361"/>
      <c r="CR100" s="362"/>
      <c r="CS100" s="363"/>
      <c r="CT100" s="367"/>
      <c r="CU100" s="367"/>
      <c r="CV100" s="365">
        <f t="shared" si="298"/>
        <v>0</v>
      </c>
      <c r="CW100" s="361"/>
      <c r="CX100" s="362"/>
      <c r="CY100" s="363"/>
      <c r="CZ100" s="367"/>
      <c r="DA100" s="367"/>
      <c r="DB100" s="365">
        <f t="shared" si="299"/>
        <v>0</v>
      </c>
      <c r="DC100" s="361"/>
      <c r="DD100" s="362"/>
      <c r="DE100" s="363"/>
      <c r="DF100" s="367"/>
      <c r="DG100" s="367"/>
      <c r="DH100" s="365">
        <f t="shared" si="300"/>
        <v>0</v>
      </c>
      <c r="DI100" s="361"/>
      <c r="DJ100" s="362"/>
      <c r="DK100" s="363"/>
      <c r="DL100" s="367"/>
      <c r="DM100" s="367"/>
      <c r="DN100" s="365">
        <f t="shared" si="301"/>
        <v>0</v>
      </c>
      <c r="DO100" s="370">
        <f t="shared" si="301"/>
        <v>0</v>
      </c>
      <c r="DP100" s="371"/>
      <c r="DQ100" s="367"/>
      <c r="DR100" s="372"/>
      <c r="DS100" s="365"/>
      <c r="DT100" s="370"/>
      <c r="DU100" s="362"/>
      <c r="DV100" s="367"/>
      <c r="DW100" s="372"/>
      <c r="DX100" s="365">
        <f t="shared" si="302"/>
        <v>0</v>
      </c>
      <c r="DY100" s="361"/>
      <c r="DZ100" s="362"/>
      <c r="EA100" s="363"/>
      <c r="EB100" s="367"/>
      <c r="EC100" s="367"/>
      <c r="ED100" s="365">
        <f t="shared" si="188"/>
        <v>0</v>
      </c>
      <c r="EE100" s="361"/>
      <c r="EF100" s="362"/>
      <c r="EG100" s="362"/>
      <c r="EH100" s="367"/>
      <c r="EI100" s="367"/>
      <c r="EJ100" s="365">
        <f t="shared" si="303"/>
        <v>0</v>
      </c>
      <c r="EK100" s="361"/>
      <c r="EL100" s="362"/>
      <c r="EM100" s="363"/>
      <c r="EN100" s="367"/>
      <c r="EO100" s="367"/>
      <c r="EP100" s="365">
        <f t="shared" si="304"/>
        <v>654.5</v>
      </c>
      <c r="EQ100" s="361"/>
      <c r="ER100" s="362"/>
      <c r="ES100" s="363"/>
      <c r="ET100" s="367"/>
      <c r="EU100" s="367"/>
      <c r="EV100" s="365">
        <f t="shared" si="305"/>
        <v>654.5</v>
      </c>
      <c r="EW100" s="361"/>
      <c r="EX100" s="362"/>
      <c r="EY100" s="363"/>
      <c r="EZ100" s="367"/>
      <c r="FA100" s="367"/>
      <c r="FB100" s="365">
        <f t="shared" si="306"/>
        <v>0</v>
      </c>
      <c r="FC100" s="361"/>
      <c r="FD100" s="362"/>
      <c r="FE100" s="363"/>
      <c r="FF100" s="367"/>
      <c r="FG100" s="367"/>
      <c r="FH100" s="365">
        <f t="shared" si="307"/>
        <v>0</v>
      </c>
      <c r="FI100" s="361"/>
      <c r="FJ100" s="362"/>
      <c r="FK100" s="363"/>
      <c r="FL100" s="367"/>
      <c r="FM100" s="367"/>
      <c r="FN100" s="365">
        <f t="shared" si="308"/>
        <v>1309</v>
      </c>
      <c r="FO100" s="370">
        <f t="shared" si="308"/>
        <v>0</v>
      </c>
      <c r="FP100" s="373"/>
      <c r="FQ100" s="365">
        <f t="shared" si="309"/>
        <v>1309</v>
      </c>
      <c r="FR100" s="370">
        <f t="shared" si="310"/>
        <v>0</v>
      </c>
      <c r="FS100" s="362"/>
      <c r="FT100" s="362"/>
      <c r="FU100" s="335"/>
      <c r="FV100" s="374"/>
    </row>
    <row r="101" spans="1:178" s="244" customFormat="1" ht="15.75">
      <c r="A101" s="353"/>
      <c r="B101" s="353"/>
      <c r="C101" s="398" t="s">
        <v>126</v>
      </c>
      <c r="D101" s="355">
        <v>44427</v>
      </c>
      <c r="E101" s="355">
        <v>44427</v>
      </c>
      <c r="F101" s="356">
        <f t="shared" si="281"/>
        <v>5.4200542005420056</v>
      </c>
      <c r="G101" s="356">
        <v>20</v>
      </c>
      <c r="H101" s="357">
        <v>1</v>
      </c>
      <c r="I101" s="401">
        <v>3.69</v>
      </c>
      <c r="J101" s="397" t="s">
        <v>118</v>
      </c>
      <c r="K101" s="301"/>
      <c r="L101" s="360"/>
      <c r="M101" s="361"/>
      <c r="N101" s="362" t="str">
        <f t="shared" si="282"/>
        <v>-</v>
      </c>
      <c r="O101" s="363"/>
      <c r="P101" s="364">
        <f t="shared" si="283"/>
        <v>0</v>
      </c>
      <c r="Q101" s="364">
        <f t="shared" si="283"/>
        <v>0</v>
      </c>
      <c r="R101" s="365">
        <f t="shared" si="284"/>
        <v>0</v>
      </c>
      <c r="S101" s="361"/>
      <c r="T101" s="362"/>
      <c r="U101" s="363"/>
      <c r="V101" s="364"/>
      <c r="W101" s="364"/>
      <c r="X101" s="365">
        <f t="shared" si="285"/>
        <v>0</v>
      </c>
      <c r="Y101" s="366">
        <f t="shared" si="285"/>
        <v>0</v>
      </c>
      <c r="Z101" s="362"/>
      <c r="AA101" s="367"/>
      <c r="AB101" s="365">
        <f t="shared" si="286"/>
        <v>0</v>
      </c>
      <c r="AC101" s="361"/>
      <c r="AD101" s="362"/>
      <c r="AE101" s="363"/>
      <c r="AF101" s="364"/>
      <c r="AG101" s="364"/>
      <c r="AH101" s="365">
        <f t="shared" si="287"/>
        <v>0</v>
      </c>
      <c r="AI101" s="368"/>
      <c r="AJ101" s="362"/>
      <c r="AK101" s="363"/>
      <c r="AL101" s="367"/>
      <c r="AM101" s="369"/>
      <c r="AN101" s="365">
        <f t="shared" si="288"/>
        <v>0</v>
      </c>
      <c r="AO101" s="361"/>
      <c r="AP101" s="362"/>
      <c r="AQ101" s="363"/>
      <c r="AR101" s="367"/>
      <c r="AS101" s="367"/>
      <c r="AT101" s="365">
        <f t="shared" si="289"/>
        <v>0</v>
      </c>
      <c r="AU101" s="361"/>
      <c r="AV101" s="362"/>
      <c r="AW101" s="363"/>
      <c r="AX101" s="367"/>
      <c r="AY101" s="367"/>
      <c r="AZ101" s="365">
        <f t="shared" si="290"/>
        <v>0</v>
      </c>
      <c r="BA101" s="361"/>
      <c r="BB101" s="362"/>
      <c r="BC101" s="363"/>
      <c r="BD101" s="367"/>
      <c r="BE101" s="367"/>
      <c r="BF101" s="365">
        <f t="shared" si="291"/>
        <v>0</v>
      </c>
      <c r="BG101" s="361"/>
      <c r="BH101" s="362"/>
      <c r="BI101" s="363"/>
      <c r="BJ101" s="367"/>
      <c r="BK101" s="367"/>
      <c r="BL101" s="365">
        <f t="shared" si="292"/>
        <v>0</v>
      </c>
      <c r="BM101" s="361"/>
      <c r="BN101" s="362"/>
      <c r="BO101" s="363"/>
      <c r="BP101" s="367"/>
      <c r="BQ101" s="367"/>
      <c r="BR101" s="365">
        <f t="shared" si="293"/>
        <v>0</v>
      </c>
      <c r="BS101" s="370">
        <f t="shared" si="293"/>
        <v>0</v>
      </c>
      <c r="BT101" s="371"/>
      <c r="BU101" s="365"/>
      <c r="BV101" s="370"/>
      <c r="BW101" s="362"/>
      <c r="BX101" s="365">
        <f t="shared" si="294"/>
        <v>0</v>
      </c>
      <c r="BY101" s="361"/>
      <c r="BZ101" s="362"/>
      <c r="CA101" s="363"/>
      <c r="CB101" s="367"/>
      <c r="CC101" s="367"/>
      <c r="CD101" s="365">
        <f t="shared" si="295"/>
        <v>0</v>
      </c>
      <c r="CE101" s="361"/>
      <c r="CF101" s="362"/>
      <c r="CG101" s="363"/>
      <c r="CH101" s="367"/>
      <c r="CI101" s="367"/>
      <c r="CJ101" s="365">
        <f t="shared" si="296"/>
        <v>0</v>
      </c>
      <c r="CK101" s="361"/>
      <c r="CL101" s="362"/>
      <c r="CM101" s="363"/>
      <c r="CN101" s="367"/>
      <c r="CO101" s="367"/>
      <c r="CP101" s="365">
        <f t="shared" si="297"/>
        <v>0</v>
      </c>
      <c r="CQ101" s="361"/>
      <c r="CR101" s="362"/>
      <c r="CS101" s="363"/>
      <c r="CT101" s="367"/>
      <c r="CU101" s="367"/>
      <c r="CV101" s="365">
        <f t="shared" si="298"/>
        <v>0</v>
      </c>
      <c r="CW101" s="361"/>
      <c r="CX101" s="362"/>
      <c r="CY101" s="363"/>
      <c r="CZ101" s="367"/>
      <c r="DA101" s="367"/>
      <c r="DB101" s="365">
        <f t="shared" si="299"/>
        <v>0</v>
      </c>
      <c r="DC101" s="361"/>
      <c r="DD101" s="362"/>
      <c r="DE101" s="363"/>
      <c r="DF101" s="367"/>
      <c r="DG101" s="367"/>
      <c r="DH101" s="365">
        <f t="shared" si="300"/>
        <v>0</v>
      </c>
      <c r="DI101" s="361"/>
      <c r="DJ101" s="362"/>
      <c r="DK101" s="363"/>
      <c r="DL101" s="367"/>
      <c r="DM101" s="367"/>
      <c r="DN101" s="365">
        <f t="shared" si="301"/>
        <v>0</v>
      </c>
      <c r="DO101" s="370">
        <f t="shared" si="301"/>
        <v>0</v>
      </c>
      <c r="DP101" s="371"/>
      <c r="DQ101" s="367"/>
      <c r="DR101" s="372"/>
      <c r="DS101" s="365"/>
      <c r="DT101" s="370"/>
      <c r="DU101" s="362"/>
      <c r="DV101" s="367"/>
      <c r="DW101" s="372"/>
      <c r="DX101" s="365">
        <f t="shared" si="302"/>
        <v>0</v>
      </c>
      <c r="DY101" s="361"/>
      <c r="DZ101" s="362"/>
      <c r="EA101" s="363"/>
      <c r="EB101" s="367"/>
      <c r="EC101" s="367"/>
      <c r="ED101" s="365">
        <f t="shared" si="188"/>
        <v>0</v>
      </c>
      <c r="EE101" s="361"/>
      <c r="EF101" s="362"/>
      <c r="EG101" s="362"/>
      <c r="EH101" s="367"/>
      <c r="EI101" s="367"/>
      <c r="EJ101" s="365">
        <f t="shared" si="303"/>
        <v>0</v>
      </c>
      <c r="EK101" s="361"/>
      <c r="EL101" s="362"/>
      <c r="EM101" s="363"/>
      <c r="EN101" s="367"/>
      <c r="EO101" s="367"/>
      <c r="EP101" s="365">
        <f t="shared" si="304"/>
        <v>0</v>
      </c>
      <c r="EQ101" s="361"/>
      <c r="ER101" s="362"/>
      <c r="ES101" s="363"/>
      <c r="ET101" s="367"/>
      <c r="EU101" s="367"/>
      <c r="EV101" s="365">
        <f t="shared" si="305"/>
        <v>3.69</v>
      </c>
      <c r="EW101" s="361"/>
      <c r="EX101" s="362"/>
      <c r="EY101" s="363"/>
      <c r="EZ101" s="367"/>
      <c r="FA101" s="367"/>
      <c r="FB101" s="365">
        <f t="shared" si="306"/>
        <v>0</v>
      </c>
      <c r="FC101" s="361"/>
      <c r="FD101" s="362"/>
      <c r="FE101" s="363"/>
      <c r="FF101" s="367"/>
      <c r="FG101" s="367"/>
      <c r="FH101" s="365">
        <f t="shared" si="307"/>
        <v>0</v>
      </c>
      <c r="FI101" s="361"/>
      <c r="FJ101" s="362"/>
      <c r="FK101" s="363"/>
      <c r="FL101" s="367"/>
      <c r="FM101" s="367"/>
      <c r="FN101" s="365">
        <f t="shared" si="308"/>
        <v>3.69</v>
      </c>
      <c r="FO101" s="370">
        <f t="shared" si="308"/>
        <v>0</v>
      </c>
      <c r="FP101" s="373"/>
      <c r="FQ101" s="365">
        <f t="shared" si="309"/>
        <v>3.69</v>
      </c>
      <c r="FR101" s="370">
        <f t="shared" si="310"/>
        <v>0</v>
      </c>
      <c r="FS101" s="362"/>
      <c r="FT101" s="362"/>
      <c r="FU101" s="335"/>
      <c r="FV101" s="374"/>
    </row>
    <row r="102" spans="1:178" s="244" customFormat="1" ht="15.75">
      <c r="A102" s="353"/>
      <c r="B102" s="353"/>
      <c r="C102" s="398" t="s">
        <v>127</v>
      </c>
      <c r="D102" s="355">
        <v>44427</v>
      </c>
      <c r="E102" s="355">
        <v>44427</v>
      </c>
      <c r="F102" s="356">
        <f t="shared" si="281"/>
        <v>1.771479185119575</v>
      </c>
      <c r="G102" s="356">
        <v>20</v>
      </c>
      <c r="H102" s="357">
        <v>1</v>
      </c>
      <c r="I102" s="401">
        <v>11.29</v>
      </c>
      <c r="J102" s="397" t="s">
        <v>96</v>
      </c>
      <c r="K102" s="301"/>
      <c r="L102" s="360"/>
      <c r="M102" s="361"/>
      <c r="N102" s="362" t="str">
        <f t="shared" si="282"/>
        <v>-</v>
      </c>
      <c r="O102" s="363"/>
      <c r="P102" s="364">
        <f t="shared" si="283"/>
        <v>0</v>
      </c>
      <c r="Q102" s="364">
        <f t="shared" si="283"/>
        <v>0</v>
      </c>
      <c r="R102" s="365">
        <f t="shared" si="284"/>
        <v>0</v>
      </c>
      <c r="S102" s="361"/>
      <c r="T102" s="362"/>
      <c r="U102" s="363"/>
      <c r="V102" s="364"/>
      <c r="W102" s="364"/>
      <c r="X102" s="365">
        <f t="shared" si="285"/>
        <v>0</v>
      </c>
      <c r="Y102" s="366">
        <f t="shared" si="285"/>
        <v>0</v>
      </c>
      <c r="Z102" s="362"/>
      <c r="AA102" s="367"/>
      <c r="AB102" s="365">
        <f t="shared" si="286"/>
        <v>0</v>
      </c>
      <c r="AC102" s="361"/>
      <c r="AD102" s="362"/>
      <c r="AE102" s="363"/>
      <c r="AF102" s="364"/>
      <c r="AG102" s="364"/>
      <c r="AH102" s="365">
        <f t="shared" si="287"/>
        <v>0</v>
      </c>
      <c r="AI102" s="368"/>
      <c r="AJ102" s="362"/>
      <c r="AK102" s="363"/>
      <c r="AL102" s="367"/>
      <c r="AM102" s="369"/>
      <c r="AN102" s="365">
        <f t="shared" si="288"/>
        <v>0</v>
      </c>
      <c r="AO102" s="361"/>
      <c r="AP102" s="362"/>
      <c r="AQ102" s="363"/>
      <c r="AR102" s="367"/>
      <c r="AS102" s="367"/>
      <c r="AT102" s="365">
        <f t="shared" si="289"/>
        <v>0</v>
      </c>
      <c r="AU102" s="361"/>
      <c r="AV102" s="362"/>
      <c r="AW102" s="363"/>
      <c r="AX102" s="367"/>
      <c r="AY102" s="367"/>
      <c r="AZ102" s="365">
        <f t="shared" si="290"/>
        <v>0</v>
      </c>
      <c r="BA102" s="361"/>
      <c r="BB102" s="362"/>
      <c r="BC102" s="363"/>
      <c r="BD102" s="367"/>
      <c r="BE102" s="367"/>
      <c r="BF102" s="365">
        <f t="shared" si="291"/>
        <v>0</v>
      </c>
      <c r="BG102" s="361"/>
      <c r="BH102" s="362"/>
      <c r="BI102" s="363"/>
      <c r="BJ102" s="367"/>
      <c r="BK102" s="367"/>
      <c r="BL102" s="365">
        <f t="shared" si="292"/>
        <v>0</v>
      </c>
      <c r="BM102" s="361"/>
      <c r="BN102" s="362"/>
      <c r="BO102" s="363"/>
      <c r="BP102" s="367"/>
      <c r="BQ102" s="367"/>
      <c r="BR102" s="365">
        <f t="shared" si="293"/>
        <v>0</v>
      </c>
      <c r="BS102" s="370">
        <f t="shared" si="293"/>
        <v>0</v>
      </c>
      <c r="BT102" s="371"/>
      <c r="BU102" s="365"/>
      <c r="BV102" s="370"/>
      <c r="BW102" s="362"/>
      <c r="BX102" s="365">
        <f t="shared" si="294"/>
        <v>0</v>
      </c>
      <c r="BY102" s="361"/>
      <c r="BZ102" s="362"/>
      <c r="CA102" s="363"/>
      <c r="CB102" s="367"/>
      <c r="CC102" s="367"/>
      <c r="CD102" s="365">
        <f t="shared" si="295"/>
        <v>0</v>
      </c>
      <c r="CE102" s="361"/>
      <c r="CF102" s="362"/>
      <c r="CG102" s="363"/>
      <c r="CH102" s="367"/>
      <c r="CI102" s="367"/>
      <c r="CJ102" s="365">
        <f t="shared" si="296"/>
        <v>0</v>
      </c>
      <c r="CK102" s="361"/>
      <c r="CL102" s="362"/>
      <c r="CM102" s="363"/>
      <c r="CN102" s="367"/>
      <c r="CO102" s="367"/>
      <c r="CP102" s="365">
        <f t="shared" si="297"/>
        <v>0</v>
      </c>
      <c r="CQ102" s="361"/>
      <c r="CR102" s="362"/>
      <c r="CS102" s="363"/>
      <c r="CT102" s="367"/>
      <c r="CU102" s="367"/>
      <c r="CV102" s="365">
        <f t="shared" si="298"/>
        <v>0</v>
      </c>
      <c r="CW102" s="361"/>
      <c r="CX102" s="362"/>
      <c r="CY102" s="363"/>
      <c r="CZ102" s="367"/>
      <c r="DA102" s="367"/>
      <c r="DB102" s="365">
        <f t="shared" si="299"/>
        <v>0</v>
      </c>
      <c r="DC102" s="361"/>
      <c r="DD102" s="362"/>
      <c r="DE102" s="363"/>
      <c r="DF102" s="367"/>
      <c r="DG102" s="367"/>
      <c r="DH102" s="365">
        <f t="shared" si="300"/>
        <v>0</v>
      </c>
      <c r="DI102" s="361"/>
      <c r="DJ102" s="362"/>
      <c r="DK102" s="363"/>
      <c r="DL102" s="367"/>
      <c r="DM102" s="367"/>
      <c r="DN102" s="365">
        <f t="shared" si="301"/>
        <v>0</v>
      </c>
      <c r="DO102" s="370">
        <f t="shared" si="301"/>
        <v>0</v>
      </c>
      <c r="DP102" s="371"/>
      <c r="DQ102" s="367"/>
      <c r="DR102" s="372"/>
      <c r="DS102" s="365"/>
      <c r="DT102" s="370"/>
      <c r="DU102" s="362"/>
      <c r="DV102" s="367"/>
      <c r="DW102" s="372"/>
      <c r="DX102" s="365">
        <f t="shared" si="302"/>
        <v>0</v>
      </c>
      <c r="DY102" s="361"/>
      <c r="DZ102" s="362"/>
      <c r="EA102" s="363"/>
      <c r="EB102" s="367"/>
      <c r="EC102" s="367"/>
      <c r="ED102" s="365">
        <f t="shared" si="188"/>
        <v>0</v>
      </c>
      <c r="EE102" s="361"/>
      <c r="EF102" s="362"/>
      <c r="EG102" s="362"/>
      <c r="EH102" s="367"/>
      <c r="EI102" s="367"/>
      <c r="EJ102" s="365">
        <f t="shared" si="303"/>
        <v>0</v>
      </c>
      <c r="EK102" s="361"/>
      <c r="EL102" s="362"/>
      <c r="EM102" s="363"/>
      <c r="EN102" s="367"/>
      <c r="EO102" s="367"/>
      <c r="EP102" s="365">
        <f t="shared" si="304"/>
        <v>0</v>
      </c>
      <c r="EQ102" s="361"/>
      <c r="ER102" s="362"/>
      <c r="ES102" s="363"/>
      <c r="ET102" s="367"/>
      <c r="EU102" s="367"/>
      <c r="EV102" s="365">
        <f t="shared" si="305"/>
        <v>11.29</v>
      </c>
      <c r="EW102" s="361"/>
      <c r="EX102" s="362"/>
      <c r="EY102" s="363"/>
      <c r="EZ102" s="367"/>
      <c r="FA102" s="367"/>
      <c r="FB102" s="365">
        <f t="shared" si="306"/>
        <v>0</v>
      </c>
      <c r="FC102" s="361"/>
      <c r="FD102" s="362"/>
      <c r="FE102" s="363"/>
      <c r="FF102" s="367"/>
      <c r="FG102" s="367"/>
      <c r="FH102" s="365">
        <f t="shared" si="307"/>
        <v>0</v>
      </c>
      <c r="FI102" s="361"/>
      <c r="FJ102" s="362"/>
      <c r="FK102" s="363"/>
      <c r="FL102" s="367"/>
      <c r="FM102" s="367"/>
      <c r="FN102" s="365">
        <f t="shared" si="308"/>
        <v>11.29</v>
      </c>
      <c r="FO102" s="370">
        <f t="shared" si="308"/>
        <v>0</v>
      </c>
      <c r="FP102" s="373"/>
      <c r="FQ102" s="365">
        <f t="shared" si="309"/>
        <v>11.29</v>
      </c>
      <c r="FR102" s="370">
        <f t="shared" si="310"/>
        <v>0</v>
      </c>
      <c r="FS102" s="362"/>
      <c r="FT102" s="362"/>
      <c r="FU102" s="335"/>
      <c r="FV102" s="374"/>
    </row>
    <row r="103" spans="1:178" s="244" customFormat="1" ht="15.75">
      <c r="A103" s="353"/>
      <c r="B103" s="353"/>
      <c r="C103" s="400" t="s">
        <v>143</v>
      </c>
      <c r="D103" s="377"/>
      <c r="E103" s="377"/>
      <c r="F103" s="377"/>
      <c r="G103" s="377"/>
      <c r="H103" s="377"/>
      <c r="I103" s="377"/>
      <c r="J103" s="377"/>
      <c r="K103" s="377"/>
      <c r="L103" s="377"/>
      <c r="M103" s="377"/>
      <c r="N103" s="377"/>
      <c r="O103" s="377"/>
      <c r="P103" s="377"/>
      <c r="Q103" s="377"/>
      <c r="R103" s="377"/>
      <c r="S103" s="377"/>
      <c r="T103" s="377"/>
      <c r="U103" s="377"/>
      <c r="V103" s="377"/>
      <c r="W103" s="377"/>
      <c r="X103" s="377"/>
      <c r="Y103" s="377"/>
      <c r="Z103" s="377"/>
      <c r="AA103" s="377"/>
      <c r="AB103" s="377"/>
      <c r="AC103" s="377"/>
      <c r="AD103" s="377"/>
      <c r="AE103" s="377"/>
      <c r="AF103" s="377"/>
      <c r="AG103" s="377"/>
      <c r="AH103" s="377"/>
      <c r="AI103" s="377"/>
      <c r="AJ103" s="377"/>
      <c r="AK103" s="377"/>
      <c r="AL103" s="377"/>
      <c r="AM103" s="377"/>
      <c r="AN103" s="377"/>
      <c r="AO103" s="377"/>
      <c r="AP103" s="377"/>
      <c r="AQ103" s="377"/>
      <c r="AR103" s="377"/>
      <c r="AS103" s="377"/>
      <c r="AT103" s="377"/>
      <c r="AU103" s="377"/>
      <c r="AV103" s="377"/>
      <c r="AW103" s="377"/>
      <c r="AX103" s="377"/>
      <c r="AY103" s="377"/>
      <c r="AZ103" s="377"/>
      <c r="BA103" s="377"/>
      <c r="BB103" s="377"/>
      <c r="BC103" s="377"/>
      <c r="BD103" s="377"/>
      <c r="BE103" s="377"/>
      <c r="BF103" s="377"/>
      <c r="BG103" s="377"/>
      <c r="BH103" s="377"/>
      <c r="BI103" s="377"/>
      <c r="BJ103" s="377"/>
      <c r="BK103" s="377"/>
      <c r="BL103" s="377"/>
      <c r="BM103" s="377"/>
      <c r="BN103" s="377"/>
      <c r="BO103" s="377"/>
      <c r="BP103" s="377"/>
      <c r="BQ103" s="377"/>
      <c r="BR103" s="377"/>
      <c r="BS103" s="377"/>
      <c r="BT103" s="377"/>
      <c r="BU103" s="377"/>
      <c r="BV103" s="377"/>
      <c r="BW103" s="377"/>
      <c r="BX103" s="377"/>
      <c r="BY103" s="377"/>
      <c r="BZ103" s="377"/>
      <c r="CA103" s="377"/>
      <c r="CB103" s="377"/>
      <c r="CC103" s="377"/>
      <c r="CD103" s="377"/>
      <c r="CE103" s="377"/>
      <c r="CF103" s="377"/>
      <c r="CG103" s="377"/>
      <c r="CH103" s="377"/>
      <c r="CI103" s="377"/>
      <c r="CJ103" s="377"/>
      <c r="CK103" s="377"/>
      <c r="CL103" s="377"/>
      <c r="CM103" s="377"/>
      <c r="CN103" s="377"/>
      <c r="CO103" s="377"/>
      <c r="CP103" s="377"/>
      <c r="CQ103" s="377"/>
      <c r="CR103" s="377"/>
      <c r="CS103" s="377"/>
      <c r="CT103" s="377"/>
      <c r="CU103" s="377"/>
      <c r="CV103" s="377"/>
      <c r="CW103" s="377"/>
      <c r="CX103" s="377"/>
      <c r="CY103" s="377"/>
      <c r="CZ103" s="377"/>
      <c r="DA103" s="377"/>
      <c r="DB103" s="377"/>
      <c r="DC103" s="377"/>
      <c r="DD103" s="377"/>
      <c r="DE103" s="377"/>
      <c r="DF103" s="377"/>
      <c r="DG103" s="377"/>
      <c r="DH103" s="377"/>
      <c r="DI103" s="377"/>
      <c r="DJ103" s="377"/>
      <c r="DK103" s="377"/>
      <c r="DL103" s="377"/>
      <c r="DM103" s="377"/>
      <c r="DN103" s="377"/>
      <c r="DO103" s="377"/>
      <c r="DP103" s="377"/>
      <c r="DQ103" s="377"/>
      <c r="DR103" s="377"/>
      <c r="DS103" s="377"/>
      <c r="DT103" s="377"/>
      <c r="DU103" s="377"/>
      <c r="DV103" s="377"/>
      <c r="DW103" s="377"/>
      <c r="DX103" s="377"/>
      <c r="DY103" s="377"/>
      <c r="DZ103" s="377"/>
      <c r="EA103" s="377"/>
      <c r="EB103" s="377"/>
      <c r="EC103" s="377"/>
      <c r="ED103" s="377"/>
      <c r="EE103" s="377"/>
      <c r="EF103" s="377"/>
      <c r="EG103" s="377"/>
      <c r="EH103" s="377"/>
      <c r="EI103" s="377"/>
      <c r="EJ103" s="377"/>
      <c r="EK103" s="377"/>
      <c r="EL103" s="377"/>
      <c r="EM103" s="377"/>
      <c r="EN103" s="377"/>
      <c r="EO103" s="377"/>
      <c r="EP103" s="377"/>
      <c r="EQ103" s="377"/>
      <c r="ER103" s="377"/>
      <c r="ES103" s="377"/>
      <c r="ET103" s="377"/>
      <c r="EU103" s="377"/>
      <c r="EV103" s="377"/>
      <c r="EW103" s="377"/>
      <c r="EX103" s="377"/>
      <c r="EY103" s="377"/>
      <c r="EZ103" s="377"/>
      <c r="FA103" s="377"/>
      <c r="FB103" s="377"/>
      <c r="FC103" s="377"/>
      <c r="FD103" s="377"/>
      <c r="FE103" s="377"/>
      <c r="FF103" s="377"/>
      <c r="FG103" s="377"/>
      <c r="FH103" s="377"/>
      <c r="FI103" s="377"/>
      <c r="FJ103" s="377"/>
      <c r="FK103" s="377"/>
      <c r="FL103" s="377"/>
      <c r="FM103" s="377"/>
      <c r="FN103" s="377"/>
      <c r="FO103" s="377"/>
      <c r="FP103" s="377"/>
      <c r="FQ103" s="377"/>
      <c r="FR103" s="377"/>
      <c r="FS103" s="377"/>
      <c r="FT103" s="362"/>
      <c r="FU103" s="335"/>
      <c r="FV103" s="374"/>
    </row>
    <row r="104" spans="1:178" s="244" customFormat="1" ht="15.75">
      <c r="A104" s="353"/>
      <c r="B104" s="353"/>
      <c r="C104" s="398" t="s">
        <v>141</v>
      </c>
      <c r="D104" s="355">
        <v>44426</v>
      </c>
      <c r="E104" s="355">
        <v>44426</v>
      </c>
      <c r="F104" s="356">
        <f t="shared" ref="F104:F108" si="311">+G104/I104</f>
        <v>100</v>
      </c>
      <c r="G104" s="356">
        <v>40</v>
      </c>
      <c r="H104" s="357">
        <v>1</v>
      </c>
      <c r="I104" s="401">
        <v>0.4</v>
      </c>
      <c r="J104" s="397" t="s">
        <v>118</v>
      </c>
      <c r="K104" s="301"/>
      <c r="L104" s="360"/>
      <c r="M104" s="361"/>
      <c r="N104" s="362" t="str">
        <f t="shared" ref="N104:N108" si="312">_xlfn.IFS(L104=0,"-",(M104/L104)&gt;=1,"SI",(Q104&gt;=P104),"SI",(M104/L104)&lt;1,"NO")</f>
        <v>-</v>
      </c>
      <c r="O104" s="363"/>
      <c r="P104" s="364">
        <f t="shared" ref="P104:Q108" si="313">+L104</f>
        <v>0</v>
      </c>
      <c r="Q104" s="364">
        <f t="shared" si="313"/>
        <v>0</v>
      </c>
      <c r="R104" s="365">
        <f t="shared" ref="R104:R108" si="314">+IF(AND(R$2&gt;=$D104,R$2&lt;=$E104)=TRUE,$I104/$H104,0)</f>
        <v>0</v>
      </c>
      <c r="S104" s="361"/>
      <c r="T104" s="362"/>
      <c r="U104" s="363"/>
      <c r="V104" s="364"/>
      <c r="W104" s="364"/>
      <c r="X104" s="365">
        <f t="shared" ref="X104:Y108" si="315">+R104</f>
        <v>0</v>
      </c>
      <c r="Y104" s="366">
        <f t="shared" si="315"/>
        <v>0</v>
      </c>
      <c r="Z104" s="362"/>
      <c r="AA104" s="367"/>
      <c r="AB104" s="365">
        <f t="shared" ref="AB104:AB108" si="316">+IF(AND(AB$2&gt;=$D104,AB$2&lt;=$E104)=TRUE,$I104/$H104,0)</f>
        <v>0</v>
      </c>
      <c r="AC104" s="361"/>
      <c r="AD104" s="362"/>
      <c r="AE104" s="363"/>
      <c r="AF104" s="364"/>
      <c r="AG104" s="364"/>
      <c r="AH104" s="365">
        <f t="shared" ref="AH104:AH108" si="317">+IF(AND(AH$2&gt;=$D104,AH$2&lt;=$E104)=TRUE,$I104/$H104,0)</f>
        <v>0</v>
      </c>
      <c r="AI104" s="368"/>
      <c r="AJ104" s="362"/>
      <c r="AK104" s="363"/>
      <c r="AL104" s="367"/>
      <c r="AM104" s="369"/>
      <c r="AN104" s="365">
        <f t="shared" ref="AN104:AN108" si="318">+IF(AND(AN$2&gt;=$D104,AN$2&lt;=$E104)=TRUE,$I104/$H104,0)</f>
        <v>0</v>
      </c>
      <c r="AO104" s="361"/>
      <c r="AP104" s="362"/>
      <c r="AQ104" s="363"/>
      <c r="AR104" s="367"/>
      <c r="AS104" s="367"/>
      <c r="AT104" s="365">
        <f t="shared" ref="AT104:AT108" si="319">+IF(AND(AT$2&gt;=$D104,AT$2&lt;=$E104)=TRUE,$I104/$H104,0)</f>
        <v>0</v>
      </c>
      <c r="AU104" s="361"/>
      <c r="AV104" s="362"/>
      <c r="AW104" s="363"/>
      <c r="AX104" s="367"/>
      <c r="AY104" s="367"/>
      <c r="AZ104" s="365">
        <f t="shared" ref="AZ104:AZ108" si="320">+IF(AND(AZ$2&gt;=$D104,AZ$2&lt;=$E104)=TRUE,$I104/$H104,0)</f>
        <v>0</v>
      </c>
      <c r="BA104" s="361"/>
      <c r="BB104" s="362"/>
      <c r="BC104" s="363"/>
      <c r="BD104" s="367"/>
      <c r="BE104" s="367"/>
      <c r="BF104" s="365">
        <f t="shared" ref="BF104:BF108" si="321">+IF(AND(BF$2&gt;=$D104,BF$2&lt;=$E104)=TRUE,$I104/$H104,0)</f>
        <v>0</v>
      </c>
      <c r="BG104" s="361"/>
      <c r="BH104" s="362"/>
      <c r="BI104" s="363"/>
      <c r="BJ104" s="367"/>
      <c r="BK104" s="367"/>
      <c r="BL104" s="365">
        <f t="shared" ref="BL104:BL108" si="322">+IF(AND(BL$2&gt;=$D104,BL$2&lt;=$E104)=TRUE,$I104/$H104,0)</f>
        <v>0</v>
      </c>
      <c r="BM104" s="361"/>
      <c r="BN104" s="362"/>
      <c r="BO104" s="363"/>
      <c r="BP104" s="367"/>
      <c r="BQ104" s="367"/>
      <c r="BR104" s="365">
        <f t="shared" ref="BR104:BS108" si="323">+AB104+AH104+AN104+AT104+AZ104+BF104+BL104</f>
        <v>0</v>
      </c>
      <c r="BS104" s="370">
        <f t="shared" si="323"/>
        <v>0</v>
      </c>
      <c r="BT104" s="371"/>
      <c r="BU104" s="365"/>
      <c r="BV104" s="370"/>
      <c r="BW104" s="362"/>
      <c r="BX104" s="365">
        <f t="shared" ref="BX104:BX108" si="324">+IF(AND(BX$2&gt;=$D104,BX$2&lt;=$E104)=TRUE,$I104/$H104,0)</f>
        <v>0</v>
      </c>
      <c r="BY104" s="361"/>
      <c r="BZ104" s="362"/>
      <c r="CA104" s="363"/>
      <c r="CB104" s="367"/>
      <c r="CC104" s="367"/>
      <c r="CD104" s="365">
        <f t="shared" ref="CD104:CD108" si="325">+IF(AND(CD$2&gt;=$D104,CD$2&lt;=$E104)=TRUE,$I104/$H104,0)</f>
        <v>0</v>
      </c>
      <c r="CE104" s="361"/>
      <c r="CF104" s="362"/>
      <c r="CG104" s="363"/>
      <c r="CH104" s="367"/>
      <c r="CI104" s="367"/>
      <c r="CJ104" s="365">
        <f t="shared" ref="CJ104:CJ108" si="326">+IF(AND(CJ$2&gt;=$D104,CJ$2&lt;=$E104)=TRUE,$I104/$H104,0)</f>
        <v>0</v>
      </c>
      <c r="CK104" s="361"/>
      <c r="CL104" s="362"/>
      <c r="CM104" s="363"/>
      <c r="CN104" s="367"/>
      <c r="CO104" s="367"/>
      <c r="CP104" s="365">
        <f t="shared" ref="CP104:CP108" si="327">+IF(AND(CP$2&gt;=$D104,CP$2&lt;=$E104)=TRUE,$I104/$H104,0)</f>
        <v>0</v>
      </c>
      <c r="CQ104" s="361"/>
      <c r="CR104" s="362"/>
      <c r="CS104" s="363"/>
      <c r="CT104" s="367"/>
      <c r="CU104" s="367"/>
      <c r="CV104" s="365">
        <f t="shared" ref="CV104:CV108" si="328">+IF(AND(CV$2&gt;=$D104,CV$2&lt;=$E104)=TRUE,$I104/$H104,0)</f>
        <v>0</v>
      </c>
      <c r="CW104" s="361"/>
      <c r="CX104" s="362"/>
      <c r="CY104" s="363"/>
      <c r="CZ104" s="367"/>
      <c r="DA104" s="367"/>
      <c r="DB104" s="365">
        <f t="shared" ref="DB104:DB108" si="329">+IF(AND(DB$2&gt;=$D104,DB$2&lt;=$E104)=TRUE,$I104/$H104,0)</f>
        <v>0</v>
      </c>
      <c r="DC104" s="361"/>
      <c r="DD104" s="362"/>
      <c r="DE104" s="363"/>
      <c r="DF104" s="367"/>
      <c r="DG104" s="367"/>
      <c r="DH104" s="365">
        <f t="shared" ref="DH104:DH108" si="330">+IF(AND(DH$2&gt;=$D104,DH$2&lt;=$E104)=TRUE,$I104/$H104,0)</f>
        <v>0</v>
      </c>
      <c r="DI104" s="361"/>
      <c r="DJ104" s="362"/>
      <c r="DK104" s="363"/>
      <c r="DL104" s="367"/>
      <c r="DM104" s="367"/>
      <c r="DN104" s="365">
        <f t="shared" ref="DN104:DO108" si="331">+BX104+CD104+CJ104+CP104+CV104+DB104+DH104</f>
        <v>0</v>
      </c>
      <c r="DO104" s="370">
        <f t="shared" si="331"/>
        <v>0</v>
      </c>
      <c r="DP104" s="371"/>
      <c r="DQ104" s="367"/>
      <c r="DR104" s="372"/>
      <c r="DS104" s="365"/>
      <c r="DT104" s="370"/>
      <c r="DU104" s="362"/>
      <c r="DV104" s="367"/>
      <c r="DW104" s="372"/>
      <c r="DX104" s="365">
        <f t="shared" ref="DX104:DX108" si="332">+IF(AND(DX$2&gt;=$D104,DX$2&lt;=$E104)=TRUE,$I104/$H104,0)</f>
        <v>0</v>
      </c>
      <c r="DY104" s="361"/>
      <c r="DZ104" s="362"/>
      <c r="EA104" s="363"/>
      <c r="EB104" s="367"/>
      <c r="EC104" s="367"/>
      <c r="ED104" s="365">
        <f t="shared" si="188"/>
        <v>0</v>
      </c>
      <c r="EE104" s="361"/>
      <c r="EF104" s="362"/>
      <c r="EG104" s="362"/>
      <c r="EH104" s="367"/>
      <c r="EI104" s="367"/>
      <c r="EJ104" s="365">
        <f t="shared" ref="EJ104:EJ108" si="333">+IF(AND(EJ$2&gt;=$D104,EJ$2&lt;=$E104)=TRUE,$I104/$H104,0)</f>
        <v>0</v>
      </c>
      <c r="EK104" s="361"/>
      <c r="EL104" s="362"/>
      <c r="EM104" s="363"/>
      <c r="EN104" s="367"/>
      <c r="EO104" s="367"/>
      <c r="EP104" s="365">
        <f t="shared" ref="EP104:EP108" si="334">+IF(AND(EP$2&gt;=$D104,EP$2&lt;=$E104)=TRUE,$I104/$H104,0)</f>
        <v>0.4</v>
      </c>
      <c r="EQ104" s="361"/>
      <c r="ER104" s="362"/>
      <c r="ES104" s="363"/>
      <c r="ET104" s="367"/>
      <c r="EU104" s="367"/>
      <c r="EV104" s="365">
        <f t="shared" ref="EV104:EV108" si="335">+IF(AND(EV$2&gt;=$D104,EV$2&lt;=$E104)=TRUE,$I104/$H104,0)</f>
        <v>0</v>
      </c>
      <c r="EW104" s="361"/>
      <c r="EX104" s="362"/>
      <c r="EY104" s="363"/>
      <c r="EZ104" s="367"/>
      <c r="FA104" s="367"/>
      <c r="FB104" s="365">
        <f t="shared" ref="FB104:FB108" si="336">+IF(AND(FB$2&gt;=$D104,FB$2&lt;=$E104)=TRUE,$I104/$H104,0)</f>
        <v>0</v>
      </c>
      <c r="FC104" s="361"/>
      <c r="FD104" s="362"/>
      <c r="FE104" s="363"/>
      <c r="FF104" s="367"/>
      <c r="FG104" s="367"/>
      <c r="FH104" s="365">
        <f t="shared" ref="FH104:FH108" si="337">+IF(AND(FH$2&gt;=$D104,FH$2&lt;=$E104)=TRUE,$I104/$H104,0)</f>
        <v>0</v>
      </c>
      <c r="FI104" s="361"/>
      <c r="FJ104" s="362"/>
      <c r="FK104" s="363"/>
      <c r="FL104" s="367"/>
      <c r="FM104" s="367"/>
      <c r="FN104" s="365">
        <f t="shared" ref="FN104:FO108" si="338">+DX104+ED104+EJ104+EP104+EV104+FB104+FH104</f>
        <v>0.4</v>
      </c>
      <c r="FO104" s="370">
        <f t="shared" si="338"/>
        <v>0</v>
      </c>
      <c r="FP104" s="373"/>
      <c r="FQ104" s="365">
        <f t="shared" ref="FQ104:FQ108" si="339">+DS104+FN104</f>
        <v>0.4</v>
      </c>
      <c r="FR104" s="370">
        <f t="shared" ref="FR104:FR108" si="340">+FO104+DT104</f>
        <v>0</v>
      </c>
      <c r="FS104" s="362"/>
      <c r="FT104" s="362"/>
      <c r="FU104" s="335"/>
      <c r="FV104" s="374"/>
    </row>
    <row r="105" spans="1:178" s="244" customFormat="1" ht="15.75">
      <c r="A105" s="353"/>
      <c r="B105" s="353"/>
      <c r="C105" s="398" t="s">
        <v>142</v>
      </c>
      <c r="D105" s="355">
        <v>44426</v>
      </c>
      <c r="E105" s="355">
        <v>44426</v>
      </c>
      <c r="F105" s="356">
        <f t="shared" si="311"/>
        <v>200</v>
      </c>
      <c r="G105" s="356">
        <v>80</v>
      </c>
      <c r="H105" s="357">
        <v>2</v>
      </c>
      <c r="I105" s="401">
        <v>0.4</v>
      </c>
      <c r="J105" s="397" t="s">
        <v>118</v>
      </c>
      <c r="K105" s="301"/>
      <c r="L105" s="360"/>
      <c r="M105" s="361"/>
      <c r="N105" s="362" t="str">
        <f t="shared" si="312"/>
        <v>-</v>
      </c>
      <c r="O105" s="363"/>
      <c r="P105" s="364">
        <f t="shared" si="313"/>
        <v>0</v>
      </c>
      <c r="Q105" s="364">
        <f t="shared" si="313"/>
        <v>0</v>
      </c>
      <c r="R105" s="365">
        <f t="shared" si="314"/>
        <v>0</v>
      </c>
      <c r="S105" s="361"/>
      <c r="T105" s="362"/>
      <c r="U105" s="363"/>
      <c r="V105" s="364"/>
      <c r="W105" s="364"/>
      <c r="X105" s="365">
        <f t="shared" si="315"/>
        <v>0</v>
      </c>
      <c r="Y105" s="366">
        <f t="shared" si="315"/>
        <v>0</v>
      </c>
      <c r="Z105" s="362"/>
      <c r="AA105" s="367"/>
      <c r="AB105" s="365">
        <f t="shared" si="316"/>
        <v>0</v>
      </c>
      <c r="AC105" s="361"/>
      <c r="AD105" s="362"/>
      <c r="AE105" s="363"/>
      <c r="AF105" s="364"/>
      <c r="AG105" s="364"/>
      <c r="AH105" s="365">
        <f t="shared" si="317"/>
        <v>0</v>
      </c>
      <c r="AI105" s="368"/>
      <c r="AJ105" s="362"/>
      <c r="AK105" s="363"/>
      <c r="AL105" s="367"/>
      <c r="AM105" s="369"/>
      <c r="AN105" s="365">
        <f t="shared" si="318"/>
        <v>0</v>
      </c>
      <c r="AO105" s="361"/>
      <c r="AP105" s="362"/>
      <c r="AQ105" s="363"/>
      <c r="AR105" s="367"/>
      <c r="AS105" s="367"/>
      <c r="AT105" s="365">
        <f t="shared" si="319"/>
        <v>0</v>
      </c>
      <c r="AU105" s="361"/>
      <c r="AV105" s="362"/>
      <c r="AW105" s="363"/>
      <c r="AX105" s="367"/>
      <c r="AY105" s="367"/>
      <c r="AZ105" s="365">
        <f t="shared" si="320"/>
        <v>0</v>
      </c>
      <c r="BA105" s="361"/>
      <c r="BB105" s="362"/>
      <c r="BC105" s="363"/>
      <c r="BD105" s="367"/>
      <c r="BE105" s="367"/>
      <c r="BF105" s="365">
        <f t="shared" si="321"/>
        <v>0</v>
      </c>
      <c r="BG105" s="361"/>
      <c r="BH105" s="362"/>
      <c r="BI105" s="363"/>
      <c r="BJ105" s="367"/>
      <c r="BK105" s="367"/>
      <c r="BL105" s="365">
        <f t="shared" si="322"/>
        <v>0</v>
      </c>
      <c r="BM105" s="361"/>
      <c r="BN105" s="362"/>
      <c r="BO105" s="363"/>
      <c r="BP105" s="367"/>
      <c r="BQ105" s="367"/>
      <c r="BR105" s="365">
        <f t="shared" si="323"/>
        <v>0</v>
      </c>
      <c r="BS105" s="370">
        <f t="shared" si="323"/>
        <v>0</v>
      </c>
      <c r="BT105" s="371"/>
      <c r="BU105" s="365"/>
      <c r="BV105" s="370"/>
      <c r="BW105" s="362"/>
      <c r="BX105" s="365">
        <f t="shared" si="324"/>
        <v>0</v>
      </c>
      <c r="BY105" s="361"/>
      <c r="BZ105" s="362"/>
      <c r="CA105" s="363"/>
      <c r="CB105" s="367"/>
      <c r="CC105" s="367"/>
      <c r="CD105" s="365">
        <f t="shared" si="325"/>
        <v>0</v>
      </c>
      <c r="CE105" s="361"/>
      <c r="CF105" s="362"/>
      <c r="CG105" s="363"/>
      <c r="CH105" s="367"/>
      <c r="CI105" s="367"/>
      <c r="CJ105" s="365">
        <f t="shared" si="326"/>
        <v>0</v>
      </c>
      <c r="CK105" s="361"/>
      <c r="CL105" s="362"/>
      <c r="CM105" s="363"/>
      <c r="CN105" s="367"/>
      <c r="CO105" s="367"/>
      <c r="CP105" s="365">
        <f t="shared" si="327"/>
        <v>0</v>
      </c>
      <c r="CQ105" s="361"/>
      <c r="CR105" s="362"/>
      <c r="CS105" s="363"/>
      <c r="CT105" s="367"/>
      <c r="CU105" s="367"/>
      <c r="CV105" s="365">
        <f t="shared" si="328"/>
        <v>0</v>
      </c>
      <c r="CW105" s="361"/>
      <c r="CX105" s="362"/>
      <c r="CY105" s="363"/>
      <c r="CZ105" s="367"/>
      <c r="DA105" s="367"/>
      <c r="DB105" s="365">
        <f t="shared" si="329"/>
        <v>0</v>
      </c>
      <c r="DC105" s="361"/>
      <c r="DD105" s="362"/>
      <c r="DE105" s="363"/>
      <c r="DF105" s="367"/>
      <c r="DG105" s="367"/>
      <c r="DH105" s="365">
        <f t="shared" si="330"/>
        <v>0</v>
      </c>
      <c r="DI105" s="361"/>
      <c r="DJ105" s="362"/>
      <c r="DK105" s="363"/>
      <c r="DL105" s="367"/>
      <c r="DM105" s="367"/>
      <c r="DN105" s="365">
        <f t="shared" si="331"/>
        <v>0</v>
      </c>
      <c r="DO105" s="370">
        <f t="shared" si="331"/>
        <v>0</v>
      </c>
      <c r="DP105" s="371"/>
      <c r="DQ105" s="367"/>
      <c r="DR105" s="372"/>
      <c r="DS105" s="365"/>
      <c r="DT105" s="370"/>
      <c r="DU105" s="362"/>
      <c r="DV105" s="367"/>
      <c r="DW105" s="372"/>
      <c r="DX105" s="365">
        <f t="shared" si="332"/>
        <v>0</v>
      </c>
      <c r="DY105" s="361"/>
      <c r="DZ105" s="362"/>
      <c r="EA105" s="363"/>
      <c r="EB105" s="367"/>
      <c r="EC105" s="367"/>
      <c r="ED105" s="365">
        <f t="shared" si="188"/>
        <v>0</v>
      </c>
      <c r="EE105" s="361"/>
      <c r="EF105" s="362"/>
      <c r="EG105" s="362"/>
      <c r="EH105" s="367"/>
      <c r="EI105" s="367"/>
      <c r="EJ105" s="365">
        <f t="shared" si="333"/>
        <v>0</v>
      </c>
      <c r="EK105" s="361"/>
      <c r="EL105" s="362"/>
      <c r="EM105" s="363"/>
      <c r="EN105" s="367"/>
      <c r="EO105" s="367"/>
      <c r="EP105" s="365">
        <f t="shared" si="334"/>
        <v>0.2</v>
      </c>
      <c r="EQ105" s="361"/>
      <c r="ER105" s="362"/>
      <c r="ES105" s="363"/>
      <c r="ET105" s="367"/>
      <c r="EU105" s="367"/>
      <c r="EV105" s="365">
        <f t="shared" si="335"/>
        <v>0</v>
      </c>
      <c r="EW105" s="361"/>
      <c r="EX105" s="362"/>
      <c r="EY105" s="363"/>
      <c r="EZ105" s="367"/>
      <c r="FA105" s="367"/>
      <c r="FB105" s="365">
        <f t="shared" si="336"/>
        <v>0</v>
      </c>
      <c r="FC105" s="361"/>
      <c r="FD105" s="362"/>
      <c r="FE105" s="363"/>
      <c r="FF105" s="367"/>
      <c r="FG105" s="367"/>
      <c r="FH105" s="365">
        <f t="shared" si="337"/>
        <v>0</v>
      </c>
      <c r="FI105" s="361"/>
      <c r="FJ105" s="362"/>
      <c r="FK105" s="363"/>
      <c r="FL105" s="367"/>
      <c r="FM105" s="367"/>
      <c r="FN105" s="365">
        <f t="shared" si="338"/>
        <v>0.2</v>
      </c>
      <c r="FO105" s="370">
        <f t="shared" si="338"/>
        <v>0</v>
      </c>
      <c r="FP105" s="373"/>
      <c r="FQ105" s="365">
        <f t="shared" si="339"/>
        <v>0.2</v>
      </c>
      <c r="FR105" s="370">
        <f t="shared" si="340"/>
        <v>0</v>
      </c>
      <c r="FS105" s="362"/>
      <c r="FT105" s="362"/>
      <c r="FU105" s="335"/>
      <c r="FV105" s="374"/>
    </row>
    <row r="106" spans="1:178" s="244" customFormat="1" ht="15.75">
      <c r="A106" s="353"/>
      <c r="B106" s="353"/>
      <c r="C106" s="398" t="s">
        <v>125</v>
      </c>
      <c r="D106" s="355">
        <v>44427</v>
      </c>
      <c r="E106" s="355">
        <v>44428</v>
      </c>
      <c r="F106" s="356">
        <f t="shared" si="311"/>
        <v>6.1115355233002294E-2</v>
      </c>
      <c r="G106" s="356">
        <v>80</v>
      </c>
      <c r="H106" s="357">
        <v>2</v>
      </c>
      <c r="I106" s="401">
        <v>1309</v>
      </c>
      <c r="J106" s="397" t="s">
        <v>112</v>
      </c>
      <c r="K106" s="301"/>
      <c r="L106" s="360"/>
      <c r="M106" s="361"/>
      <c r="N106" s="362" t="str">
        <f t="shared" si="312"/>
        <v>-</v>
      </c>
      <c r="O106" s="363"/>
      <c r="P106" s="364">
        <f t="shared" si="313"/>
        <v>0</v>
      </c>
      <c r="Q106" s="364">
        <f t="shared" si="313"/>
        <v>0</v>
      </c>
      <c r="R106" s="365">
        <f t="shared" si="314"/>
        <v>0</v>
      </c>
      <c r="S106" s="361"/>
      <c r="T106" s="362"/>
      <c r="U106" s="363"/>
      <c r="V106" s="364"/>
      <c r="W106" s="364"/>
      <c r="X106" s="365">
        <f t="shared" si="315"/>
        <v>0</v>
      </c>
      <c r="Y106" s="366">
        <f t="shared" si="315"/>
        <v>0</v>
      </c>
      <c r="Z106" s="362"/>
      <c r="AA106" s="367"/>
      <c r="AB106" s="365">
        <f t="shared" si="316"/>
        <v>0</v>
      </c>
      <c r="AC106" s="361"/>
      <c r="AD106" s="362"/>
      <c r="AE106" s="363"/>
      <c r="AF106" s="364"/>
      <c r="AG106" s="364"/>
      <c r="AH106" s="365">
        <f t="shared" si="317"/>
        <v>0</v>
      </c>
      <c r="AI106" s="368"/>
      <c r="AJ106" s="362"/>
      <c r="AK106" s="363"/>
      <c r="AL106" s="367"/>
      <c r="AM106" s="369"/>
      <c r="AN106" s="365">
        <f t="shared" si="318"/>
        <v>0</v>
      </c>
      <c r="AO106" s="361"/>
      <c r="AP106" s="362"/>
      <c r="AQ106" s="363"/>
      <c r="AR106" s="367"/>
      <c r="AS106" s="367"/>
      <c r="AT106" s="365">
        <f t="shared" si="319"/>
        <v>0</v>
      </c>
      <c r="AU106" s="361"/>
      <c r="AV106" s="362"/>
      <c r="AW106" s="363"/>
      <c r="AX106" s="367"/>
      <c r="AY106" s="367"/>
      <c r="AZ106" s="365">
        <f t="shared" si="320"/>
        <v>0</v>
      </c>
      <c r="BA106" s="361"/>
      <c r="BB106" s="362"/>
      <c r="BC106" s="363"/>
      <c r="BD106" s="367"/>
      <c r="BE106" s="367"/>
      <c r="BF106" s="365">
        <f t="shared" si="321"/>
        <v>0</v>
      </c>
      <c r="BG106" s="361"/>
      <c r="BH106" s="362"/>
      <c r="BI106" s="363"/>
      <c r="BJ106" s="367"/>
      <c r="BK106" s="367"/>
      <c r="BL106" s="365">
        <f t="shared" si="322"/>
        <v>0</v>
      </c>
      <c r="BM106" s="361"/>
      <c r="BN106" s="362"/>
      <c r="BO106" s="363"/>
      <c r="BP106" s="367"/>
      <c r="BQ106" s="367"/>
      <c r="BR106" s="365">
        <f t="shared" si="323"/>
        <v>0</v>
      </c>
      <c r="BS106" s="370">
        <f t="shared" si="323"/>
        <v>0</v>
      </c>
      <c r="BT106" s="371"/>
      <c r="BU106" s="365"/>
      <c r="BV106" s="370"/>
      <c r="BW106" s="362"/>
      <c r="BX106" s="365">
        <f t="shared" si="324"/>
        <v>0</v>
      </c>
      <c r="BY106" s="361"/>
      <c r="BZ106" s="362"/>
      <c r="CA106" s="363"/>
      <c r="CB106" s="367"/>
      <c r="CC106" s="367"/>
      <c r="CD106" s="365">
        <f t="shared" si="325"/>
        <v>0</v>
      </c>
      <c r="CE106" s="361"/>
      <c r="CF106" s="362"/>
      <c r="CG106" s="363"/>
      <c r="CH106" s="367"/>
      <c r="CI106" s="367"/>
      <c r="CJ106" s="365">
        <f t="shared" si="326"/>
        <v>0</v>
      </c>
      <c r="CK106" s="361"/>
      <c r="CL106" s="362"/>
      <c r="CM106" s="363"/>
      <c r="CN106" s="367"/>
      <c r="CO106" s="367"/>
      <c r="CP106" s="365">
        <f t="shared" si="327"/>
        <v>0</v>
      </c>
      <c r="CQ106" s="361"/>
      <c r="CR106" s="362"/>
      <c r="CS106" s="363"/>
      <c r="CT106" s="367"/>
      <c r="CU106" s="367"/>
      <c r="CV106" s="365">
        <f t="shared" si="328"/>
        <v>0</v>
      </c>
      <c r="CW106" s="361"/>
      <c r="CX106" s="362"/>
      <c r="CY106" s="363"/>
      <c r="CZ106" s="367"/>
      <c r="DA106" s="367"/>
      <c r="DB106" s="365">
        <f t="shared" si="329"/>
        <v>0</v>
      </c>
      <c r="DC106" s="361"/>
      <c r="DD106" s="362"/>
      <c r="DE106" s="363"/>
      <c r="DF106" s="367"/>
      <c r="DG106" s="367"/>
      <c r="DH106" s="365">
        <f t="shared" si="330"/>
        <v>0</v>
      </c>
      <c r="DI106" s="361"/>
      <c r="DJ106" s="362"/>
      <c r="DK106" s="363"/>
      <c r="DL106" s="367"/>
      <c r="DM106" s="367"/>
      <c r="DN106" s="365">
        <f t="shared" si="331"/>
        <v>0</v>
      </c>
      <c r="DO106" s="370">
        <f t="shared" si="331"/>
        <v>0</v>
      </c>
      <c r="DP106" s="371"/>
      <c r="DQ106" s="367"/>
      <c r="DR106" s="372"/>
      <c r="DS106" s="365"/>
      <c r="DT106" s="370"/>
      <c r="DU106" s="362"/>
      <c r="DV106" s="367"/>
      <c r="DW106" s="372"/>
      <c r="DX106" s="365">
        <f t="shared" si="332"/>
        <v>0</v>
      </c>
      <c r="DY106" s="361"/>
      <c r="DZ106" s="362"/>
      <c r="EA106" s="363"/>
      <c r="EB106" s="367"/>
      <c r="EC106" s="367"/>
      <c r="ED106" s="365">
        <f t="shared" ref="ED106:ED108" si="341">+IF(AND(ED$2&gt;=$D106,ED$2&lt;=$E106)=TRUE,$I106/$H106,0)</f>
        <v>0</v>
      </c>
      <c r="EE106" s="361"/>
      <c r="EF106" s="362"/>
      <c r="EG106" s="362"/>
      <c r="EH106" s="367"/>
      <c r="EI106" s="367"/>
      <c r="EJ106" s="365">
        <f t="shared" si="333"/>
        <v>0</v>
      </c>
      <c r="EK106" s="361"/>
      <c r="EL106" s="362"/>
      <c r="EM106" s="363"/>
      <c r="EN106" s="367"/>
      <c r="EO106" s="367"/>
      <c r="EP106" s="365">
        <f t="shared" si="334"/>
        <v>0</v>
      </c>
      <c r="EQ106" s="361"/>
      <c r="ER106" s="362"/>
      <c r="ES106" s="363"/>
      <c r="ET106" s="367"/>
      <c r="EU106" s="367"/>
      <c r="EV106" s="365">
        <f t="shared" si="335"/>
        <v>654.5</v>
      </c>
      <c r="EW106" s="361"/>
      <c r="EX106" s="362"/>
      <c r="EY106" s="363"/>
      <c r="EZ106" s="367"/>
      <c r="FA106" s="367"/>
      <c r="FB106" s="365">
        <f t="shared" si="336"/>
        <v>654.5</v>
      </c>
      <c r="FC106" s="361"/>
      <c r="FD106" s="362"/>
      <c r="FE106" s="363"/>
      <c r="FF106" s="367"/>
      <c r="FG106" s="367"/>
      <c r="FH106" s="365">
        <f t="shared" si="337"/>
        <v>0</v>
      </c>
      <c r="FI106" s="361"/>
      <c r="FJ106" s="362"/>
      <c r="FK106" s="363"/>
      <c r="FL106" s="367"/>
      <c r="FM106" s="367"/>
      <c r="FN106" s="365">
        <f t="shared" si="338"/>
        <v>1309</v>
      </c>
      <c r="FO106" s="370">
        <f t="shared" si="338"/>
        <v>0</v>
      </c>
      <c r="FP106" s="373"/>
      <c r="FQ106" s="365">
        <f t="shared" si="339"/>
        <v>1309</v>
      </c>
      <c r="FR106" s="370">
        <f t="shared" si="340"/>
        <v>0</v>
      </c>
      <c r="FS106" s="362"/>
      <c r="FT106" s="362"/>
      <c r="FU106" s="335"/>
      <c r="FV106" s="374"/>
    </row>
    <row r="107" spans="1:178" s="244" customFormat="1" ht="15.75">
      <c r="A107" s="353"/>
      <c r="B107" s="353"/>
      <c r="C107" s="398" t="s">
        <v>126</v>
      </c>
      <c r="D107" s="355">
        <v>44428</v>
      </c>
      <c r="E107" s="355">
        <v>44428</v>
      </c>
      <c r="F107" s="356">
        <f t="shared" si="311"/>
        <v>5.4200542005420056</v>
      </c>
      <c r="G107" s="356">
        <v>20</v>
      </c>
      <c r="H107" s="357">
        <v>1</v>
      </c>
      <c r="I107" s="401">
        <v>3.69</v>
      </c>
      <c r="J107" s="397" t="s">
        <v>118</v>
      </c>
      <c r="K107" s="301"/>
      <c r="L107" s="360"/>
      <c r="M107" s="361"/>
      <c r="N107" s="362" t="str">
        <f t="shared" si="312"/>
        <v>-</v>
      </c>
      <c r="O107" s="363"/>
      <c r="P107" s="364">
        <f t="shared" si="313"/>
        <v>0</v>
      </c>
      <c r="Q107" s="364">
        <f t="shared" si="313"/>
        <v>0</v>
      </c>
      <c r="R107" s="365">
        <f t="shared" si="314"/>
        <v>0</v>
      </c>
      <c r="S107" s="361"/>
      <c r="T107" s="362"/>
      <c r="U107" s="363"/>
      <c r="V107" s="364"/>
      <c r="W107" s="364"/>
      <c r="X107" s="365">
        <f t="shared" si="315"/>
        <v>0</v>
      </c>
      <c r="Y107" s="366">
        <f t="shared" si="315"/>
        <v>0</v>
      </c>
      <c r="Z107" s="362"/>
      <c r="AA107" s="367"/>
      <c r="AB107" s="365">
        <f t="shared" si="316"/>
        <v>0</v>
      </c>
      <c r="AC107" s="361"/>
      <c r="AD107" s="362"/>
      <c r="AE107" s="363"/>
      <c r="AF107" s="364"/>
      <c r="AG107" s="364"/>
      <c r="AH107" s="365">
        <f t="shared" si="317"/>
        <v>0</v>
      </c>
      <c r="AI107" s="368"/>
      <c r="AJ107" s="362"/>
      <c r="AK107" s="363"/>
      <c r="AL107" s="367"/>
      <c r="AM107" s="369"/>
      <c r="AN107" s="365">
        <f t="shared" si="318"/>
        <v>0</v>
      </c>
      <c r="AO107" s="361"/>
      <c r="AP107" s="362"/>
      <c r="AQ107" s="363"/>
      <c r="AR107" s="367"/>
      <c r="AS107" s="367"/>
      <c r="AT107" s="365">
        <f t="shared" si="319"/>
        <v>0</v>
      </c>
      <c r="AU107" s="361"/>
      <c r="AV107" s="362"/>
      <c r="AW107" s="363"/>
      <c r="AX107" s="367"/>
      <c r="AY107" s="367"/>
      <c r="AZ107" s="365">
        <f t="shared" si="320"/>
        <v>0</v>
      </c>
      <c r="BA107" s="361"/>
      <c r="BB107" s="362"/>
      <c r="BC107" s="363"/>
      <c r="BD107" s="367"/>
      <c r="BE107" s="367"/>
      <c r="BF107" s="365">
        <f t="shared" si="321"/>
        <v>0</v>
      </c>
      <c r="BG107" s="361"/>
      <c r="BH107" s="362"/>
      <c r="BI107" s="363"/>
      <c r="BJ107" s="367"/>
      <c r="BK107" s="367"/>
      <c r="BL107" s="365">
        <f t="shared" si="322"/>
        <v>0</v>
      </c>
      <c r="BM107" s="361"/>
      <c r="BN107" s="362"/>
      <c r="BO107" s="363"/>
      <c r="BP107" s="367"/>
      <c r="BQ107" s="367"/>
      <c r="BR107" s="365">
        <f t="shared" si="323"/>
        <v>0</v>
      </c>
      <c r="BS107" s="370">
        <f t="shared" si="323"/>
        <v>0</v>
      </c>
      <c r="BT107" s="371"/>
      <c r="BU107" s="365"/>
      <c r="BV107" s="370"/>
      <c r="BW107" s="362"/>
      <c r="BX107" s="365">
        <f t="shared" si="324"/>
        <v>0</v>
      </c>
      <c r="BY107" s="361"/>
      <c r="BZ107" s="362"/>
      <c r="CA107" s="363"/>
      <c r="CB107" s="367"/>
      <c r="CC107" s="367"/>
      <c r="CD107" s="365">
        <f t="shared" si="325"/>
        <v>0</v>
      </c>
      <c r="CE107" s="361"/>
      <c r="CF107" s="362"/>
      <c r="CG107" s="363"/>
      <c r="CH107" s="367"/>
      <c r="CI107" s="367"/>
      <c r="CJ107" s="365">
        <f t="shared" si="326"/>
        <v>0</v>
      </c>
      <c r="CK107" s="361"/>
      <c r="CL107" s="362"/>
      <c r="CM107" s="363"/>
      <c r="CN107" s="367"/>
      <c r="CO107" s="367"/>
      <c r="CP107" s="365">
        <f t="shared" si="327"/>
        <v>0</v>
      </c>
      <c r="CQ107" s="361"/>
      <c r="CR107" s="362"/>
      <c r="CS107" s="363"/>
      <c r="CT107" s="367"/>
      <c r="CU107" s="367"/>
      <c r="CV107" s="365">
        <f t="shared" si="328"/>
        <v>0</v>
      </c>
      <c r="CW107" s="361"/>
      <c r="CX107" s="362"/>
      <c r="CY107" s="363"/>
      <c r="CZ107" s="367"/>
      <c r="DA107" s="367"/>
      <c r="DB107" s="365">
        <f t="shared" si="329"/>
        <v>0</v>
      </c>
      <c r="DC107" s="361"/>
      <c r="DD107" s="362"/>
      <c r="DE107" s="363"/>
      <c r="DF107" s="367"/>
      <c r="DG107" s="367"/>
      <c r="DH107" s="365">
        <f t="shared" si="330"/>
        <v>0</v>
      </c>
      <c r="DI107" s="361"/>
      <c r="DJ107" s="362"/>
      <c r="DK107" s="363"/>
      <c r="DL107" s="367"/>
      <c r="DM107" s="367"/>
      <c r="DN107" s="365">
        <f t="shared" si="331"/>
        <v>0</v>
      </c>
      <c r="DO107" s="370">
        <f t="shared" si="331"/>
        <v>0</v>
      </c>
      <c r="DP107" s="371"/>
      <c r="DQ107" s="367"/>
      <c r="DR107" s="372"/>
      <c r="DS107" s="365"/>
      <c r="DT107" s="370"/>
      <c r="DU107" s="362"/>
      <c r="DV107" s="367"/>
      <c r="DW107" s="372"/>
      <c r="DX107" s="365">
        <f t="shared" si="332"/>
        <v>0</v>
      </c>
      <c r="DY107" s="361"/>
      <c r="DZ107" s="362"/>
      <c r="EA107" s="363"/>
      <c r="EB107" s="367"/>
      <c r="EC107" s="367"/>
      <c r="ED107" s="365">
        <f t="shared" si="341"/>
        <v>0</v>
      </c>
      <c r="EE107" s="361"/>
      <c r="EF107" s="362"/>
      <c r="EG107" s="362"/>
      <c r="EH107" s="367"/>
      <c r="EI107" s="367"/>
      <c r="EJ107" s="365">
        <f t="shared" si="333"/>
        <v>0</v>
      </c>
      <c r="EK107" s="361"/>
      <c r="EL107" s="362"/>
      <c r="EM107" s="363"/>
      <c r="EN107" s="367"/>
      <c r="EO107" s="367"/>
      <c r="EP107" s="365">
        <f t="shared" si="334"/>
        <v>0</v>
      </c>
      <c r="EQ107" s="361"/>
      <c r="ER107" s="362"/>
      <c r="ES107" s="363"/>
      <c r="ET107" s="367"/>
      <c r="EU107" s="367"/>
      <c r="EV107" s="365">
        <f t="shared" si="335"/>
        <v>0</v>
      </c>
      <c r="EW107" s="361"/>
      <c r="EX107" s="362"/>
      <c r="EY107" s="363"/>
      <c r="EZ107" s="367"/>
      <c r="FA107" s="367"/>
      <c r="FB107" s="365">
        <f t="shared" si="336"/>
        <v>3.69</v>
      </c>
      <c r="FC107" s="361"/>
      <c r="FD107" s="362"/>
      <c r="FE107" s="363"/>
      <c r="FF107" s="367"/>
      <c r="FG107" s="367"/>
      <c r="FH107" s="365">
        <f t="shared" si="337"/>
        <v>0</v>
      </c>
      <c r="FI107" s="361"/>
      <c r="FJ107" s="362"/>
      <c r="FK107" s="363"/>
      <c r="FL107" s="367"/>
      <c r="FM107" s="367"/>
      <c r="FN107" s="365">
        <f t="shared" si="338"/>
        <v>3.69</v>
      </c>
      <c r="FO107" s="370">
        <f t="shared" si="338"/>
        <v>0</v>
      </c>
      <c r="FP107" s="373"/>
      <c r="FQ107" s="365">
        <f t="shared" si="339"/>
        <v>3.69</v>
      </c>
      <c r="FR107" s="370">
        <f t="shared" si="340"/>
        <v>0</v>
      </c>
      <c r="FS107" s="362"/>
      <c r="FT107" s="362"/>
      <c r="FU107" s="335"/>
      <c r="FV107" s="374"/>
    </row>
    <row r="108" spans="1:178" s="244" customFormat="1" ht="15.75">
      <c r="A108" s="353"/>
      <c r="B108" s="353"/>
      <c r="C108" s="398" t="s">
        <v>127</v>
      </c>
      <c r="D108" s="355">
        <v>44428</v>
      </c>
      <c r="E108" s="355">
        <v>44429</v>
      </c>
      <c r="F108" s="356">
        <f t="shared" si="311"/>
        <v>1.771479185119575</v>
      </c>
      <c r="G108" s="356">
        <v>20</v>
      </c>
      <c r="H108" s="357">
        <v>2</v>
      </c>
      <c r="I108" s="401">
        <v>11.29</v>
      </c>
      <c r="J108" s="397" t="s">
        <v>96</v>
      </c>
      <c r="K108" s="301"/>
      <c r="L108" s="360"/>
      <c r="M108" s="361"/>
      <c r="N108" s="362" t="str">
        <f t="shared" si="312"/>
        <v>-</v>
      </c>
      <c r="O108" s="363"/>
      <c r="P108" s="364">
        <f t="shared" si="313"/>
        <v>0</v>
      </c>
      <c r="Q108" s="364">
        <f t="shared" si="313"/>
        <v>0</v>
      </c>
      <c r="R108" s="365">
        <f t="shared" si="314"/>
        <v>0</v>
      </c>
      <c r="S108" s="361"/>
      <c r="T108" s="362"/>
      <c r="U108" s="363"/>
      <c r="V108" s="364"/>
      <c r="W108" s="364"/>
      <c r="X108" s="365">
        <f t="shared" si="315"/>
        <v>0</v>
      </c>
      <c r="Y108" s="366">
        <f t="shared" si="315"/>
        <v>0</v>
      </c>
      <c r="Z108" s="362"/>
      <c r="AA108" s="367"/>
      <c r="AB108" s="365">
        <f t="shared" si="316"/>
        <v>0</v>
      </c>
      <c r="AC108" s="361"/>
      <c r="AD108" s="362"/>
      <c r="AE108" s="363"/>
      <c r="AF108" s="364"/>
      <c r="AG108" s="364"/>
      <c r="AH108" s="365">
        <f t="shared" si="317"/>
        <v>0</v>
      </c>
      <c r="AI108" s="368"/>
      <c r="AJ108" s="362"/>
      <c r="AK108" s="363"/>
      <c r="AL108" s="367"/>
      <c r="AM108" s="369"/>
      <c r="AN108" s="365">
        <f t="shared" si="318"/>
        <v>0</v>
      </c>
      <c r="AO108" s="361"/>
      <c r="AP108" s="362"/>
      <c r="AQ108" s="363"/>
      <c r="AR108" s="367"/>
      <c r="AS108" s="367"/>
      <c r="AT108" s="365">
        <f t="shared" si="319"/>
        <v>0</v>
      </c>
      <c r="AU108" s="361"/>
      <c r="AV108" s="362"/>
      <c r="AW108" s="363"/>
      <c r="AX108" s="367"/>
      <c r="AY108" s="367"/>
      <c r="AZ108" s="365">
        <f t="shared" si="320"/>
        <v>0</v>
      </c>
      <c r="BA108" s="361"/>
      <c r="BB108" s="362"/>
      <c r="BC108" s="363"/>
      <c r="BD108" s="367"/>
      <c r="BE108" s="367"/>
      <c r="BF108" s="365">
        <f t="shared" si="321"/>
        <v>0</v>
      </c>
      <c r="BG108" s="361"/>
      <c r="BH108" s="362"/>
      <c r="BI108" s="363"/>
      <c r="BJ108" s="367"/>
      <c r="BK108" s="367"/>
      <c r="BL108" s="365">
        <f t="shared" si="322"/>
        <v>0</v>
      </c>
      <c r="BM108" s="361"/>
      <c r="BN108" s="362"/>
      <c r="BO108" s="363"/>
      <c r="BP108" s="367"/>
      <c r="BQ108" s="367"/>
      <c r="BR108" s="365">
        <f t="shared" si="323"/>
        <v>0</v>
      </c>
      <c r="BS108" s="370">
        <f t="shared" si="323"/>
        <v>0</v>
      </c>
      <c r="BT108" s="371"/>
      <c r="BU108" s="365"/>
      <c r="BV108" s="370"/>
      <c r="BW108" s="362"/>
      <c r="BX108" s="365">
        <f t="shared" si="324"/>
        <v>0</v>
      </c>
      <c r="BY108" s="361"/>
      <c r="BZ108" s="362"/>
      <c r="CA108" s="363"/>
      <c r="CB108" s="367"/>
      <c r="CC108" s="367"/>
      <c r="CD108" s="365">
        <f t="shared" si="325"/>
        <v>0</v>
      </c>
      <c r="CE108" s="361"/>
      <c r="CF108" s="362"/>
      <c r="CG108" s="363"/>
      <c r="CH108" s="367"/>
      <c r="CI108" s="367"/>
      <c r="CJ108" s="365">
        <f t="shared" si="326"/>
        <v>0</v>
      </c>
      <c r="CK108" s="361"/>
      <c r="CL108" s="362"/>
      <c r="CM108" s="363"/>
      <c r="CN108" s="367"/>
      <c r="CO108" s="367"/>
      <c r="CP108" s="365">
        <f t="shared" si="327"/>
        <v>0</v>
      </c>
      <c r="CQ108" s="361"/>
      <c r="CR108" s="362"/>
      <c r="CS108" s="363"/>
      <c r="CT108" s="367"/>
      <c r="CU108" s="367"/>
      <c r="CV108" s="365">
        <f t="shared" si="328"/>
        <v>0</v>
      </c>
      <c r="CW108" s="361"/>
      <c r="CX108" s="362"/>
      <c r="CY108" s="363"/>
      <c r="CZ108" s="367"/>
      <c r="DA108" s="367"/>
      <c r="DB108" s="365">
        <f t="shared" si="329"/>
        <v>0</v>
      </c>
      <c r="DC108" s="361"/>
      <c r="DD108" s="362"/>
      <c r="DE108" s="363"/>
      <c r="DF108" s="367"/>
      <c r="DG108" s="367"/>
      <c r="DH108" s="365">
        <f t="shared" si="330"/>
        <v>0</v>
      </c>
      <c r="DI108" s="361"/>
      <c r="DJ108" s="362"/>
      <c r="DK108" s="363"/>
      <c r="DL108" s="367"/>
      <c r="DM108" s="367"/>
      <c r="DN108" s="365">
        <f t="shared" si="331"/>
        <v>0</v>
      </c>
      <c r="DO108" s="370">
        <f t="shared" si="331"/>
        <v>0</v>
      </c>
      <c r="DP108" s="371"/>
      <c r="DQ108" s="367"/>
      <c r="DR108" s="372"/>
      <c r="DS108" s="365"/>
      <c r="DT108" s="370"/>
      <c r="DU108" s="362"/>
      <c r="DV108" s="367"/>
      <c r="DW108" s="372"/>
      <c r="DX108" s="365">
        <f t="shared" si="332"/>
        <v>0</v>
      </c>
      <c r="DY108" s="361"/>
      <c r="DZ108" s="362"/>
      <c r="EA108" s="363"/>
      <c r="EB108" s="367"/>
      <c r="EC108" s="367"/>
      <c r="ED108" s="365">
        <f t="shared" si="341"/>
        <v>0</v>
      </c>
      <c r="EE108" s="361"/>
      <c r="EF108" s="362"/>
      <c r="EG108" s="362"/>
      <c r="EH108" s="367"/>
      <c r="EI108" s="367"/>
      <c r="EJ108" s="365">
        <f t="shared" si="333"/>
        <v>0</v>
      </c>
      <c r="EK108" s="361"/>
      <c r="EL108" s="362"/>
      <c r="EM108" s="363"/>
      <c r="EN108" s="367"/>
      <c r="EO108" s="367"/>
      <c r="EP108" s="365">
        <f t="shared" si="334"/>
        <v>0</v>
      </c>
      <c r="EQ108" s="361"/>
      <c r="ER108" s="362"/>
      <c r="ES108" s="363"/>
      <c r="ET108" s="367"/>
      <c r="EU108" s="367"/>
      <c r="EV108" s="365">
        <f t="shared" si="335"/>
        <v>0</v>
      </c>
      <c r="EW108" s="361"/>
      <c r="EX108" s="362"/>
      <c r="EY108" s="363"/>
      <c r="EZ108" s="367"/>
      <c r="FA108" s="367"/>
      <c r="FB108" s="365">
        <f t="shared" si="336"/>
        <v>5.6449999999999996</v>
      </c>
      <c r="FC108" s="361"/>
      <c r="FD108" s="362"/>
      <c r="FE108" s="363"/>
      <c r="FF108" s="367"/>
      <c r="FG108" s="367"/>
      <c r="FH108" s="365">
        <f t="shared" si="337"/>
        <v>5.6449999999999996</v>
      </c>
      <c r="FI108" s="361"/>
      <c r="FJ108" s="362"/>
      <c r="FK108" s="363"/>
      <c r="FL108" s="367"/>
      <c r="FM108" s="367"/>
      <c r="FN108" s="365">
        <f t="shared" si="338"/>
        <v>11.29</v>
      </c>
      <c r="FO108" s="370">
        <f t="shared" si="338"/>
        <v>0</v>
      </c>
      <c r="FP108" s="373"/>
      <c r="FQ108" s="365">
        <f t="shared" si="339"/>
        <v>11.29</v>
      </c>
      <c r="FR108" s="370">
        <f t="shared" si="340"/>
        <v>0</v>
      </c>
      <c r="FS108" s="362"/>
      <c r="FT108" s="362"/>
      <c r="FU108" s="335"/>
      <c r="FV108" s="374"/>
    </row>
    <row r="109" spans="1:178" s="244" customFormat="1" ht="15.75">
      <c r="A109" s="353"/>
      <c r="B109" s="353"/>
      <c r="C109" s="400" t="s">
        <v>144</v>
      </c>
      <c r="D109" s="377"/>
      <c r="E109" s="377"/>
      <c r="F109" s="377"/>
      <c r="G109" s="377"/>
      <c r="H109" s="377"/>
      <c r="I109" s="377"/>
      <c r="J109" s="377"/>
      <c r="K109" s="377"/>
      <c r="L109" s="377"/>
      <c r="M109" s="377"/>
      <c r="N109" s="377"/>
      <c r="O109" s="377"/>
      <c r="P109" s="377"/>
      <c r="Q109" s="377"/>
      <c r="R109" s="377"/>
      <c r="S109" s="377"/>
      <c r="T109" s="377"/>
      <c r="U109" s="377"/>
      <c r="V109" s="377"/>
      <c r="W109" s="377"/>
      <c r="X109" s="377"/>
      <c r="Y109" s="377"/>
      <c r="Z109" s="377"/>
      <c r="AA109" s="377"/>
      <c r="AB109" s="377"/>
      <c r="AC109" s="377"/>
      <c r="AD109" s="377"/>
      <c r="AE109" s="377"/>
      <c r="AF109" s="377"/>
      <c r="AG109" s="377"/>
      <c r="AH109" s="377"/>
      <c r="AI109" s="377"/>
      <c r="AJ109" s="377"/>
      <c r="AK109" s="377"/>
      <c r="AL109" s="377"/>
      <c r="AM109" s="377"/>
      <c r="AN109" s="377"/>
      <c r="AO109" s="377"/>
      <c r="AP109" s="377"/>
      <c r="AQ109" s="377"/>
      <c r="AR109" s="377"/>
      <c r="AS109" s="377"/>
      <c r="AT109" s="377"/>
      <c r="AU109" s="377"/>
      <c r="AV109" s="377"/>
      <c r="AW109" s="377"/>
      <c r="AX109" s="377"/>
      <c r="AY109" s="377"/>
      <c r="AZ109" s="377"/>
      <c r="BA109" s="377"/>
      <c r="BB109" s="377"/>
      <c r="BC109" s="377"/>
      <c r="BD109" s="377"/>
      <c r="BE109" s="377"/>
      <c r="BF109" s="377"/>
      <c r="BG109" s="377"/>
      <c r="BH109" s="377"/>
      <c r="BI109" s="377"/>
      <c r="BJ109" s="377"/>
      <c r="BK109" s="377"/>
      <c r="BL109" s="377"/>
      <c r="BM109" s="377"/>
      <c r="BN109" s="377"/>
      <c r="BO109" s="377"/>
      <c r="BP109" s="377"/>
      <c r="BQ109" s="377"/>
      <c r="BR109" s="377"/>
      <c r="BS109" s="377"/>
      <c r="BT109" s="377"/>
      <c r="BU109" s="377"/>
      <c r="BV109" s="377"/>
      <c r="BW109" s="377"/>
      <c r="BX109" s="377"/>
      <c r="BY109" s="377"/>
      <c r="BZ109" s="377"/>
      <c r="CA109" s="377"/>
      <c r="CB109" s="377"/>
      <c r="CC109" s="377"/>
      <c r="CD109" s="377"/>
      <c r="CE109" s="377"/>
      <c r="CF109" s="377"/>
      <c r="CG109" s="377"/>
      <c r="CH109" s="377"/>
      <c r="CI109" s="377"/>
      <c r="CJ109" s="377"/>
      <c r="CK109" s="377"/>
      <c r="CL109" s="377"/>
      <c r="CM109" s="377"/>
      <c r="CN109" s="377"/>
      <c r="CO109" s="377"/>
      <c r="CP109" s="377"/>
      <c r="CQ109" s="377"/>
      <c r="CR109" s="377"/>
      <c r="CS109" s="377"/>
      <c r="CT109" s="377"/>
      <c r="CU109" s="377"/>
      <c r="CV109" s="377"/>
      <c r="CW109" s="377"/>
      <c r="CX109" s="377"/>
      <c r="CY109" s="377"/>
      <c r="CZ109" s="377"/>
      <c r="DA109" s="377"/>
      <c r="DB109" s="377"/>
      <c r="DC109" s="377"/>
      <c r="DD109" s="377"/>
      <c r="DE109" s="377"/>
      <c r="DF109" s="377"/>
      <c r="DG109" s="377"/>
      <c r="DH109" s="377"/>
      <c r="DI109" s="377"/>
      <c r="DJ109" s="377"/>
      <c r="DK109" s="377"/>
      <c r="DL109" s="377"/>
      <c r="DM109" s="377"/>
      <c r="DN109" s="377"/>
      <c r="DO109" s="377"/>
      <c r="DP109" s="377"/>
      <c r="DQ109" s="377"/>
      <c r="DR109" s="377"/>
      <c r="DS109" s="377"/>
      <c r="DT109" s="377"/>
      <c r="DU109" s="377"/>
      <c r="DV109" s="377"/>
      <c r="DW109" s="377"/>
      <c r="DX109" s="377"/>
      <c r="DY109" s="377"/>
      <c r="DZ109" s="377"/>
      <c r="EA109" s="377"/>
      <c r="EB109" s="377"/>
      <c r="EC109" s="377"/>
      <c r="ED109" s="377"/>
      <c r="EE109" s="377"/>
      <c r="EF109" s="377"/>
      <c r="EG109" s="377"/>
      <c r="EH109" s="377"/>
      <c r="EI109" s="377"/>
      <c r="EJ109" s="377"/>
      <c r="EK109" s="377"/>
      <c r="EL109" s="377"/>
      <c r="EM109" s="377"/>
      <c r="EN109" s="377"/>
      <c r="EO109" s="377"/>
      <c r="EP109" s="377"/>
      <c r="EQ109" s="377"/>
      <c r="ER109" s="377"/>
      <c r="ES109" s="377"/>
      <c r="ET109" s="377"/>
      <c r="EU109" s="377"/>
      <c r="EV109" s="377"/>
      <c r="EW109" s="377"/>
      <c r="EX109" s="377"/>
      <c r="EY109" s="377"/>
      <c r="EZ109" s="377"/>
      <c r="FA109" s="377"/>
      <c r="FB109" s="377"/>
      <c r="FC109" s="377"/>
      <c r="FD109" s="377"/>
      <c r="FE109" s="377"/>
      <c r="FF109" s="377"/>
      <c r="FG109" s="377"/>
      <c r="FH109" s="377"/>
      <c r="FI109" s="377"/>
      <c r="FJ109" s="377"/>
      <c r="FK109" s="377"/>
      <c r="FL109" s="377"/>
      <c r="FM109" s="377"/>
      <c r="FN109" s="377"/>
      <c r="FO109" s="377"/>
      <c r="FP109" s="377"/>
      <c r="FQ109" s="377"/>
      <c r="FR109" s="377"/>
      <c r="FS109" s="377"/>
      <c r="FT109" s="362"/>
      <c r="FU109" s="335"/>
      <c r="FV109" s="374"/>
    </row>
    <row r="110" spans="1:178" s="244" customFormat="1" ht="15.75">
      <c r="A110" s="353"/>
      <c r="B110" s="353"/>
      <c r="C110" s="398" t="s">
        <v>127</v>
      </c>
      <c r="D110" s="355">
        <v>44409</v>
      </c>
      <c r="E110" s="355">
        <v>44411</v>
      </c>
      <c r="F110" s="356">
        <f t="shared" ref="F110" si="342">+G110/I110</f>
        <v>1.1063986723215933</v>
      </c>
      <c r="G110" s="356">
        <v>120</v>
      </c>
      <c r="H110" s="357">
        <v>3</v>
      </c>
      <c r="I110" s="401">
        <v>108.46</v>
      </c>
      <c r="J110" s="397" t="s">
        <v>96</v>
      </c>
      <c r="K110" s="301"/>
      <c r="L110" s="360"/>
      <c r="M110" s="361"/>
      <c r="N110" s="362" t="str">
        <f t="shared" ref="N110" si="343">_xlfn.IFS(L110=0,"-",(M110/L110)&gt;=1,"SI",(Q110&gt;=P110),"SI",(M110/L110)&lt;1,"NO")</f>
        <v>-</v>
      </c>
      <c r="O110" s="363"/>
      <c r="P110" s="364">
        <f t="shared" ref="P110:Q110" si="344">+L110</f>
        <v>0</v>
      </c>
      <c r="Q110" s="364">
        <f t="shared" si="344"/>
        <v>0</v>
      </c>
      <c r="R110" s="365">
        <f t="shared" ref="R110" si="345">+IF(AND(R$2&gt;=$D110,R$2&lt;=$E110)=TRUE,$I110/$H110,0)</f>
        <v>0</v>
      </c>
      <c r="S110" s="361"/>
      <c r="T110" s="362"/>
      <c r="U110" s="363"/>
      <c r="V110" s="364"/>
      <c r="W110" s="364"/>
      <c r="X110" s="365">
        <f t="shared" ref="X110:Y110" si="346">+R110</f>
        <v>0</v>
      </c>
      <c r="Y110" s="366">
        <f t="shared" si="346"/>
        <v>0</v>
      </c>
      <c r="Z110" s="362"/>
      <c r="AA110" s="367"/>
      <c r="AB110" s="365">
        <f t="shared" ref="AB110" si="347">+IF(AND(AB$2&gt;=$D110,AB$2&lt;=$E110)=TRUE,$I110/$H110,0)</f>
        <v>36.153333333333329</v>
      </c>
      <c r="AC110" s="361">
        <v>30</v>
      </c>
      <c r="AD110" s="362"/>
      <c r="AE110" s="363"/>
      <c r="AF110" s="364"/>
      <c r="AG110" s="364"/>
      <c r="AH110" s="365">
        <f t="shared" ref="AH110" si="348">+IF(AND(AH$2&gt;=$D110,AH$2&lt;=$E110)=TRUE,$I110/$H110,0)</f>
        <v>36.153333333333329</v>
      </c>
      <c r="AI110" s="368">
        <v>40</v>
      </c>
      <c r="AJ110" s="362"/>
      <c r="AK110" s="363"/>
      <c r="AL110" s="367"/>
      <c r="AM110" s="369"/>
      <c r="AN110" s="365">
        <f>+IF(AND(AN$2&gt;=$D110,AN$2&lt;=$E110)=TRUE,$I110/$H110,0)</f>
        <v>36.153333333333329</v>
      </c>
      <c r="AO110" s="361">
        <v>38.46</v>
      </c>
      <c r="AP110" s="362"/>
      <c r="AQ110" s="363"/>
      <c r="AR110" s="367"/>
      <c r="AS110" s="367"/>
      <c r="AT110" s="365">
        <f>+IF(AND(AT$2&gt;=$D110,AT$2&lt;=$E110)=TRUE,$I110/$H110,0)</f>
        <v>0</v>
      </c>
      <c r="AU110" s="361"/>
      <c r="AV110" s="362"/>
      <c r="AW110" s="363"/>
      <c r="AX110" s="367"/>
      <c r="AY110" s="367"/>
      <c r="AZ110" s="365">
        <f>+IF(AND(AZ$2&gt;=$D110,AZ$2&lt;=$E110)=TRUE,$I110/$H110,0)</f>
        <v>0</v>
      </c>
      <c r="BA110" s="361"/>
      <c r="BB110" s="362"/>
      <c r="BC110" s="363"/>
      <c r="BD110" s="367"/>
      <c r="BE110" s="367"/>
      <c r="BF110" s="365">
        <f>+IF(AND(BF$2&gt;=$D110,BF$2&lt;=$E110)=TRUE,$I110/$H110,0)</f>
        <v>0</v>
      </c>
      <c r="BG110" s="361"/>
      <c r="BH110" s="362"/>
      <c r="BI110" s="363"/>
      <c r="BJ110" s="367"/>
      <c r="BK110" s="367"/>
      <c r="BL110" s="365">
        <f>+IF(AND(BL$2&gt;=$D110,BL$2&lt;=$E110)=TRUE,$I110/$H110,0)</f>
        <v>0</v>
      </c>
      <c r="BM110" s="361"/>
      <c r="BN110" s="362"/>
      <c r="BO110" s="363"/>
      <c r="BP110" s="367"/>
      <c r="BQ110" s="367"/>
      <c r="BR110" s="365">
        <f t="shared" ref="BR110:BS110" si="349">+AB110+AH110+AN110+AT110+AZ110+BF110+BL110</f>
        <v>108.45999999999998</v>
      </c>
      <c r="BS110" s="370">
        <f t="shared" si="349"/>
        <v>108.46000000000001</v>
      </c>
      <c r="BT110" s="371"/>
      <c r="BU110" s="365"/>
      <c r="BV110" s="370"/>
      <c r="BW110" s="362"/>
      <c r="BX110" s="365">
        <f>+IF(AND(BX$2&gt;=$D110,BX$2&lt;=$E110)=TRUE,$I110/$H110,0)</f>
        <v>0</v>
      </c>
      <c r="BY110" s="361"/>
      <c r="BZ110" s="362"/>
      <c r="CA110" s="363"/>
      <c r="CB110" s="367"/>
      <c r="CC110" s="367"/>
      <c r="CD110" s="365">
        <f>+IF(AND(CD$2&gt;=$D110,CD$2&lt;=$E110)=TRUE,$I110/$H110,0)</f>
        <v>0</v>
      </c>
      <c r="CE110" s="361"/>
      <c r="CF110" s="362"/>
      <c r="CG110" s="363"/>
      <c r="CH110" s="367"/>
      <c r="CI110" s="367"/>
      <c r="CJ110" s="365">
        <f>+IF(AND(CJ$2&gt;=$D110,CJ$2&lt;=$E110)=TRUE,$I110/$H110,0)</f>
        <v>0</v>
      </c>
      <c r="CK110" s="361"/>
      <c r="CL110" s="362"/>
      <c r="CM110" s="363"/>
      <c r="CN110" s="367"/>
      <c r="CO110" s="367"/>
      <c r="CP110" s="365">
        <f>+IF(AND(CP$2&gt;=$D110,CP$2&lt;=$E110)=TRUE,$I110/$H110,0)</f>
        <v>0</v>
      </c>
      <c r="CQ110" s="361"/>
      <c r="CR110" s="362"/>
      <c r="CS110" s="363"/>
      <c r="CT110" s="367"/>
      <c r="CU110" s="367"/>
      <c r="CV110" s="365">
        <f>+IF(AND(CV$2&gt;=$D110,CV$2&lt;=$E110)=TRUE,$I110/$H110,0)</f>
        <v>0</v>
      </c>
      <c r="CW110" s="361"/>
      <c r="CX110" s="362"/>
      <c r="CY110" s="363"/>
      <c r="CZ110" s="367"/>
      <c r="DA110" s="367"/>
      <c r="DB110" s="365">
        <f>+IF(AND(DB$2&gt;=$D110,DB$2&lt;=$E110)=TRUE,$I110/$H110,0)</f>
        <v>0</v>
      </c>
      <c r="DC110" s="361"/>
      <c r="DD110" s="362"/>
      <c r="DE110" s="363"/>
      <c r="DF110" s="367"/>
      <c r="DG110" s="367"/>
      <c r="DH110" s="365">
        <f>+IF(AND(DH$2&gt;=$D110,DH$2&lt;=$E110)=TRUE,$I110/$H110,0)</f>
        <v>0</v>
      </c>
      <c r="DI110" s="361"/>
      <c r="DJ110" s="362"/>
      <c r="DK110" s="363"/>
      <c r="DL110" s="367"/>
      <c r="DM110" s="367"/>
      <c r="DN110" s="365">
        <f t="shared" ref="DN110:DO110" si="350">+BX110+CD110+CJ110+CP110+CV110+DB110+DH110</f>
        <v>0</v>
      </c>
      <c r="DO110" s="370">
        <f t="shared" si="350"/>
        <v>0</v>
      </c>
      <c r="DP110" s="371"/>
      <c r="DQ110" s="367"/>
      <c r="DR110" s="372"/>
      <c r="DS110" s="365"/>
      <c r="DT110" s="370"/>
      <c r="DU110" s="362"/>
      <c r="DV110" s="367"/>
      <c r="DW110" s="372"/>
      <c r="DX110" s="365">
        <f>+IF(AND(DX$2&gt;=$D110,DX$2&lt;=$E110)=TRUE,$I110/$H110,0)</f>
        <v>0</v>
      </c>
      <c r="DY110" s="361"/>
      <c r="DZ110" s="362"/>
      <c r="EA110" s="363"/>
      <c r="EB110" s="367"/>
      <c r="EC110" s="367"/>
      <c r="ED110" s="365">
        <f t="shared" ref="ED110" si="351">+IF(AND(ED$2&gt;=$D110,ED$2&lt;=$E110)=TRUE,$I110/$H110,0)</f>
        <v>0</v>
      </c>
      <c r="EE110" s="361"/>
      <c r="EF110" s="362"/>
      <c r="EG110" s="362"/>
      <c r="EH110" s="367"/>
      <c r="EI110" s="367"/>
      <c r="EJ110" s="365">
        <f>+IF(AND(EJ$2&gt;=$D110,EJ$2&lt;=$E110)=TRUE,$I110/$H110,0)</f>
        <v>0</v>
      </c>
      <c r="EK110" s="361"/>
      <c r="EL110" s="362"/>
      <c r="EM110" s="363"/>
      <c r="EN110" s="367"/>
      <c r="EO110" s="367"/>
      <c r="EP110" s="365">
        <f>+IF(AND(EP$2&gt;=$D110,EP$2&lt;=$E110)=TRUE,$I110/$H110,0)</f>
        <v>0</v>
      </c>
      <c r="EQ110" s="361"/>
      <c r="ER110" s="362"/>
      <c r="ES110" s="363"/>
      <c r="ET110" s="367"/>
      <c r="EU110" s="367"/>
      <c r="EV110" s="365">
        <f>+IF(AND(EV$2&gt;=$D110,EV$2&lt;=$E110)=TRUE,$I110/$H110,0)</f>
        <v>0</v>
      </c>
      <c r="EW110" s="361"/>
      <c r="EX110" s="362"/>
      <c r="EY110" s="363"/>
      <c r="EZ110" s="367"/>
      <c r="FA110" s="367"/>
      <c r="FB110" s="365">
        <f>+IF(AND(FB$2&gt;=$D110,FB$2&lt;=$E110)=TRUE,$I110/$H110,0)</f>
        <v>0</v>
      </c>
      <c r="FC110" s="361"/>
      <c r="FD110" s="362"/>
      <c r="FE110" s="363"/>
      <c r="FF110" s="367"/>
      <c r="FG110" s="367"/>
      <c r="FH110" s="365">
        <f>+IF(AND(FH$2&gt;=$D110,FH$2&lt;=$E110)=TRUE,$I110/$H110,0)</f>
        <v>0</v>
      </c>
      <c r="FI110" s="361"/>
      <c r="FJ110" s="362"/>
      <c r="FK110" s="363"/>
      <c r="FL110" s="367"/>
      <c r="FM110" s="367"/>
      <c r="FN110" s="365">
        <f t="shared" ref="FN110:FO110" si="352">+DX110+ED110+EJ110+EP110+EV110+FB110+FH110</f>
        <v>0</v>
      </c>
      <c r="FO110" s="370">
        <f t="shared" si="352"/>
        <v>0</v>
      </c>
      <c r="FP110" s="373"/>
      <c r="FQ110" s="365">
        <f t="shared" ref="FQ110" si="353">+DS110+FN110</f>
        <v>0</v>
      </c>
      <c r="FR110" s="370">
        <f t="shared" ref="FR110" si="354">+FO110+DT110</f>
        <v>0</v>
      </c>
      <c r="FS110" s="362"/>
      <c r="FT110" s="362"/>
      <c r="FU110" s="335"/>
      <c r="FV110" s="374"/>
    </row>
    <row r="111" spans="1:178" s="244" customFormat="1" ht="15.75">
      <c r="A111" s="353"/>
      <c r="B111" s="353"/>
      <c r="C111" s="400" t="s">
        <v>145</v>
      </c>
      <c r="D111" s="377"/>
      <c r="E111" s="377"/>
      <c r="F111" s="377"/>
      <c r="G111" s="377"/>
      <c r="H111" s="377"/>
      <c r="I111" s="377"/>
      <c r="J111" s="377"/>
      <c r="K111" s="377"/>
      <c r="L111" s="377"/>
      <c r="M111" s="377"/>
      <c r="N111" s="377"/>
      <c r="O111" s="377"/>
      <c r="P111" s="377"/>
      <c r="Q111" s="377"/>
      <c r="R111" s="377"/>
      <c r="S111" s="377"/>
      <c r="T111" s="377"/>
      <c r="U111" s="377"/>
      <c r="V111" s="377"/>
      <c r="W111" s="377"/>
      <c r="X111" s="377"/>
      <c r="Y111" s="377"/>
      <c r="Z111" s="377"/>
      <c r="AA111" s="377"/>
      <c r="AB111" s="377"/>
      <c r="AC111" s="377"/>
      <c r="AD111" s="377"/>
      <c r="AE111" s="377"/>
      <c r="AF111" s="377"/>
      <c r="AG111" s="377"/>
      <c r="AH111" s="377"/>
      <c r="AI111" s="377"/>
      <c r="AJ111" s="377"/>
      <c r="AK111" s="377"/>
      <c r="AL111" s="377"/>
      <c r="AM111" s="377"/>
      <c r="AN111" s="377"/>
      <c r="AO111" s="377"/>
      <c r="AP111" s="377"/>
      <c r="AQ111" s="377"/>
      <c r="AR111" s="377"/>
      <c r="AS111" s="377"/>
      <c r="AT111" s="377"/>
      <c r="AU111" s="377"/>
      <c r="AV111" s="377"/>
      <c r="AW111" s="377"/>
      <c r="AX111" s="377"/>
      <c r="AY111" s="377"/>
      <c r="AZ111" s="377"/>
      <c r="BA111" s="377"/>
      <c r="BB111" s="377"/>
      <c r="BC111" s="377"/>
      <c r="BD111" s="377"/>
      <c r="BE111" s="377"/>
      <c r="BF111" s="377"/>
      <c r="BG111" s="377"/>
      <c r="BH111" s="377"/>
      <c r="BI111" s="377"/>
      <c r="BJ111" s="377"/>
      <c r="BK111" s="377"/>
      <c r="BL111" s="377"/>
      <c r="BM111" s="377"/>
      <c r="BN111" s="377"/>
      <c r="BO111" s="377"/>
      <c r="BP111" s="377"/>
      <c r="BQ111" s="377"/>
      <c r="BR111" s="377"/>
      <c r="BS111" s="377"/>
      <c r="BT111" s="377"/>
      <c r="BU111" s="377"/>
      <c r="BV111" s="377"/>
      <c r="BW111" s="377"/>
      <c r="BX111" s="377"/>
      <c r="BY111" s="377"/>
      <c r="BZ111" s="377"/>
      <c r="CA111" s="377"/>
      <c r="CB111" s="377"/>
      <c r="CC111" s="377"/>
      <c r="CD111" s="377"/>
      <c r="CE111" s="377"/>
      <c r="CF111" s="377"/>
      <c r="CG111" s="377"/>
      <c r="CH111" s="377"/>
      <c r="CI111" s="377"/>
      <c r="CJ111" s="377"/>
      <c r="CK111" s="377"/>
      <c r="CL111" s="377"/>
      <c r="CM111" s="377"/>
      <c r="CN111" s="377"/>
      <c r="CO111" s="377"/>
      <c r="CP111" s="377"/>
      <c r="CQ111" s="377"/>
      <c r="CR111" s="377"/>
      <c r="CS111" s="377"/>
      <c r="CT111" s="377"/>
      <c r="CU111" s="377"/>
      <c r="CV111" s="377"/>
      <c r="CW111" s="377"/>
      <c r="CX111" s="377"/>
      <c r="CY111" s="377"/>
      <c r="CZ111" s="377"/>
      <c r="DA111" s="377"/>
      <c r="DB111" s="377"/>
      <c r="DC111" s="377"/>
      <c r="DD111" s="377"/>
      <c r="DE111" s="377"/>
      <c r="DF111" s="377"/>
      <c r="DG111" s="377"/>
      <c r="DH111" s="377"/>
      <c r="DI111" s="377"/>
      <c r="DJ111" s="377"/>
      <c r="DK111" s="377"/>
      <c r="DL111" s="377"/>
      <c r="DM111" s="377"/>
      <c r="DN111" s="377"/>
      <c r="DO111" s="377"/>
      <c r="DP111" s="377"/>
      <c r="DQ111" s="377"/>
      <c r="DR111" s="377"/>
      <c r="DS111" s="377"/>
      <c r="DT111" s="377"/>
      <c r="DU111" s="377"/>
      <c r="DV111" s="377"/>
      <c r="DW111" s="377"/>
      <c r="DX111" s="377"/>
      <c r="DY111" s="377"/>
      <c r="DZ111" s="377"/>
      <c r="EA111" s="377"/>
      <c r="EB111" s="377"/>
      <c r="EC111" s="377"/>
      <c r="ED111" s="377"/>
      <c r="EE111" s="377"/>
      <c r="EF111" s="377"/>
      <c r="EG111" s="377"/>
      <c r="EH111" s="377"/>
      <c r="EI111" s="377"/>
      <c r="EJ111" s="377"/>
      <c r="EK111" s="377"/>
      <c r="EL111" s="377"/>
      <c r="EM111" s="377"/>
      <c r="EN111" s="377"/>
      <c r="EO111" s="377"/>
      <c r="EP111" s="377"/>
      <c r="EQ111" s="377"/>
      <c r="ER111" s="377"/>
      <c r="ES111" s="377"/>
      <c r="ET111" s="377"/>
      <c r="EU111" s="377"/>
      <c r="EV111" s="377"/>
      <c r="EW111" s="377"/>
      <c r="EX111" s="377"/>
      <c r="EY111" s="377"/>
      <c r="EZ111" s="377"/>
      <c r="FA111" s="377"/>
      <c r="FB111" s="377"/>
      <c r="FC111" s="377"/>
      <c r="FD111" s="377"/>
      <c r="FE111" s="377"/>
      <c r="FF111" s="377"/>
      <c r="FG111" s="377"/>
      <c r="FH111" s="377"/>
      <c r="FI111" s="377"/>
      <c r="FJ111" s="377"/>
      <c r="FK111" s="377"/>
      <c r="FL111" s="377"/>
      <c r="FM111" s="377"/>
      <c r="FN111" s="377"/>
      <c r="FO111" s="377"/>
      <c r="FP111" s="377"/>
      <c r="FQ111" s="377"/>
      <c r="FR111" s="377"/>
      <c r="FS111" s="377"/>
      <c r="FT111" s="362"/>
      <c r="FU111" s="335"/>
      <c r="FV111" s="374"/>
    </row>
    <row r="112" spans="1:178" s="244" customFormat="1">
      <c r="A112" s="353"/>
      <c r="B112" s="353"/>
      <c r="C112" s="398" t="s">
        <v>146</v>
      </c>
      <c r="D112" s="355">
        <v>44415</v>
      </c>
      <c r="E112" s="355">
        <v>44416</v>
      </c>
      <c r="F112" s="356">
        <f t="shared" ref="F112:F113" si="355">+G112/I112</f>
        <v>40</v>
      </c>
      <c r="G112" s="356">
        <v>40</v>
      </c>
      <c r="H112" s="357">
        <v>2</v>
      </c>
      <c r="I112" s="401">
        <v>1</v>
      </c>
      <c r="J112" s="359" t="s">
        <v>205</v>
      </c>
      <c r="K112" s="301"/>
      <c r="L112" s="360"/>
      <c r="M112" s="361"/>
      <c r="N112" s="362" t="str">
        <f t="shared" ref="N112:N113" si="356">_xlfn.IFS(L112=0,"-",(M112/L112)&gt;=1,"SI",(Q112&gt;=P112),"SI",(M112/L112)&lt;1,"NO")</f>
        <v>-</v>
      </c>
      <c r="O112" s="363"/>
      <c r="P112" s="364">
        <f t="shared" ref="P112:Q113" si="357">+L112</f>
        <v>0</v>
      </c>
      <c r="Q112" s="364">
        <f t="shared" si="357"/>
        <v>0</v>
      </c>
      <c r="R112" s="365">
        <f t="shared" ref="R112:R113" si="358">+IF(AND(R$2&gt;=$D112,R$2&lt;=$E112)=TRUE,$I112/$H112,0)</f>
        <v>0</v>
      </c>
      <c r="S112" s="361"/>
      <c r="T112" s="362"/>
      <c r="U112" s="363"/>
      <c r="V112" s="364"/>
      <c r="W112" s="364"/>
      <c r="X112" s="365">
        <f t="shared" ref="X112:Y113" si="359">+R112</f>
        <v>0</v>
      </c>
      <c r="Y112" s="366">
        <f t="shared" si="359"/>
        <v>0</v>
      </c>
      <c r="Z112" s="362"/>
      <c r="AA112" s="367"/>
      <c r="AB112" s="365">
        <f t="shared" ref="AB112:AB113" si="360">+IF(AND(AB$2&gt;=$D112,AB$2&lt;=$E112)=TRUE,$I112/$H112,0)</f>
        <v>0</v>
      </c>
      <c r="AC112" s="361"/>
      <c r="AD112" s="362"/>
      <c r="AE112" s="363"/>
      <c r="AF112" s="364"/>
      <c r="AG112" s="364"/>
      <c r="AH112" s="365">
        <f t="shared" ref="AH112:AH113" si="361">+IF(AND(AH$2&gt;=$D112,AH$2&lt;=$E112)=TRUE,$I112/$H112,0)</f>
        <v>0</v>
      </c>
      <c r="AI112" s="368"/>
      <c r="AJ112" s="362"/>
      <c r="AK112" s="363"/>
      <c r="AL112" s="367"/>
      <c r="AM112" s="369"/>
      <c r="AN112" s="365">
        <f t="shared" ref="AN112:AN113" si="362">+IF(AND(AN$2&gt;=$D112,AN$2&lt;=$E112)=TRUE,$I112/$H112,0)</f>
        <v>0</v>
      </c>
      <c r="AO112" s="361"/>
      <c r="AP112" s="362"/>
      <c r="AQ112" s="363"/>
      <c r="AR112" s="367"/>
      <c r="AS112" s="367"/>
      <c r="AT112" s="365">
        <f t="shared" ref="AT112:AT113" si="363">+IF(AND(AT$2&gt;=$D112,AT$2&lt;=$E112)=TRUE,$I112/$H112,0)</f>
        <v>0</v>
      </c>
      <c r="AU112" s="361"/>
      <c r="AV112" s="362"/>
      <c r="AW112" s="363"/>
      <c r="AX112" s="367"/>
      <c r="AY112" s="367"/>
      <c r="AZ112" s="365">
        <f t="shared" ref="AZ112:AZ113" si="364">+IF(AND(AZ$2&gt;=$D112,AZ$2&lt;=$E112)=TRUE,$I112/$H112,0)</f>
        <v>0</v>
      </c>
      <c r="BA112" s="361"/>
      <c r="BB112" s="362"/>
      <c r="BC112" s="363"/>
      <c r="BD112" s="367"/>
      <c r="BE112" s="367"/>
      <c r="BF112" s="365">
        <f t="shared" ref="BF112:BF113" si="365">+IF(AND(BF$2&gt;=$D112,BF$2&lt;=$E112)=TRUE,$I112/$H112,0)</f>
        <v>0</v>
      </c>
      <c r="BG112" s="361"/>
      <c r="BH112" s="362"/>
      <c r="BI112" s="363"/>
      <c r="BJ112" s="367"/>
      <c r="BK112" s="367"/>
      <c r="BL112" s="365">
        <f t="shared" ref="BL112:BL113" si="366">+IF(AND(BL$2&gt;=$D112,BL$2&lt;=$E112)=TRUE,$I112/$H112,0)</f>
        <v>0.5</v>
      </c>
      <c r="BM112" s="361"/>
      <c r="BN112" s="362"/>
      <c r="BO112" s="363"/>
      <c r="BP112" s="367"/>
      <c r="BQ112" s="367"/>
      <c r="BR112" s="365">
        <f t="shared" ref="BR112:BS113" si="367">+AB112+AH112+AN112+AT112+AZ112+BF112+BL112</f>
        <v>0.5</v>
      </c>
      <c r="BS112" s="370">
        <f t="shared" si="367"/>
        <v>0</v>
      </c>
      <c r="BT112" s="371"/>
      <c r="BU112" s="365"/>
      <c r="BV112" s="370"/>
      <c r="BW112" s="362"/>
      <c r="BX112" s="365">
        <f t="shared" ref="BX112:BX113" si="368">+IF(AND(BX$2&gt;=$D112,BX$2&lt;=$E112)=TRUE,$I112/$H112,0)</f>
        <v>0.5</v>
      </c>
      <c r="BY112" s="361"/>
      <c r="BZ112" s="362"/>
      <c r="CA112" s="363"/>
      <c r="CB112" s="367"/>
      <c r="CC112" s="367"/>
      <c r="CD112" s="365">
        <f t="shared" ref="CD112:CD113" si="369">+IF(AND(CD$2&gt;=$D112,CD$2&lt;=$E112)=TRUE,$I112/$H112,0)</f>
        <v>0</v>
      </c>
      <c r="CE112" s="361"/>
      <c r="CF112" s="362"/>
      <c r="CG112" s="363"/>
      <c r="CH112" s="367"/>
      <c r="CI112" s="367"/>
      <c r="CJ112" s="365">
        <f t="shared" ref="CJ112:CJ113" si="370">+IF(AND(CJ$2&gt;=$D112,CJ$2&lt;=$E112)=TRUE,$I112/$H112,0)</f>
        <v>0</v>
      </c>
      <c r="CK112" s="361"/>
      <c r="CL112" s="362"/>
      <c r="CM112" s="363"/>
      <c r="CN112" s="367"/>
      <c r="CO112" s="367"/>
      <c r="CP112" s="365">
        <f t="shared" ref="CP112:CP113" si="371">+IF(AND(CP$2&gt;=$D112,CP$2&lt;=$E112)=TRUE,$I112/$H112,0)</f>
        <v>0</v>
      </c>
      <c r="CQ112" s="361"/>
      <c r="CR112" s="362"/>
      <c r="CS112" s="363"/>
      <c r="CT112" s="367"/>
      <c r="CU112" s="367"/>
      <c r="CV112" s="365">
        <f t="shared" ref="CV112:CV113" si="372">+IF(AND(CV$2&gt;=$D112,CV$2&lt;=$E112)=TRUE,$I112/$H112,0)</f>
        <v>0</v>
      </c>
      <c r="CW112" s="361"/>
      <c r="CX112" s="362"/>
      <c r="CY112" s="363"/>
      <c r="CZ112" s="367"/>
      <c r="DA112" s="367"/>
      <c r="DB112" s="365">
        <f t="shared" ref="DB112:DB113" si="373">+IF(AND(DB$2&gt;=$D112,DB$2&lt;=$E112)=TRUE,$I112/$H112,0)</f>
        <v>0</v>
      </c>
      <c r="DC112" s="361"/>
      <c r="DD112" s="362"/>
      <c r="DE112" s="363"/>
      <c r="DF112" s="367"/>
      <c r="DG112" s="367"/>
      <c r="DH112" s="365">
        <f t="shared" ref="DH112:DH113" si="374">+IF(AND(DH$2&gt;=$D112,DH$2&lt;=$E112)=TRUE,$I112/$H112,0)</f>
        <v>0</v>
      </c>
      <c r="DI112" s="361"/>
      <c r="DJ112" s="362"/>
      <c r="DK112" s="363"/>
      <c r="DL112" s="367"/>
      <c r="DM112" s="367"/>
      <c r="DN112" s="365">
        <f t="shared" ref="DN112:DO113" si="375">+BX112+CD112+CJ112+CP112+CV112+DB112+DH112</f>
        <v>0.5</v>
      </c>
      <c r="DO112" s="370">
        <f t="shared" si="375"/>
        <v>0</v>
      </c>
      <c r="DP112" s="371"/>
      <c r="DQ112" s="367"/>
      <c r="DR112" s="372"/>
      <c r="DS112" s="365"/>
      <c r="DT112" s="370"/>
      <c r="DU112" s="362"/>
      <c r="DV112" s="367"/>
      <c r="DW112" s="372"/>
      <c r="DX112" s="365">
        <f t="shared" ref="DX112:DX113" si="376">+IF(AND(DX$2&gt;=$D112,DX$2&lt;=$E112)=TRUE,$I112/$H112,0)</f>
        <v>0</v>
      </c>
      <c r="DY112" s="361"/>
      <c r="DZ112" s="362"/>
      <c r="EA112" s="363"/>
      <c r="EB112" s="367"/>
      <c r="EC112" s="367"/>
      <c r="ED112" s="365">
        <f t="shared" ref="ED112:ED113" si="377">+IF(AND(ED$2&gt;=$D112,ED$2&lt;=$E112)=TRUE,$I112/$H112,0)</f>
        <v>0</v>
      </c>
      <c r="EE112" s="361"/>
      <c r="EF112" s="362"/>
      <c r="EG112" s="362"/>
      <c r="EH112" s="367"/>
      <c r="EI112" s="367"/>
      <c r="EJ112" s="365">
        <f t="shared" ref="EJ112:EJ113" si="378">+IF(AND(EJ$2&gt;=$D112,EJ$2&lt;=$E112)=TRUE,$I112/$H112,0)</f>
        <v>0</v>
      </c>
      <c r="EK112" s="361"/>
      <c r="EL112" s="362"/>
      <c r="EM112" s="363"/>
      <c r="EN112" s="367"/>
      <c r="EO112" s="367"/>
      <c r="EP112" s="365">
        <f t="shared" ref="EP112:EP113" si="379">+IF(AND(EP$2&gt;=$D112,EP$2&lt;=$E112)=TRUE,$I112/$H112,0)</f>
        <v>0</v>
      </c>
      <c r="EQ112" s="361"/>
      <c r="ER112" s="362"/>
      <c r="ES112" s="363"/>
      <c r="ET112" s="367"/>
      <c r="EU112" s="367"/>
      <c r="EV112" s="365">
        <f t="shared" ref="EV112:EV113" si="380">+IF(AND(EV$2&gt;=$D112,EV$2&lt;=$E112)=TRUE,$I112/$H112,0)</f>
        <v>0</v>
      </c>
      <c r="EW112" s="361"/>
      <c r="EX112" s="362"/>
      <c r="EY112" s="363"/>
      <c r="EZ112" s="367"/>
      <c r="FA112" s="367"/>
      <c r="FB112" s="365">
        <f t="shared" ref="FB112:FB113" si="381">+IF(AND(FB$2&gt;=$D112,FB$2&lt;=$E112)=TRUE,$I112/$H112,0)</f>
        <v>0</v>
      </c>
      <c r="FC112" s="361"/>
      <c r="FD112" s="362"/>
      <c r="FE112" s="363"/>
      <c r="FF112" s="367"/>
      <c r="FG112" s="367"/>
      <c r="FH112" s="365">
        <f t="shared" ref="FH112:FH113" si="382">+IF(AND(FH$2&gt;=$D112,FH$2&lt;=$E112)=TRUE,$I112/$H112,0)</f>
        <v>0</v>
      </c>
      <c r="FI112" s="361"/>
      <c r="FJ112" s="362"/>
      <c r="FK112" s="363"/>
      <c r="FL112" s="367"/>
      <c r="FM112" s="367"/>
      <c r="FN112" s="365">
        <f t="shared" ref="FN112:FO113" si="383">+DX112+ED112+EJ112+EP112+EV112+FB112+FH112</f>
        <v>0</v>
      </c>
      <c r="FO112" s="370">
        <f t="shared" si="383"/>
        <v>0</v>
      </c>
      <c r="FP112" s="373"/>
      <c r="FQ112" s="365">
        <f t="shared" ref="FQ112:FQ113" si="384">+DS112+FN112</f>
        <v>0</v>
      </c>
      <c r="FR112" s="370">
        <f t="shared" ref="FR112:FR113" si="385">+FO112+DT112</f>
        <v>0</v>
      </c>
      <c r="FS112" s="362"/>
      <c r="FT112" s="362"/>
      <c r="FU112" s="335"/>
      <c r="FV112" s="374"/>
    </row>
    <row r="113" spans="1:178" s="244" customFormat="1" ht="15.75">
      <c r="A113" s="353"/>
      <c r="B113" s="353"/>
      <c r="C113" s="398" t="s">
        <v>214</v>
      </c>
      <c r="D113" s="355">
        <v>44417</v>
      </c>
      <c r="E113" s="355">
        <v>44419</v>
      </c>
      <c r="F113" s="356">
        <f t="shared" si="355"/>
        <v>8.3916083916083919E-2</v>
      </c>
      <c r="G113" s="356">
        <v>120</v>
      </c>
      <c r="H113" s="357">
        <v>3</v>
      </c>
      <c r="I113" s="401">
        <v>1430</v>
      </c>
      <c r="J113" s="397" t="s">
        <v>112</v>
      </c>
      <c r="K113" s="301"/>
      <c r="L113" s="360"/>
      <c r="M113" s="361"/>
      <c r="N113" s="362" t="str">
        <f t="shared" si="356"/>
        <v>-</v>
      </c>
      <c r="O113" s="363"/>
      <c r="P113" s="364">
        <f t="shared" si="357"/>
        <v>0</v>
      </c>
      <c r="Q113" s="364">
        <f t="shared" si="357"/>
        <v>0</v>
      </c>
      <c r="R113" s="365">
        <f t="shared" si="358"/>
        <v>0</v>
      </c>
      <c r="S113" s="361"/>
      <c r="T113" s="362"/>
      <c r="U113" s="363"/>
      <c r="V113" s="364"/>
      <c r="W113" s="364"/>
      <c r="X113" s="365">
        <f t="shared" si="359"/>
        <v>0</v>
      </c>
      <c r="Y113" s="366">
        <f t="shared" si="359"/>
        <v>0</v>
      </c>
      <c r="Z113" s="362"/>
      <c r="AA113" s="367"/>
      <c r="AB113" s="365">
        <f t="shared" si="360"/>
        <v>0</v>
      </c>
      <c r="AC113" s="361"/>
      <c r="AD113" s="362"/>
      <c r="AE113" s="363"/>
      <c r="AF113" s="364"/>
      <c r="AG113" s="364"/>
      <c r="AH113" s="365">
        <f t="shared" si="361"/>
        <v>0</v>
      </c>
      <c r="AI113" s="368"/>
      <c r="AJ113" s="362"/>
      <c r="AK113" s="363"/>
      <c r="AL113" s="367"/>
      <c r="AM113" s="369"/>
      <c r="AN113" s="365">
        <f t="shared" si="362"/>
        <v>0</v>
      </c>
      <c r="AO113" s="361"/>
      <c r="AP113" s="362"/>
      <c r="AQ113" s="363"/>
      <c r="AR113" s="367"/>
      <c r="AS113" s="367"/>
      <c r="AT113" s="365">
        <f t="shared" si="363"/>
        <v>0</v>
      </c>
      <c r="AU113" s="361"/>
      <c r="AV113" s="362"/>
      <c r="AW113" s="363"/>
      <c r="AX113" s="367"/>
      <c r="AY113" s="367"/>
      <c r="AZ113" s="365">
        <f t="shared" si="364"/>
        <v>0</v>
      </c>
      <c r="BA113" s="361"/>
      <c r="BB113" s="362"/>
      <c r="BC113" s="363"/>
      <c r="BD113" s="367"/>
      <c r="BE113" s="367"/>
      <c r="BF113" s="365">
        <f t="shared" si="365"/>
        <v>0</v>
      </c>
      <c r="BG113" s="361"/>
      <c r="BH113" s="362"/>
      <c r="BI113" s="363"/>
      <c r="BJ113" s="367"/>
      <c r="BK113" s="367"/>
      <c r="BL113" s="365">
        <f t="shared" si="366"/>
        <v>0</v>
      </c>
      <c r="BM113" s="361"/>
      <c r="BN113" s="362"/>
      <c r="BO113" s="363"/>
      <c r="BP113" s="367"/>
      <c r="BQ113" s="367"/>
      <c r="BR113" s="365">
        <f t="shared" si="367"/>
        <v>0</v>
      </c>
      <c r="BS113" s="370">
        <f t="shared" si="367"/>
        <v>0</v>
      </c>
      <c r="BT113" s="371"/>
      <c r="BU113" s="365"/>
      <c r="BV113" s="370"/>
      <c r="BW113" s="362"/>
      <c r="BX113" s="365">
        <f t="shared" si="368"/>
        <v>0</v>
      </c>
      <c r="BY113" s="361"/>
      <c r="BZ113" s="362"/>
      <c r="CA113" s="363"/>
      <c r="CB113" s="367"/>
      <c r="CC113" s="367"/>
      <c r="CD113" s="365">
        <f t="shared" si="369"/>
        <v>476.66666666666669</v>
      </c>
      <c r="CE113" s="361"/>
      <c r="CF113" s="362"/>
      <c r="CG113" s="363"/>
      <c r="CH113" s="367"/>
      <c r="CI113" s="367"/>
      <c r="CJ113" s="365">
        <f t="shared" si="370"/>
        <v>476.66666666666669</v>
      </c>
      <c r="CK113" s="361"/>
      <c r="CL113" s="362"/>
      <c r="CM113" s="363"/>
      <c r="CN113" s="367"/>
      <c r="CO113" s="367"/>
      <c r="CP113" s="365">
        <f t="shared" si="371"/>
        <v>476.66666666666669</v>
      </c>
      <c r="CQ113" s="361"/>
      <c r="CR113" s="362"/>
      <c r="CS113" s="363"/>
      <c r="CT113" s="367"/>
      <c r="CU113" s="367"/>
      <c r="CV113" s="365">
        <f t="shared" si="372"/>
        <v>0</v>
      </c>
      <c r="CW113" s="361"/>
      <c r="CX113" s="362"/>
      <c r="CY113" s="363"/>
      <c r="CZ113" s="367"/>
      <c r="DA113" s="367"/>
      <c r="DB113" s="365">
        <f t="shared" si="373"/>
        <v>0</v>
      </c>
      <c r="DC113" s="361"/>
      <c r="DD113" s="362"/>
      <c r="DE113" s="363"/>
      <c r="DF113" s="367"/>
      <c r="DG113" s="367"/>
      <c r="DH113" s="365">
        <f t="shared" si="374"/>
        <v>0</v>
      </c>
      <c r="DI113" s="361"/>
      <c r="DJ113" s="362"/>
      <c r="DK113" s="363"/>
      <c r="DL113" s="367"/>
      <c r="DM113" s="367"/>
      <c r="DN113" s="365">
        <f t="shared" si="375"/>
        <v>1430</v>
      </c>
      <c r="DO113" s="370">
        <f t="shared" si="375"/>
        <v>0</v>
      </c>
      <c r="DP113" s="371"/>
      <c r="DQ113" s="367"/>
      <c r="DR113" s="372"/>
      <c r="DS113" s="365"/>
      <c r="DT113" s="370"/>
      <c r="DU113" s="362"/>
      <c r="DV113" s="367"/>
      <c r="DW113" s="372"/>
      <c r="DX113" s="365">
        <f t="shared" si="376"/>
        <v>0</v>
      </c>
      <c r="DY113" s="361"/>
      <c r="DZ113" s="362"/>
      <c r="EA113" s="363"/>
      <c r="EB113" s="367"/>
      <c r="EC113" s="367"/>
      <c r="ED113" s="365">
        <f t="shared" si="377"/>
        <v>0</v>
      </c>
      <c r="EE113" s="361"/>
      <c r="EF113" s="362"/>
      <c r="EG113" s="362"/>
      <c r="EH113" s="367"/>
      <c r="EI113" s="367"/>
      <c r="EJ113" s="365">
        <f t="shared" si="378"/>
        <v>0</v>
      </c>
      <c r="EK113" s="361"/>
      <c r="EL113" s="362"/>
      <c r="EM113" s="363"/>
      <c r="EN113" s="367"/>
      <c r="EO113" s="367"/>
      <c r="EP113" s="365">
        <f t="shared" si="379"/>
        <v>0</v>
      </c>
      <c r="EQ113" s="361"/>
      <c r="ER113" s="362"/>
      <c r="ES113" s="363"/>
      <c r="ET113" s="367"/>
      <c r="EU113" s="367"/>
      <c r="EV113" s="365">
        <f t="shared" si="380"/>
        <v>0</v>
      </c>
      <c r="EW113" s="361"/>
      <c r="EX113" s="362"/>
      <c r="EY113" s="363"/>
      <c r="EZ113" s="367"/>
      <c r="FA113" s="367"/>
      <c r="FB113" s="365">
        <f t="shared" si="381"/>
        <v>0</v>
      </c>
      <c r="FC113" s="361"/>
      <c r="FD113" s="362"/>
      <c r="FE113" s="363"/>
      <c r="FF113" s="367"/>
      <c r="FG113" s="367"/>
      <c r="FH113" s="365">
        <f t="shared" si="382"/>
        <v>0</v>
      </c>
      <c r="FI113" s="361"/>
      <c r="FJ113" s="362"/>
      <c r="FK113" s="363"/>
      <c r="FL113" s="367"/>
      <c r="FM113" s="367"/>
      <c r="FN113" s="365">
        <f t="shared" si="383"/>
        <v>0</v>
      </c>
      <c r="FO113" s="370">
        <f t="shared" si="383"/>
        <v>0</v>
      </c>
      <c r="FP113" s="373"/>
      <c r="FQ113" s="365">
        <f t="shared" si="384"/>
        <v>0</v>
      </c>
      <c r="FR113" s="370">
        <f t="shared" si="385"/>
        <v>0</v>
      </c>
      <c r="FS113" s="362"/>
      <c r="FT113" s="362"/>
      <c r="FU113" s="335"/>
      <c r="FV113" s="374"/>
    </row>
    <row r="114" spans="1:178" s="244" customFormat="1" ht="15.75">
      <c r="A114" s="337"/>
      <c r="B114" s="337"/>
      <c r="C114" s="402" t="s">
        <v>215</v>
      </c>
      <c r="D114" s="339"/>
      <c r="E114" s="340"/>
      <c r="F114" s="340"/>
      <c r="G114" s="340"/>
      <c r="H114" s="341"/>
      <c r="I114" s="341"/>
      <c r="J114" s="341"/>
      <c r="K114" s="301"/>
      <c r="L114" s="342"/>
      <c r="M114" s="343"/>
      <c r="N114" s="344"/>
      <c r="O114" s="345"/>
      <c r="P114" s="346"/>
      <c r="Q114" s="346"/>
      <c r="R114" s="342"/>
      <c r="S114" s="343"/>
      <c r="T114" s="344"/>
      <c r="U114" s="345"/>
      <c r="V114" s="346"/>
      <c r="W114" s="346"/>
      <c r="X114" s="347"/>
      <c r="Y114" s="348"/>
      <c r="Z114" s="344"/>
      <c r="AA114" s="346"/>
      <c r="AB114" s="342"/>
      <c r="AC114" s="343"/>
      <c r="AD114" s="344"/>
      <c r="AE114" s="345"/>
      <c r="AF114" s="346"/>
      <c r="AG114" s="346"/>
      <c r="AH114" s="342"/>
      <c r="AI114" s="349"/>
      <c r="AJ114" s="344"/>
      <c r="AK114" s="345"/>
      <c r="AL114" s="346"/>
      <c r="AM114" s="346"/>
      <c r="AN114" s="342"/>
      <c r="AO114" s="343"/>
      <c r="AP114" s="344"/>
      <c r="AQ114" s="345"/>
      <c r="AR114" s="346"/>
      <c r="AS114" s="346"/>
      <c r="AT114" s="342"/>
      <c r="AU114" s="343"/>
      <c r="AV114" s="344"/>
      <c r="AW114" s="345"/>
      <c r="AX114" s="346"/>
      <c r="AY114" s="346"/>
      <c r="AZ114" s="342"/>
      <c r="BA114" s="343"/>
      <c r="BB114" s="344"/>
      <c r="BC114" s="345"/>
      <c r="BD114" s="346"/>
      <c r="BE114" s="346"/>
      <c r="BF114" s="342"/>
      <c r="BG114" s="343"/>
      <c r="BH114" s="344"/>
      <c r="BI114" s="345"/>
      <c r="BJ114" s="346"/>
      <c r="BK114" s="346"/>
      <c r="BL114" s="342"/>
      <c r="BM114" s="343"/>
      <c r="BN114" s="344"/>
      <c r="BO114" s="345"/>
      <c r="BP114" s="346"/>
      <c r="BQ114" s="350"/>
      <c r="BR114" s="347"/>
      <c r="BS114" s="348"/>
      <c r="BT114" s="351"/>
      <c r="BU114" s="347"/>
      <c r="BV114" s="348"/>
      <c r="BW114" s="344"/>
      <c r="BX114" s="342"/>
      <c r="BY114" s="343"/>
      <c r="BZ114" s="344"/>
      <c r="CA114" s="345"/>
      <c r="CB114" s="346"/>
      <c r="CC114" s="346"/>
      <c r="CD114" s="342"/>
      <c r="CE114" s="343"/>
      <c r="CF114" s="344"/>
      <c r="CG114" s="345"/>
      <c r="CH114" s="346"/>
      <c r="CI114" s="352"/>
      <c r="CJ114" s="342"/>
      <c r="CK114" s="343"/>
      <c r="CL114" s="344"/>
      <c r="CM114" s="345"/>
      <c r="CN114" s="346"/>
      <c r="CO114" s="352"/>
      <c r="CP114" s="342"/>
      <c r="CQ114" s="343"/>
      <c r="CR114" s="344"/>
      <c r="CS114" s="345"/>
      <c r="CT114" s="346"/>
      <c r="CU114" s="346"/>
      <c r="CV114" s="342"/>
      <c r="CW114" s="343"/>
      <c r="CX114" s="344"/>
      <c r="CY114" s="345"/>
      <c r="CZ114" s="346"/>
      <c r="DA114" s="352"/>
      <c r="DB114" s="342"/>
      <c r="DC114" s="343"/>
      <c r="DD114" s="344"/>
      <c r="DE114" s="345"/>
      <c r="DF114" s="346"/>
      <c r="DG114" s="346"/>
      <c r="DH114" s="342"/>
      <c r="DI114" s="343"/>
      <c r="DJ114" s="344"/>
      <c r="DK114" s="345"/>
      <c r="DL114" s="346"/>
      <c r="DM114" s="350"/>
      <c r="DN114" s="347"/>
      <c r="DO114" s="348"/>
      <c r="DP114" s="351"/>
      <c r="DQ114" s="346"/>
      <c r="DR114" s="350"/>
      <c r="DS114" s="347"/>
      <c r="DT114" s="348"/>
      <c r="DU114" s="344"/>
      <c r="DV114" s="346"/>
      <c r="DW114" s="350"/>
      <c r="DX114" s="342"/>
      <c r="DY114" s="343"/>
      <c r="DZ114" s="344"/>
      <c r="EA114" s="345"/>
      <c r="EB114" s="346"/>
      <c r="EC114" s="346"/>
      <c r="ED114" s="342"/>
      <c r="EE114" s="343"/>
      <c r="EF114" s="344"/>
      <c r="EG114" s="344"/>
      <c r="EH114" s="346"/>
      <c r="EI114" s="346"/>
      <c r="EJ114" s="342"/>
      <c r="EK114" s="343"/>
      <c r="EL114" s="344"/>
      <c r="EM114" s="345"/>
      <c r="EN114" s="346"/>
      <c r="EO114" s="346"/>
      <c r="EP114" s="342"/>
      <c r="EQ114" s="343"/>
      <c r="ER114" s="344"/>
      <c r="ES114" s="345"/>
      <c r="ET114" s="346"/>
      <c r="EU114" s="346"/>
      <c r="EV114" s="342"/>
      <c r="EW114" s="343"/>
      <c r="EX114" s="344"/>
      <c r="EY114" s="345"/>
      <c r="EZ114" s="346"/>
      <c r="FA114" s="346"/>
      <c r="FB114" s="342"/>
      <c r="FC114" s="343"/>
      <c r="FD114" s="344"/>
      <c r="FE114" s="345"/>
      <c r="FF114" s="346"/>
      <c r="FG114" s="346"/>
      <c r="FH114" s="342"/>
      <c r="FI114" s="343"/>
      <c r="FJ114" s="344"/>
      <c r="FK114" s="345"/>
      <c r="FL114" s="346"/>
      <c r="FM114" s="350"/>
      <c r="FN114" s="347"/>
      <c r="FO114" s="348"/>
      <c r="FP114" s="348"/>
      <c r="FQ114" s="347"/>
      <c r="FR114" s="348"/>
      <c r="FS114" s="348"/>
      <c r="FT114" s="348"/>
      <c r="FU114" s="335"/>
      <c r="FV114" s="336"/>
    </row>
    <row r="115" spans="1:178" s="244" customFormat="1" ht="15.75">
      <c r="A115" s="353"/>
      <c r="B115" s="353"/>
      <c r="C115" s="400" t="s">
        <v>216</v>
      </c>
      <c r="D115" s="377"/>
      <c r="E115" s="377"/>
      <c r="F115" s="377"/>
      <c r="G115" s="377"/>
      <c r="H115" s="377"/>
      <c r="I115" s="377"/>
      <c r="J115" s="377"/>
      <c r="K115" s="377"/>
      <c r="L115" s="377"/>
      <c r="M115" s="377"/>
      <c r="N115" s="377"/>
      <c r="O115" s="377"/>
      <c r="P115" s="377"/>
      <c r="Q115" s="377"/>
      <c r="R115" s="377"/>
      <c r="S115" s="377"/>
      <c r="T115" s="377"/>
      <c r="U115" s="377"/>
      <c r="V115" s="377"/>
      <c r="W115" s="377"/>
      <c r="X115" s="377"/>
      <c r="Y115" s="377"/>
      <c r="Z115" s="377"/>
      <c r="AA115" s="377"/>
      <c r="AB115" s="377"/>
      <c r="AC115" s="377"/>
      <c r="AD115" s="377"/>
      <c r="AE115" s="377"/>
      <c r="AF115" s="377"/>
      <c r="AG115" s="377"/>
      <c r="AH115" s="377"/>
      <c r="AI115" s="377"/>
      <c r="AJ115" s="377"/>
      <c r="AK115" s="377"/>
      <c r="AL115" s="377"/>
      <c r="AM115" s="377"/>
      <c r="AN115" s="377"/>
      <c r="AO115" s="377"/>
      <c r="AP115" s="377"/>
      <c r="AQ115" s="377"/>
      <c r="AR115" s="377"/>
      <c r="AS115" s="377"/>
      <c r="AT115" s="377"/>
      <c r="AU115" s="377"/>
      <c r="AV115" s="377"/>
      <c r="AW115" s="377"/>
      <c r="AX115" s="377"/>
      <c r="AY115" s="377"/>
      <c r="AZ115" s="377"/>
      <c r="BA115" s="377"/>
      <c r="BB115" s="377"/>
      <c r="BC115" s="377"/>
      <c r="BD115" s="377"/>
      <c r="BE115" s="377"/>
      <c r="BF115" s="377"/>
      <c r="BG115" s="377"/>
      <c r="BH115" s="377"/>
      <c r="BI115" s="377"/>
      <c r="BJ115" s="377"/>
      <c r="BK115" s="377"/>
      <c r="BL115" s="377"/>
      <c r="BM115" s="377"/>
      <c r="BN115" s="377"/>
      <c r="BO115" s="377"/>
      <c r="BP115" s="377"/>
      <c r="BQ115" s="377"/>
      <c r="BR115" s="377"/>
      <c r="BS115" s="377"/>
      <c r="BT115" s="377"/>
      <c r="BU115" s="377"/>
      <c r="BV115" s="377"/>
      <c r="BW115" s="377"/>
      <c r="BX115" s="377"/>
      <c r="BY115" s="377"/>
      <c r="BZ115" s="377"/>
      <c r="CA115" s="377"/>
      <c r="CB115" s="377"/>
      <c r="CC115" s="377"/>
      <c r="CD115" s="377"/>
      <c r="CE115" s="377"/>
      <c r="CF115" s="377"/>
      <c r="CG115" s="377"/>
      <c r="CH115" s="377"/>
      <c r="CI115" s="377"/>
      <c r="CJ115" s="377"/>
      <c r="CK115" s="377"/>
      <c r="CL115" s="377"/>
      <c r="CM115" s="377"/>
      <c r="CN115" s="377"/>
      <c r="CO115" s="377"/>
      <c r="CP115" s="377"/>
      <c r="CQ115" s="377"/>
      <c r="CR115" s="377"/>
      <c r="CS115" s="377"/>
      <c r="CT115" s="377"/>
      <c r="CU115" s="377"/>
      <c r="CV115" s="377"/>
      <c r="CW115" s="377"/>
      <c r="CX115" s="377"/>
      <c r="CY115" s="377"/>
      <c r="CZ115" s="377"/>
      <c r="DA115" s="377"/>
      <c r="DB115" s="377"/>
      <c r="DC115" s="377"/>
      <c r="DD115" s="377"/>
      <c r="DE115" s="377"/>
      <c r="DF115" s="377"/>
      <c r="DG115" s="377"/>
      <c r="DH115" s="377"/>
      <c r="DI115" s="377"/>
      <c r="DJ115" s="377"/>
      <c r="DK115" s="377"/>
      <c r="DL115" s="377"/>
      <c r="DM115" s="377"/>
      <c r="DN115" s="377"/>
      <c r="DO115" s="377"/>
      <c r="DP115" s="377"/>
      <c r="DQ115" s="377"/>
      <c r="DR115" s="377"/>
      <c r="DS115" s="377"/>
      <c r="DT115" s="377"/>
      <c r="DU115" s="377"/>
      <c r="DV115" s="377"/>
      <c r="DW115" s="377"/>
      <c r="DX115" s="377"/>
      <c r="DY115" s="377"/>
      <c r="DZ115" s="377"/>
      <c r="EA115" s="377"/>
      <c r="EB115" s="377"/>
      <c r="EC115" s="377"/>
      <c r="ED115" s="377"/>
      <c r="EE115" s="377"/>
      <c r="EF115" s="377"/>
      <c r="EG115" s="377"/>
      <c r="EH115" s="377"/>
      <c r="EI115" s="377"/>
      <c r="EJ115" s="377"/>
      <c r="EK115" s="377"/>
      <c r="EL115" s="377"/>
      <c r="EM115" s="377"/>
      <c r="EN115" s="377"/>
      <c r="EO115" s="377"/>
      <c r="EP115" s="377"/>
      <c r="EQ115" s="377"/>
      <c r="ER115" s="377"/>
      <c r="ES115" s="377"/>
      <c r="ET115" s="377"/>
      <c r="EU115" s="377"/>
      <c r="EV115" s="377"/>
      <c r="EW115" s="377"/>
      <c r="EX115" s="377"/>
      <c r="EY115" s="377"/>
      <c r="EZ115" s="377"/>
      <c r="FA115" s="377"/>
      <c r="FB115" s="377"/>
      <c r="FC115" s="377"/>
      <c r="FD115" s="377"/>
      <c r="FE115" s="377"/>
      <c r="FF115" s="377"/>
      <c r="FG115" s="377"/>
      <c r="FH115" s="377"/>
      <c r="FI115" s="377"/>
      <c r="FJ115" s="377"/>
      <c r="FK115" s="377"/>
      <c r="FL115" s="377"/>
      <c r="FM115" s="377"/>
      <c r="FN115" s="377"/>
      <c r="FO115" s="377"/>
      <c r="FP115" s="377"/>
      <c r="FQ115" s="377"/>
      <c r="FR115" s="377"/>
      <c r="FS115" s="377"/>
      <c r="FT115" s="362"/>
      <c r="FU115" s="335"/>
      <c r="FV115" s="374"/>
    </row>
    <row r="116" spans="1:178" s="244" customFormat="1" ht="15.75">
      <c r="A116" s="353"/>
      <c r="B116" s="353"/>
      <c r="C116" s="398" t="s">
        <v>149</v>
      </c>
      <c r="D116" s="355">
        <v>44425</v>
      </c>
      <c r="E116" s="355">
        <v>44425</v>
      </c>
      <c r="F116" s="356">
        <f t="shared" ref="F116" si="386">+G116/I116</f>
        <v>13.333333333333334</v>
      </c>
      <c r="G116" s="356">
        <v>40</v>
      </c>
      <c r="H116" s="357">
        <v>1</v>
      </c>
      <c r="I116" s="401">
        <v>3</v>
      </c>
      <c r="J116" s="397" t="s">
        <v>92</v>
      </c>
      <c r="K116" s="301"/>
      <c r="L116" s="360"/>
      <c r="M116" s="361"/>
      <c r="N116" s="362" t="str">
        <f t="shared" ref="N116" si="387">_xlfn.IFS(L116=0,"-",(M116/L116)&gt;=1,"SI",(Q116&gt;=P116),"SI",(M116/L116)&lt;1,"NO")</f>
        <v>-</v>
      </c>
      <c r="O116" s="363"/>
      <c r="P116" s="364">
        <f t="shared" ref="P116:Q116" si="388">+L116</f>
        <v>0</v>
      </c>
      <c r="Q116" s="364">
        <f t="shared" si="388"/>
        <v>0</v>
      </c>
      <c r="R116" s="365">
        <f t="shared" ref="R116" si="389">+IF(AND(R$2&gt;=$D116,R$2&lt;=$E116)=TRUE,$I116/$H116,0)</f>
        <v>0</v>
      </c>
      <c r="S116" s="361"/>
      <c r="T116" s="362"/>
      <c r="U116" s="363"/>
      <c r="V116" s="364"/>
      <c r="W116" s="364"/>
      <c r="X116" s="365">
        <f t="shared" ref="X116:Y116" si="390">+R116</f>
        <v>0</v>
      </c>
      <c r="Y116" s="366">
        <f t="shared" si="390"/>
        <v>0</v>
      </c>
      <c r="Z116" s="362"/>
      <c r="AA116" s="367"/>
      <c r="AB116" s="365">
        <f t="shared" ref="AB116" si="391">+IF(AND(AB$2&gt;=$D116,AB$2&lt;=$E116)=TRUE,$I116/$H116,0)</f>
        <v>0</v>
      </c>
      <c r="AC116" s="361"/>
      <c r="AD116" s="362"/>
      <c r="AE116" s="363"/>
      <c r="AF116" s="364"/>
      <c r="AG116" s="364"/>
      <c r="AH116" s="365">
        <f t="shared" ref="AH116" si="392">+IF(AND(AH$2&gt;=$D116,AH$2&lt;=$E116)=TRUE,$I116/$H116,0)</f>
        <v>0</v>
      </c>
      <c r="AI116" s="368"/>
      <c r="AJ116" s="362"/>
      <c r="AK116" s="363"/>
      <c r="AL116" s="367"/>
      <c r="AM116" s="369"/>
      <c r="AN116" s="365">
        <f>+IF(AND(AN$2&gt;=$D116,AN$2&lt;=$E116)=TRUE,$I116/$H116,0)</f>
        <v>0</v>
      </c>
      <c r="AO116" s="361"/>
      <c r="AP116" s="362"/>
      <c r="AQ116" s="363"/>
      <c r="AR116" s="367"/>
      <c r="AS116" s="367"/>
      <c r="AT116" s="365">
        <f>+IF(AND(AT$2&gt;=$D116,AT$2&lt;=$E116)=TRUE,$I116/$H116,0)</f>
        <v>0</v>
      </c>
      <c r="AU116" s="361"/>
      <c r="AV116" s="362"/>
      <c r="AW116" s="363"/>
      <c r="AX116" s="367"/>
      <c r="AY116" s="367"/>
      <c r="AZ116" s="365">
        <f>+IF(AND(AZ$2&gt;=$D116,AZ$2&lt;=$E116)=TRUE,$I116/$H116,0)</f>
        <v>0</v>
      </c>
      <c r="BA116" s="361"/>
      <c r="BB116" s="362"/>
      <c r="BC116" s="363"/>
      <c r="BD116" s="367"/>
      <c r="BE116" s="367"/>
      <c r="BF116" s="365">
        <f>+IF(AND(BF$2&gt;=$D116,BF$2&lt;=$E116)=TRUE,$I116/$H116,0)</f>
        <v>0</v>
      </c>
      <c r="BG116" s="361"/>
      <c r="BH116" s="362"/>
      <c r="BI116" s="363"/>
      <c r="BJ116" s="367"/>
      <c r="BK116" s="367"/>
      <c r="BL116" s="365">
        <f>+IF(AND(BL$2&gt;=$D116,BL$2&lt;=$E116)=TRUE,$I116/$H116,0)</f>
        <v>0</v>
      </c>
      <c r="BM116" s="361"/>
      <c r="BN116" s="362"/>
      <c r="BO116" s="363"/>
      <c r="BP116" s="367"/>
      <c r="BQ116" s="367"/>
      <c r="BR116" s="365">
        <f t="shared" ref="BR116:BS116" si="393">+AB116+AH116+AN116+AT116+AZ116+BF116+BL116</f>
        <v>0</v>
      </c>
      <c r="BS116" s="370">
        <f t="shared" si="393"/>
        <v>0</v>
      </c>
      <c r="BT116" s="371"/>
      <c r="BU116" s="365"/>
      <c r="BV116" s="370"/>
      <c r="BW116" s="362"/>
      <c r="BX116" s="365">
        <f>+IF(AND(BX$2&gt;=$D116,BX$2&lt;=$E116)=TRUE,$I116/$H116,0)</f>
        <v>0</v>
      </c>
      <c r="BY116" s="361"/>
      <c r="BZ116" s="362"/>
      <c r="CA116" s="363"/>
      <c r="CB116" s="367"/>
      <c r="CC116" s="367"/>
      <c r="CD116" s="365">
        <f>+IF(AND(CD$2&gt;=$D116,CD$2&lt;=$E116)=TRUE,$I116/$H116,0)</f>
        <v>0</v>
      </c>
      <c r="CE116" s="361"/>
      <c r="CF116" s="362"/>
      <c r="CG116" s="363"/>
      <c r="CH116" s="367"/>
      <c r="CI116" s="367"/>
      <c r="CJ116" s="365">
        <f>+IF(AND(CJ$2&gt;=$D116,CJ$2&lt;=$E116)=TRUE,$I116/$H116,0)</f>
        <v>0</v>
      </c>
      <c r="CK116" s="361"/>
      <c r="CL116" s="362"/>
      <c r="CM116" s="363"/>
      <c r="CN116" s="367"/>
      <c r="CO116" s="367"/>
      <c r="CP116" s="365">
        <f>+IF(AND(CP$2&gt;=$D116,CP$2&lt;=$E116)=TRUE,$I116/$H116,0)</f>
        <v>0</v>
      </c>
      <c r="CQ116" s="361"/>
      <c r="CR116" s="362"/>
      <c r="CS116" s="363"/>
      <c r="CT116" s="367"/>
      <c r="CU116" s="367"/>
      <c r="CV116" s="365">
        <f>+IF(AND(CV$2&gt;=$D116,CV$2&lt;=$E116)=TRUE,$I116/$H116,0)</f>
        <v>0</v>
      </c>
      <c r="CW116" s="361"/>
      <c r="CX116" s="362"/>
      <c r="CY116" s="363"/>
      <c r="CZ116" s="367"/>
      <c r="DA116" s="367"/>
      <c r="DB116" s="365">
        <f>+IF(AND(DB$2&gt;=$D116,DB$2&lt;=$E116)=TRUE,$I116/$H116,0)</f>
        <v>0</v>
      </c>
      <c r="DC116" s="361"/>
      <c r="DD116" s="362"/>
      <c r="DE116" s="363"/>
      <c r="DF116" s="367"/>
      <c r="DG116" s="367"/>
      <c r="DH116" s="365">
        <f>+IF(AND(DH$2&gt;=$D116,DH$2&lt;=$E116)=TRUE,$I116/$H116,0)</f>
        <v>0</v>
      </c>
      <c r="DI116" s="361"/>
      <c r="DJ116" s="362"/>
      <c r="DK116" s="363"/>
      <c r="DL116" s="367"/>
      <c r="DM116" s="367"/>
      <c r="DN116" s="365">
        <f t="shared" ref="DN116:DO116" si="394">+BX116+CD116+CJ116+CP116+CV116+DB116+DH116</f>
        <v>0</v>
      </c>
      <c r="DO116" s="370">
        <f t="shared" si="394"/>
        <v>0</v>
      </c>
      <c r="DP116" s="371"/>
      <c r="DQ116" s="367"/>
      <c r="DR116" s="372"/>
      <c r="DS116" s="365"/>
      <c r="DT116" s="370"/>
      <c r="DU116" s="362"/>
      <c r="DV116" s="367"/>
      <c r="DW116" s="372"/>
      <c r="DX116" s="365">
        <f>+IF(AND(DX$2&gt;=$D116,DX$2&lt;=$E116)=TRUE,$I116/$H116,0)</f>
        <v>0</v>
      </c>
      <c r="DY116" s="361"/>
      <c r="DZ116" s="362"/>
      <c r="EA116" s="363"/>
      <c r="EB116" s="367"/>
      <c r="EC116" s="367"/>
      <c r="ED116" s="365">
        <f t="shared" ref="ED116" si="395">+IF(AND(ED$2&gt;=$D116,ED$2&lt;=$E116)=TRUE,$I116/$H116,0)</f>
        <v>0</v>
      </c>
      <c r="EE116" s="361"/>
      <c r="EF116" s="362"/>
      <c r="EG116" s="362"/>
      <c r="EH116" s="367"/>
      <c r="EI116" s="367"/>
      <c r="EJ116" s="365">
        <f>+IF(AND(EJ$2&gt;=$D116,EJ$2&lt;=$E116)=TRUE,$I116/$H116,0)</f>
        <v>3</v>
      </c>
      <c r="EK116" s="361"/>
      <c r="EL116" s="362"/>
      <c r="EM116" s="363"/>
      <c r="EN116" s="367"/>
      <c r="EO116" s="367"/>
      <c r="EP116" s="365">
        <f>+IF(AND(EP$2&gt;=$D116,EP$2&lt;=$E116)=TRUE,$I116/$H116,0)</f>
        <v>0</v>
      </c>
      <c r="EQ116" s="361"/>
      <c r="ER116" s="362"/>
      <c r="ES116" s="363"/>
      <c r="ET116" s="367"/>
      <c r="EU116" s="367"/>
      <c r="EV116" s="365">
        <f>+IF(AND(EV$2&gt;=$D116,EV$2&lt;=$E116)=TRUE,$I116/$H116,0)</f>
        <v>0</v>
      </c>
      <c r="EW116" s="361"/>
      <c r="EX116" s="362"/>
      <c r="EY116" s="363"/>
      <c r="EZ116" s="367"/>
      <c r="FA116" s="367"/>
      <c r="FB116" s="365">
        <f>+IF(AND(FB$2&gt;=$D116,FB$2&lt;=$E116)=TRUE,$I116/$H116,0)</f>
        <v>0</v>
      </c>
      <c r="FC116" s="361"/>
      <c r="FD116" s="362"/>
      <c r="FE116" s="363"/>
      <c r="FF116" s="367"/>
      <c r="FG116" s="367"/>
      <c r="FH116" s="365">
        <f>+IF(AND(FH$2&gt;=$D116,FH$2&lt;=$E116)=TRUE,$I116/$H116,0)</f>
        <v>0</v>
      </c>
      <c r="FI116" s="361"/>
      <c r="FJ116" s="362"/>
      <c r="FK116" s="363"/>
      <c r="FL116" s="367"/>
      <c r="FM116" s="367"/>
      <c r="FN116" s="365">
        <f t="shared" ref="FN116:FO116" si="396">+DX116+ED116+EJ116+EP116+EV116+FB116+FH116</f>
        <v>3</v>
      </c>
      <c r="FO116" s="370">
        <f t="shared" si="396"/>
        <v>0</v>
      </c>
      <c r="FP116" s="373"/>
      <c r="FQ116" s="365">
        <f t="shared" ref="FQ116" si="397">+DS116+FN116</f>
        <v>3</v>
      </c>
      <c r="FR116" s="370">
        <f t="shared" ref="FR116" si="398">+FO116+DT116</f>
        <v>0</v>
      </c>
      <c r="FS116" s="362"/>
      <c r="FT116" s="362"/>
      <c r="FU116" s="335"/>
      <c r="FV116" s="374"/>
    </row>
    <row r="117" spans="1:178" s="244" customFormat="1" ht="15.75">
      <c r="A117" s="353"/>
      <c r="B117" s="353"/>
      <c r="C117" s="400" t="s">
        <v>216</v>
      </c>
      <c r="D117" s="377"/>
      <c r="E117" s="377"/>
      <c r="F117" s="377"/>
      <c r="G117" s="377"/>
      <c r="H117" s="377"/>
      <c r="I117" s="377"/>
      <c r="J117" s="377"/>
      <c r="K117" s="377"/>
      <c r="L117" s="377"/>
      <c r="M117" s="377"/>
      <c r="N117" s="377"/>
      <c r="O117" s="377"/>
      <c r="P117" s="377"/>
      <c r="Q117" s="377"/>
      <c r="R117" s="377"/>
      <c r="S117" s="377"/>
      <c r="T117" s="377"/>
      <c r="U117" s="377"/>
      <c r="V117" s="377"/>
      <c r="W117" s="377"/>
      <c r="X117" s="377"/>
      <c r="Y117" s="377"/>
      <c r="Z117" s="377"/>
      <c r="AA117" s="377"/>
      <c r="AB117" s="377"/>
      <c r="AC117" s="377"/>
      <c r="AD117" s="377"/>
      <c r="AE117" s="377"/>
      <c r="AF117" s="377"/>
      <c r="AG117" s="377"/>
      <c r="AH117" s="377"/>
      <c r="AI117" s="377"/>
      <c r="AJ117" s="377"/>
      <c r="AK117" s="377"/>
      <c r="AL117" s="377"/>
      <c r="AM117" s="377"/>
      <c r="AN117" s="377"/>
      <c r="AO117" s="377"/>
      <c r="AP117" s="377"/>
      <c r="AQ117" s="377"/>
      <c r="AR117" s="377"/>
      <c r="AS117" s="377"/>
      <c r="AT117" s="377"/>
      <c r="AU117" s="377"/>
      <c r="AV117" s="377"/>
      <c r="AW117" s="377"/>
      <c r="AX117" s="377"/>
      <c r="AY117" s="377"/>
      <c r="AZ117" s="377"/>
      <c r="BA117" s="377"/>
      <c r="BB117" s="377"/>
      <c r="BC117" s="377"/>
      <c r="BD117" s="377"/>
      <c r="BE117" s="377"/>
      <c r="BF117" s="377"/>
      <c r="BG117" s="377"/>
      <c r="BH117" s="377"/>
      <c r="BI117" s="377"/>
      <c r="BJ117" s="377"/>
      <c r="BK117" s="377"/>
      <c r="BL117" s="377"/>
      <c r="BM117" s="377"/>
      <c r="BN117" s="377"/>
      <c r="BO117" s="377"/>
      <c r="BP117" s="377"/>
      <c r="BQ117" s="377"/>
      <c r="BR117" s="377"/>
      <c r="BS117" s="377"/>
      <c r="BT117" s="377"/>
      <c r="BU117" s="377"/>
      <c r="BV117" s="377"/>
      <c r="BW117" s="377"/>
      <c r="BX117" s="377"/>
      <c r="BY117" s="377"/>
      <c r="BZ117" s="377"/>
      <c r="CA117" s="377"/>
      <c r="CB117" s="377"/>
      <c r="CC117" s="377"/>
      <c r="CD117" s="377"/>
      <c r="CE117" s="377"/>
      <c r="CF117" s="377"/>
      <c r="CG117" s="377"/>
      <c r="CH117" s="377"/>
      <c r="CI117" s="377"/>
      <c r="CJ117" s="377"/>
      <c r="CK117" s="377"/>
      <c r="CL117" s="377"/>
      <c r="CM117" s="377"/>
      <c r="CN117" s="377"/>
      <c r="CO117" s="377"/>
      <c r="CP117" s="377"/>
      <c r="CQ117" s="377"/>
      <c r="CR117" s="377"/>
      <c r="CS117" s="377"/>
      <c r="CT117" s="377"/>
      <c r="CU117" s="377"/>
      <c r="CV117" s="377"/>
      <c r="CW117" s="377"/>
      <c r="CX117" s="377"/>
      <c r="CY117" s="377"/>
      <c r="CZ117" s="377"/>
      <c r="DA117" s="377"/>
      <c r="DB117" s="377"/>
      <c r="DC117" s="377"/>
      <c r="DD117" s="377"/>
      <c r="DE117" s="377"/>
      <c r="DF117" s="377"/>
      <c r="DG117" s="377"/>
      <c r="DH117" s="377"/>
      <c r="DI117" s="377"/>
      <c r="DJ117" s="377"/>
      <c r="DK117" s="377"/>
      <c r="DL117" s="377"/>
      <c r="DM117" s="377"/>
      <c r="DN117" s="377"/>
      <c r="DO117" s="377"/>
      <c r="DP117" s="377"/>
      <c r="DQ117" s="377"/>
      <c r="DR117" s="377"/>
      <c r="DS117" s="377"/>
      <c r="DT117" s="377"/>
      <c r="DU117" s="377"/>
      <c r="DV117" s="377"/>
      <c r="DW117" s="377"/>
      <c r="DX117" s="377"/>
      <c r="DY117" s="377"/>
      <c r="DZ117" s="377"/>
      <c r="EA117" s="377"/>
      <c r="EB117" s="377"/>
      <c r="EC117" s="377"/>
      <c r="ED117" s="377"/>
      <c r="EE117" s="377"/>
      <c r="EF117" s="377"/>
      <c r="EG117" s="377"/>
      <c r="EH117" s="377"/>
      <c r="EI117" s="377"/>
      <c r="EJ117" s="377"/>
      <c r="EK117" s="377"/>
      <c r="EL117" s="377"/>
      <c r="EM117" s="377"/>
      <c r="EN117" s="377"/>
      <c r="EO117" s="377"/>
      <c r="EP117" s="377"/>
      <c r="EQ117" s="377"/>
      <c r="ER117" s="377"/>
      <c r="ES117" s="377"/>
      <c r="ET117" s="377"/>
      <c r="EU117" s="377"/>
      <c r="EV117" s="377"/>
      <c r="EW117" s="377"/>
      <c r="EX117" s="377"/>
      <c r="EY117" s="377"/>
      <c r="EZ117" s="377"/>
      <c r="FA117" s="377"/>
      <c r="FB117" s="377"/>
      <c r="FC117" s="377"/>
      <c r="FD117" s="377"/>
      <c r="FE117" s="377"/>
      <c r="FF117" s="377"/>
      <c r="FG117" s="377"/>
      <c r="FH117" s="377"/>
      <c r="FI117" s="377"/>
      <c r="FJ117" s="377"/>
      <c r="FK117" s="377"/>
      <c r="FL117" s="377"/>
      <c r="FM117" s="377"/>
      <c r="FN117" s="377"/>
      <c r="FO117" s="377"/>
      <c r="FP117" s="377"/>
      <c r="FQ117" s="377"/>
      <c r="FR117" s="377"/>
      <c r="FS117" s="377"/>
      <c r="FT117" s="362"/>
      <c r="FU117" s="335"/>
      <c r="FV117" s="374"/>
    </row>
    <row r="118" spans="1:178" s="244" customFormat="1" ht="15.75">
      <c r="A118" s="353"/>
      <c r="B118" s="353"/>
      <c r="C118" s="398" t="s">
        <v>217</v>
      </c>
      <c r="D118" s="355">
        <v>44426</v>
      </c>
      <c r="E118" s="355">
        <v>44426</v>
      </c>
      <c r="F118" s="356">
        <f t="shared" ref="F118" si="399">+G118/I118</f>
        <v>13.333333333333334</v>
      </c>
      <c r="G118" s="356">
        <v>40</v>
      </c>
      <c r="H118" s="357">
        <v>1</v>
      </c>
      <c r="I118" s="401">
        <v>3</v>
      </c>
      <c r="J118" s="397" t="s">
        <v>92</v>
      </c>
      <c r="K118" s="301"/>
      <c r="L118" s="360"/>
      <c r="M118" s="361"/>
      <c r="N118" s="362" t="str">
        <f t="shared" ref="N118" si="400">_xlfn.IFS(L118=0,"-",(M118/L118)&gt;=1,"SI",(Q118&gt;=P118),"SI",(M118/L118)&lt;1,"NO")</f>
        <v>-</v>
      </c>
      <c r="O118" s="363"/>
      <c r="P118" s="364">
        <f t="shared" ref="P118:Q118" si="401">+L118</f>
        <v>0</v>
      </c>
      <c r="Q118" s="364">
        <f t="shared" si="401"/>
        <v>0</v>
      </c>
      <c r="R118" s="365">
        <f t="shared" ref="R118" si="402">+IF(AND(R$2&gt;=$D118,R$2&lt;=$E118)=TRUE,$I118/$H118,0)</f>
        <v>0</v>
      </c>
      <c r="S118" s="361"/>
      <c r="T118" s="362"/>
      <c r="U118" s="363"/>
      <c r="V118" s="364"/>
      <c r="W118" s="364"/>
      <c r="X118" s="365">
        <f t="shared" ref="X118:Y118" si="403">+R118</f>
        <v>0</v>
      </c>
      <c r="Y118" s="366">
        <f t="shared" si="403"/>
        <v>0</v>
      </c>
      <c r="Z118" s="362"/>
      <c r="AA118" s="367"/>
      <c r="AB118" s="365">
        <f t="shared" ref="AB118" si="404">+IF(AND(AB$2&gt;=$D118,AB$2&lt;=$E118)=TRUE,$I118/$H118,0)</f>
        <v>0</v>
      </c>
      <c r="AC118" s="361"/>
      <c r="AD118" s="362"/>
      <c r="AE118" s="363"/>
      <c r="AF118" s="364"/>
      <c r="AG118" s="364"/>
      <c r="AH118" s="365">
        <f t="shared" ref="AH118" si="405">+IF(AND(AH$2&gt;=$D118,AH$2&lt;=$E118)=TRUE,$I118/$H118,0)</f>
        <v>0</v>
      </c>
      <c r="AI118" s="368"/>
      <c r="AJ118" s="362"/>
      <c r="AK118" s="363"/>
      <c r="AL118" s="367"/>
      <c r="AM118" s="369"/>
      <c r="AN118" s="365">
        <f>+IF(AND(AN$2&gt;=$D118,AN$2&lt;=$E118)=TRUE,$I118/$H118,0)</f>
        <v>0</v>
      </c>
      <c r="AO118" s="361"/>
      <c r="AP118" s="362"/>
      <c r="AQ118" s="363"/>
      <c r="AR118" s="367"/>
      <c r="AS118" s="367"/>
      <c r="AT118" s="365">
        <f>+IF(AND(AT$2&gt;=$D118,AT$2&lt;=$E118)=TRUE,$I118/$H118,0)</f>
        <v>0</v>
      </c>
      <c r="AU118" s="361"/>
      <c r="AV118" s="362"/>
      <c r="AW118" s="363"/>
      <c r="AX118" s="367"/>
      <c r="AY118" s="367"/>
      <c r="AZ118" s="365">
        <f>+IF(AND(AZ$2&gt;=$D118,AZ$2&lt;=$E118)=TRUE,$I118/$H118,0)</f>
        <v>0</v>
      </c>
      <c r="BA118" s="361"/>
      <c r="BB118" s="362"/>
      <c r="BC118" s="363"/>
      <c r="BD118" s="367"/>
      <c r="BE118" s="367"/>
      <c r="BF118" s="365">
        <f>+IF(AND(BF$2&gt;=$D118,BF$2&lt;=$E118)=TRUE,$I118/$H118,0)</f>
        <v>0</v>
      </c>
      <c r="BG118" s="361"/>
      <c r="BH118" s="362"/>
      <c r="BI118" s="363"/>
      <c r="BJ118" s="367"/>
      <c r="BK118" s="367"/>
      <c r="BL118" s="365">
        <f>+IF(AND(BL$2&gt;=$D118,BL$2&lt;=$E118)=TRUE,$I118/$H118,0)</f>
        <v>0</v>
      </c>
      <c r="BM118" s="361"/>
      <c r="BN118" s="362"/>
      <c r="BO118" s="363"/>
      <c r="BP118" s="367"/>
      <c r="BQ118" s="367"/>
      <c r="BR118" s="365">
        <f t="shared" ref="BR118:BS118" si="406">+AB118+AH118+AN118+AT118+AZ118+BF118+BL118</f>
        <v>0</v>
      </c>
      <c r="BS118" s="370">
        <f t="shared" si="406"/>
        <v>0</v>
      </c>
      <c r="BT118" s="371"/>
      <c r="BU118" s="365"/>
      <c r="BV118" s="370"/>
      <c r="BW118" s="362"/>
      <c r="BX118" s="365">
        <f>+IF(AND(BX$2&gt;=$D118,BX$2&lt;=$E118)=TRUE,$I118/$H118,0)</f>
        <v>0</v>
      </c>
      <c r="BY118" s="361"/>
      <c r="BZ118" s="362"/>
      <c r="CA118" s="363"/>
      <c r="CB118" s="367"/>
      <c r="CC118" s="367"/>
      <c r="CD118" s="365">
        <f>+IF(AND(CD$2&gt;=$D118,CD$2&lt;=$E118)=TRUE,$I118/$H118,0)</f>
        <v>0</v>
      </c>
      <c r="CE118" s="361"/>
      <c r="CF118" s="362"/>
      <c r="CG118" s="363"/>
      <c r="CH118" s="367"/>
      <c r="CI118" s="367"/>
      <c r="CJ118" s="365">
        <f>+IF(AND(CJ$2&gt;=$D118,CJ$2&lt;=$E118)=TRUE,$I118/$H118,0)</f>
        <v>0</v>
      </c>
      <c r="CK118" s="361"/>
      <c r="CL118" s="362"/>
      <c r="CM118" s="363"/>
      <c r="CN118" s="367"/>
      <c r="CO118" s="367"/>
      <c r="CP118" s="365">
        <f>+IF(AND(CP$2&gt;=$D118,CP$2&lt;=$E118)=TRUE,$I118/$H118,0)</f>
        <v>0</v>
      </c>
      <c r="CQ118" s="361"/>
      <c r="CR118" s="362"/>
      <c r="CS118" s="363"/>
      <c r="CT118" s="367"/>
      <c r="CU118" s="367"/>
      <c r="CV118" s="365">
        <f>+IF(AND(CV$2&gt;=$D118,CV$2&lt;=$E118)=TRUE,$I118/$H118,0)</f>
        <v>0</v>
      </c>
      <c r="CW118" s="361"/>
      <c r="CX118" s="362"/>
      <c r="CY118" s="363"/>
      <c r="CZ118" s="367"/>
      <c r="DA118" s="367"/>
      <c r="DB118" s="365">
        <f>+IF(AND(DB$2&gt;=$D118,DB$2&lt;=$E118)=TRUE,$I118/$H118,0)</f>
        <v>0</v>
      </c>
      <c r="DC118" s="361"/>
      <c r="DD118" s="362"/>
      <c r="DE118" s="363"/>
      <c r="DF118" s="367"/>
      <c r="DG118" s="367"/>
      <c r="DH118" s="365">
        <f>+IF(AND(DH$2&gt;=$D118,DH$2&lt;=$E118)=TRUE,$I118/$H118,0)</f>
        <v>0</v>
      </c>
      <c r="DI118" s="361"/>
      <c r="DJ118" s="362"/>
      <c r="DK118" s="363"/>
      <c r="DL118" s="367"/>
      <c r="DM118" s="367"/>
      <c r="DN118" s="365">
        <f t="shared" ref="DN118:DO118" si="407">+BX118+CD118+CJ118+CP118+CV118+DB118+DH118</f>
        <v>0</v>
      </c>
      <c r="DO118" s="370">
        <f t="shared" si="407"/>
        <v>0</v>
      </c>
      <c r="DP118" s="371"/>
      <c r="DQ118" s="367"/>
      <c r="DR118" s="372"/>
      <c r="DS118" s="365"/>
      <c r="DT118" s="370"/>
      <c r="DU118" s="362"/>
      <c r="DV118" s="367"/>
      <c r="DW118" s="372"/>
      <c r="DX118" s="365">
        <f>+IF(AND(DX$2&gt;=$D118,DX$2&lt;=$E118)=TRUE,$I118/$H118,0)</f>
        <v>0</v>
      </c>
      <c r="DY118" s="361"/>
      <c r="DZ118" s="362"/>
      <c r="EA118" s="363"/>
      <c r="EB118" s="367"/>
      <c r="EC118" s="367"/>
      <c r="ED118" s="365">
        <f t="shared" ref="ED118" si="408">+IF(AND(ED$2&gt;=$D118,ED$2&lt;=$E118)=TRUE,$I118/$H118,0)</f>
        <v>0</v>
      </c>
      <c r="EE118" s="361"/>
      <c r="EF118" s="362"/>
      <c r="EG118" s="362"/>
      <c r="EH118" s="367"/>
      <c r="EI118" s="367"/>
      <c r="EJ118" s="365">
        <f>+IF(AND(EJ$2&gt;=$D118,EJ$2&lt;=$E118)=TRUE,$I118/$H118,0)</f>
        <v>0</v>
      </c>
      <c r="EK118" s="361"/>
      <c r="EL118" s="362"/>
      <c r="EM118" s="363"/>
      <c r="EN118" s="367"/>
      <c r="EO118" s="367"/>
      <c r="EP118" s="365">
        <f>+IF(AND(EP$2&gt;=$D118,EP$2&lt;=$E118)=TRUE,$I118/$H118,0)</f>
        <v>3</v>
      </c>
      <c r="EQ118" s="361"/>
      <c r="ER118" s="362"/>
      <c r="ES118" s="363"/>
      <c r="ET118" s="367"/>
      <c r="EU118" s="367"/>
      <c r="EV118" s="365">
        <f>+IF(AND(EV$2&gt;=$D118,EV$2&lt;=$E118)=TRUE,$I118/$H118,0)</f>
        <v>0</v>
      </c>
      <c r="EW118" s="361"/>
      <c r="EX118" s="362"/>
      <c r="EY118" s="363"/>
      <c r="EZ118" s="367"/>
      <c r="FA118" s="367"/>
      <c r="FB118" s="365">
        <f>+IF(AND(FB$2&gt;=$D118,FB$2&lt;=$E118)=TRUE,$I118/$H118,0)</f>
        <v>0</v>
      </c>
      <c r="FC118" s="361"/>
      <c r="FD118" s="362"/>
      <c r="FE118" s="363"/>
      <c r="FF118" s="367"/>
      <c r="FG118" s="367"/>
      <c r="FH118" s="365">
        <f>+IF(AND(FH$2&gt;=$D118,FH$2&lt;=$E118)=TRUE,$I118/$H118,0)</f>
        <v>0</v>
      </c>
      <c r="FI118" s="361"/>
      <c r="FJ118" s="362"/>
      <c r="FK118" s="363"/>
      <c r="FL118" s="367"/>
      <c r="FM118" s="367"/>
      <c r="FN118" s="365">
        <f t="shared" ref="FN118:FO118" si="409">+DX118+ED118+EJ118+EP118+EV118+FB118+FH118</f>
        <v>3</v>
      </c>
      <c r="FO118" s="370">
        <f t="shared" si="409"/>
        <v>0</v>
      </c>
      <c r="FP118" s="373"/>
      <c r="FQ118" s="365">
        <f t="shared" ref="FQ118" si="410">+DS118+FN118</f>
        <v>3</v>
      </c>
      <c r="FR118" s="370">
        <f t="shared" ref="FR118" si="411">+FO118+DT118</f>
        <v>0</v>
      </c>
      <c r="FS118" s="362"/>
      <c r="FT118" s="362"/>
      <c r="FU118" s="335"/>
      <c r="FV118" s="374"/>
    </row>
    <row r="119" spans="1:178" s="244" customFormat="1" ht="15.75">
      <c r="A119" s="353"/>
      <c r="B119" s="353"/>
      <c r="C119" s="403" t="s">
        <v>218</v>
      </c>
      <c r="D119" s="377"/>
      <c r="E119" s="377"/>
      <c r="F119" s="377"/>
      <c r="G119" s="377"/>
      <c r="H119" s="377"/>
      <c r="I119" s="377"/>
      <c r="J119" s="377"/>
      <c r="K119" s="377"/>
      <c r="L119" s="377"/>
      <c r="M119" s="377"/>
      <c r="N119" s="377"/>
      <c r="O119" s="377"/>
      <c r="P119" s="377"/>
      <c r="Q119" s="377"/>
      <c r="R119" s="377"/>
      <c r="S119" s="377"/>
      <c r="T119" s="377"/>
      <c r="U119" s="377"/>
      <c r="V119" s="377"/>
      <c r="W119" s="377"/>
      <c r="X119" s="377"/>
      <c r="Y119" s="377"/>
      <c r="Z119" s="377"/>
      <c r="AA119" s="377"/>
      <c r="AB119" s="377"/>
      <c r="AC119" s="377"/>
      <c r="AD119" s="377"/>
      <c r="AE119" s="377"/>
      <c r="AF119" s="377"/>
      <c r="AG119" s="377"/>
      <c r="AH119" s="377"/>
      <c r="AI119" s="377"/>
      <c r="AJ119" s="377"/>
      <c r="AK119" s="377"/>
      <c r="AL119" s="377"/>
      <c r="AM119" s="377"/>
      <c r="AN119" s="377"/>
      <c r="AO119" s="377"/>
      <c r="AP119" s="377"/>
      <c r="AQ119" s="377"/>
      <c r="AR119" s="377"/>
      <c r="AS119" s="377"/>
      <c r="AT119" s="377"/>
      <c r="AU119" s="377"/>
      <c r="AV119" s="377"/>
      <c r="AW119" s="377"/>
      <c r="AX119" s="377"/>
      <c r="AY119" s="377"/>
      <c r="AZ119" s="377"/>
      <c r="BA119" s="377"/>
      <c r="BB119" s="377"/>
      <c r="BC119" s="377"/>
      <c r="BD119" s="377"/>
      <c r="BE119" s="377"/>
      <c r="BF119" s="377"/>
      <c r="BG119" s="377"/>
      <c r="BH119" s="377"/>
      <c r="BI119" s="377"/>
      <c r="BJ119" s="377"/>
      <c r="BK119" s="377"/>
      <c r="BL119" s="377"/>
      <c r="BM119" s="377"/>
      <c r="BN119" s="377"/>
      <c r="BO119" s="377"/>
      <c r="BP119" s="377"/>
      <c r="BQ119" s="377"/>
      <c r="BR119" s="377"/>
      <c r="BS119" s="377"/>
      <c r="BT119" s="377"/>
      <c r="BU119" s="377"/>
      <c r="BV119" s="377"/>
      <c r="BW119" s="377"/>
      <c r="BX119" s="377"/>
      <c r="BY119" s="377"/>
      <c r="BZ119" s="377"/>
      <c r="CA119" s="377"/>
      <c r="CB119" s="377"/>
      <c r="CC119" s="377"/>
      <c r="CD119" s="377"/>
      <c r="CE119" s="377"/>
      <c r="CF119" s="377"/>
      <c r="CG119" s="377"/>
      <c r="CH119" s="377"/>
      <c r="CI119" s="377"/>
      <c r="CJ119" s="377"/>
      <c r="CK119" s="377"/>
      <c r="CL119" s="377"/>
      <c r="CM119" s="377"/>
      <c r="CN119" s="377"/>
      <c r="CO119" s="377"/>
      <c r="CP119" s="377"/>
      <c r="CQ119" s="377"/>
      <c r="CR119" s="377"/>
      <c r="CS119" s="377"/>
      <c r="CT119" s="377"/>
      <c r="CU119" s="377"/>
      <c r="CV119" s="377"/>
      <c r="CW119" s="377"/>
      <c r="CX119" s="377"/>
      <c r="CY119" s="377"/>
      <c r="CZ119" s="377"/>
      <c r="DA119" s="377"/>
      <c r="DB119" s="377"/>
      <c r="DC119" s="377"/>
      <c r="DD119" s="377"/>
      <c r="DE119" s="377"/>
      <c r="DF119" s="377"/>
      <c r="DG119" s="377"/>
      <c r="DH119" s="377"/>
      <c r="DI119" s="377"/>
      <c r="DJ119" s="377"/>
      <c r="DK119" s="377"/>
      <c r="DL119" s="377"/>
      <c r="DM119" s="377"/>
      <c r="DN119" s="377"/>
      <c r="DO119" s="377"/>
      <c r="DP119" s="377"/>
      <c r="DQ119" s="377"/>
      <c r="DR119" s="377"/>
      <c r="DS119" s="377"/>
      <c r="DT119" s="377"/>
      <c r="DU119" s="377"/>
      <c r="DV119" s="377"/>
      <c r="DW119" s="377"/>
      <c r="DX119" s="377"/>
      <c r="DY119" s="377"/>
      <c r="DZ119" s="377"/>
      <c r="EA119" s="377"/>
      <c r="EB119" s="377"/>
      <c r="EC119" s="377"/>
      <c r="ED119" s="377"/>
      <c r="EE119" s="377"/>
      <c r="EF119" s="377"/>
      <c r="EG119" s="377"/>
      <c r="EH119" s="377"/>
      <c r="EI119" s="377"/>
      <c r="EJ119" s="377"/>
      <c r="EK119" s="377"/>
      <c r="EL119" s="377"/>
      <c r="EM119" s="377"/>
      <c r="EN119" s="377"/>
      <c r="EO119" s="377"/>
      <c r="EP119" s="377"/>
      <c r="EQ119" s="377"/>
      <c r="ER119" s="377"/>
      <c r="ES119" s="377"/>
      <c r="ET119" s="377"/>
      <c r="EU119" s="377"/>
      <c r="EV119" s="377"/>
      <c r="EW119" s="377"/>
      <c r="EX119" s="377"/>
      <c r="EY119" s="377"/>
      <c r="EZ119" s="377"/>
      <c r="FA119" s="377"/>
      <c r="FB119" s="377"/>
      <c r="FC119" s="377"/>
      <c r="FD119" s="377"/>
      <c r="FE119" s="377"/>
      <c r="FF119" s="377"/>
      <c r="FG119" s="377"/>
      <c r="FH119" s="377"/>
      <c r="FI119" s="377"/>
      <c r="FJ119" s="377"/>
      <c r="FK119" s="377"/>
      <c r="FL119" s="377"/>
      <c r="FM119" s="377"/>
      <c r="FN119" s="377"/>
      <c r="FO119" s="377"/>
      <c r="FP119" s="377"/>
      <c r="FQ119" s="377"/>
      <c r="FR119" s="377"/>
      <c r="FS119" s="377"/>
      <c r="FT119" s="362"/>
      <c r="FU119" s="335"/>
      <c r="FV119" s="374"/>
    </row>
    <row r="120" spans="1:178" s="244" customFormat="1" ht="15.75">
      <c r="A120" s="353"/>
      <c r="B120" s="353"/>
      <c r="C120" s="398" t="s">
        <v>219</v>
      </c>
      <c r="D120" s="355">
        <v>44413</v>
      </c>
      <c r="E120" s="355">
        <v>44414</v>
      </c>
      <c r="F120" s="356">
        <f t="shared" ref="F120" si="412">+G120/I120</f>
        <v>1.6</v>
      </c>
      <c r="G120" s="356">
        <v>80</v>
      </c>
      <c r="H120" s="357">
        <v>2</v>
      </c>
      <c r="I120" s="401">
        <v>50</v>
      </c>
      <c r="J120" s="397" t="s">
        <v>92</v>
      </c>
      <c r="K120" s="301"/>
      <c r="L120" s="360"/>
      <c r="M120" s="361"/>
      <c r="N120" s="362" t="str">
        <f t="shared" ref="N120" si="413">_xlfn.IFS(L120=0,"-",(M120/L120)&gt;=1,"SI",(Q120&gt;=P120),"SI",(M120/L120)&lt;1,"NO")</f>
        <v>-</v>
      </c>
      <c r="O120" s="363"/>
      <c r="P120" s="364">
        <f t="shared" ref="P120:Q120" si="414">+L120</f>
        <v>0</v>
      </c>
      <c r="Q120" s="364">
        <f t="shared" si="414"/>
        <v>0</v>
      </c>
      <c r="R120" s="365">
        <f t="shared" ref="R120" si="415">+IF(AND(R$2&gt;=$D120,R$2&lt;=$E120)=TRUE,$I120/$H120,0)</f>
        <v>0</v>
      </c>
      <c r="S120" s="361"/>
      <c r="T120" s="362"/>
      <c r="U120" s="363"/>
      <c r="V120" s="364"/>
      <c r="W120" s="364"/>
      <c r="X120" s="365">
        <f t="shared" ref="X120:Y120" si="416">+R120</f>
        <v>0</v>
      </c>
      <c r="Y120" s="366">
        <f t="shared" si="416"/>
        <v>0</v>
      </c>
      <c r="Z120" s="362"/>
      <c r="AA120" s="367"/>
      <c r="AB120" s="365">
        <f t="shared" ref="AB120" si="417">+IF(AND(AB$2&gt;=$D120,AB$2&lt;=$E120)=TRUE,$I120/$H120,0)</f>
        <v>0</v>
      </c>
      <c r="AC120" s="361"/>
      <c r="AD120" s="362"/>
      <c r="AE120" s="363"/>
      <c r="AF120" s="364"/>
      <c r="AG120" s="364"/>
      <c r="AH120" s="365">
        <f t="shared" ref="AH120" si="418">+IF(AND(AH$2&gt;=$D120,AH$2&lt;=$E120)=TRUE,$I120/$H120,0)</f>
        <v>0</v>
      </c>
      <c r="AI120" s="368"/>
      <c r="AJ120" s="362"/>
      <c r="AK120" s="363"/>
      <c r="AL120" s="367"/>
      <c r="AM120" s="369"/>
      <c r="AN120" s="365">
        <f>+IF(AND(AN$2&gt;=$D120,AN$2&lt;=$E120)=TRUE,$I120/$H120,0)</f>
        <v>0</v>
      </c>
      <c r="AO120" s="361"/>
      <c r="AP120" s="362"/>
      <c r="AQ120" s="363"/>
      <c r="AR120" s="367"/>
      <c r="AS120" s="367"/>
      <c r="AT120" s="365">
        <f>+IF(AND(AT$2&gt;=$D120,AT$2&lt;=$E120)=TRUE,$I120/$H120,0)</f>
        <v>0</v>
      </c>
      <c r="AU120" s="361"/>
      <c r="AV120" s="362"/>
      <c r="AW120" s="363"/>
      <c r="AX120" s="367"/>
      <c r="AY120" s="367"/>
      <c r="AZ120" s="365">
        <f>+IF(AND(AZ$2&gt;=$D120,AZ$2&lt;=$E120)=TRUE,$I120/$H120,0)</f>
        <v>25</v>
      </c>
      <c r="BA120" s="361"/>
      <c r="BB120" s="362"/>
      <c r="BC120" s="363"/>
      <c r="BD120" s="367"/>
      <c r="BE120" s="367"/>
      <c r="BF120" s="365">
        <f>+IF(AND(BF$2&gt;=$D120,BF$2&lt;=$E120)=TRUE,$I120/$H120,0)</f>
        <v>25</v>
      </c>
      <c r="BG120" s="361"/>
      <c r="BH120" s="362"/>
      <c r="BI120" s="363"/>
      <c r="BJ120" s="367"/>
      <c r="BK120" s="367"/>
      <c r="BL120" s="365">
        <f>+IF(AND(BL$2&gt;=$D120,BL$2&lt;=$E120)=TRUE,$I120/$H120,0)</f>
        <v>0</v>
      </c>
      <c r="BM120" s="361"/>
      <c r="BN120" s="362"/>
      <c r="BO120" s="363"/>
      <c r="BP120" s="367"/>
      <c r="BQ120" s="367"/>
      <c r="BR120" s="365">
        <f t="shared" ref="BR120:BS120" si="419">+AB120+AH120+AN120+AT120+AZ120+BF120+BL120</f>
        <v>50</v>
      </c>
      <c r="BS120" s="370">
        <f t="shared" si="419"/>
        <v>0</v>
      </c>
      <c r="BT120" s="371"/>
      <c r="BU120" s="365"/>
      <c r="BV120" s="370"/>
      <c r="BW120" s="362"/>
      <c r="BX120" s="365">
        <f>+IF(AND(BX$2&gt;=$D120,BX$2&lt;=$E120)=TRUE,$I120/$H120,0)</f>
        <v>0</v>
      </c>
      <c r="BY120" s="361"/>
      <c r="BZ120" s="362"/>
      <c r="CA120" s="363"/>
      <c r="CB120" s="367"/>
      <c r="CC120" s="367"/>
      <c r="CD120" s="365">
        <f>+IF(AND(CD$2&gt;=$D120,CD$2&lt;=$E120)=TRUE,$I120/$H120,0)</f>
        <v>0</v>
      </c>
      <c r="CE120" s="361"/>
      <c r="CF120" s="362"/>
      <c r="CG120" s="363"/>
      <c r="CH120" s="367"/>
      <c r="CI120" s="367"/>
      <c r="CJ120" s="365">
        <f>+IF(AND(CJ$2&gt;=$D120,CJ$2&lt;=$E120)=TRUE,$I120/$H120,0)</f>
        <v>0</v>
      </c>
      <c r="CK120" s="361"/>
      <c r="CL120" s="362"/>
      <c r="CM120" s="363"/>
      <c r="CN120" s="367"/>
      <c r="CO120" s="367"/>
      <c r="CP120" s="365">
        <f>+IF(AND(CP$2&gt;=$D120,CP$2&lt;=$E120)=TRUE,$I120/$H120,0)</f>
        <v>0</v>
      </c>
      <c r="CQ120" s="361"/>
      <c r="CR120" s="362"/>
      <c r="CS120" s="363"/>
      <c r="CT120" s="367"/>
      <c r="CU120" s="367"/>
      <c r="CV120" s="365">
        <f>+IF(AND(CV$2&gt;=$D120,CV$2&lt;=$E120)=TRUE,$I120/$H120,0)</f>
        <v>0</v>
      </c>
      <c r="CW120" s="361"/>
      <c r="CX120" s="362"/>
      <c r="CY120" s="363"/>
      <c r="CZ120" s="367"/>
      <c r="DA120" s="367"/>
      <c r="DB120" s="365">
        <f>+IF(AND(DB$2&gt;=$D120,DB$2&lt;=$E120)=TRUE,$I120/$H120,0)</f>
        <v>0</v>
      </c>
      <c r="DC120" s="361"/>
      <c r="DD120" s="362"/>
      <c r="DE120" s="363"/>
      <c r="DF120" s="367"/>
      <c r="DG120" s="367"/>
      <c r="DH120" s="365">
        <f>+IF(AND(DH$2&gt;=$D120,DH$2&lt;=$E120)=TRUE,$I120/$H120,0)</f>
        <v>0</v>
      </c>
      <c r="DI120" s="361"/>
      <c r="DJ120" s="362"/>
      <c r="DK120" s="363"/>
      <c r="DL120" s="367"/>
      <c r="DM120" s="367"/>
      <c r="DN120" s="365">
        <f t="shared" ref="DN120:DO120" si="420">+BX120+CD120+CJ120+CP120+CV120+DB120+DH120</f>
        <v>0</v>
      </c>
      <c r="DO120" s="370">
        <f t="shared" si="420"/>
        <v>0</v>
      </c>
      <c r="DP120" s="371"/>
      <c r="DQ120" s="367"/>
      <c r="DR120" s="372"/>
      <c r="DS120" s="365"/>
      <c r="DT120" s="370"/>
      <c r="DU120" s="362"/>
      <c r="DV120" s="367"/>
      <c r="DW120" s="372"/>
      <c r="DX120" s="365">
        <f>+IF(AND(DX$2&gt;=$D120,DX$2&lt;=$E120)=TRUE,$I120/$H120,0)</f>
        <v>0</v>
      </c>
      <c r="DY120" s="361"/>
      <c r="DZ120" s="362"/>
      <c r="EA120" s="363"/>
      <c r="EB120" s="367"/>
      <c r="EC120" s="367"/>
      <c r="ED120" s="365">
        <f t="shared" ref="ED120" si="421">+IF(AND(ED$2&gt;=$D120,ED$2&lt;=$E120)=TRUE,$I120/$H120,0)</f>
        <v>0</v>
      </c>
      <c r="EE120" s="361"/>
      <c r="EF120" s="362"/>
      <c r="EG120" s="362"/>
      <c r="EH120" s="367"/>
      <c r="EI120" s="367"/>
      <c r="EJ120" s="365">
        <f>+IF(AND(EJ$2&gt;=$D120,EJ$2&lt;=$E120)=TRUE,$I120/$H120,0)</f>
        <v>0</v>
      </c>
      <c r="EK120" s="361"/>
      <c r="EL120" s="362"/>
      <c r="EM120" s="363"/>
      <c r="EN120" s="367"/>
      <c r="EO120" s="367"/>
      <c r="EP120" s="365">
        <f>+IF(AND(EP$2&gt;=$D120,EP$2&lt;=$E120)=TRUE,$I120/$H120,0)</f>
        <v>0</v>
      </c>
      <c r="EQ120" s="361"/>
      <c r="ER120" s="362"/>
      <c r="ES120" s="363"/>
      <c r="ET120" s="367"/>
      <c r="EU120" s="367"/>
      <c r="EV120" s="365">
        <f>+IF(AND(EV$2&gt;=$D120,EV$2&lt;=$E120)=TRUE,$I120/$H120,0)</f>
        <v>0</v>
      </c>
      <c r="EW120" s="361"/>
      <c r="EX120" s="362"/>
      <c r="EY120" s="363"/>
      <c r="EZ120" s="367"/>
      <c r="FA120" s="367"/>
      <c r="FB120" s="365">
        <f>+IF(AND(FB$2&gt;=$D120,FB$2&lt;=$E120)=TRUE,$I120/$H120,0)</f>
        <v>0</v>
      </c>
      <c r="FC120" s="361"/>
      <c r="FD120" s="362"/>
      <c r="FE120" s="363"/>
      <c r="FF120" s="367"/>
      <c r="FG120" s="367"/>
      <c r="FH120" s="365">
        <f>+IF(AND(FH$2&gt;=$D120,FH$2&lt;=$E120)=TRUE,$I120/$H120,0)</f>
        <v>0</v>
      </c>
      <c r="FI120" s="361"/>
      <c r="FJ120" s="362"/>
      <c r="FK120" s="363"/>
      <c r="FL120" s="367"/>
      <c r="FM120" s="367"/>
      <c r="FN120" s="365">
        <f t="shared" ref="FN120:FO120" si="422">+DX120+ED120+EJ120+EP120+EV120+FB120+FH120</f>
        <v>0</v>
      </c>
      <c r="FO120" s="370">
        <f t="shared" si="422"/>
        <v>0</v>
      </c>
      <c r="FP120" s="373"/>
      <c r="FQ120" s="365">
        <f t="shared" ref="FQ120" si="423">+DS120+FN120</f>
        <v>0</v>
      </c>
      <c r="FR120" s="370">
        <f t="shared" ref="FR120" si="424">+FO120+DT120</f>
        <v>0</v>
      </c>
      <c r="FS120" s="362"/>
      <c r="FT120" s="362"/>
      <c r="FU120" s="335"/>
      <c r="FV120" s="374"/>
    </row>
    <row r="121" spans="1:178" s="244" customFormat="1" ht="15.75">
      <c r="A121" s="353"/>
      <c r="B121" s="353"/>
      <c r="C121" s="400" t="s">
        <v>155</v>
      </c>
      <c r="D121" s="377"/>
      <c r="E121" s="377"/>
      <c r="F121" s="377"/>
      <c r="G121" s="377"/>
      <c r="H121" s="377"/>
      <c r="I121" s="377"/>
      <c r="J121" s="377"/>
      <c r="K121" s="377"/>
      <c r="L121" s="377"/>
      <c r="M121" s="377"/>
      <c r="N121" s="377"/>
      <c r="O121" s="377"/>
      <c r="P121" s="377"/>
      <c r="Q121" s="377"/>
      <c r="R121" s="377"/>
      <c r="S121" s="377"/>
      <c r="T121" s="377"/>
      <c r="U121" s="377"/>
      <c r="V121" s="377"/>
      <c r="W121" s="377"/>
      <c r="X121" s="377"/>
      <c r="Y121" s="377"/>
      <c r="Z121" s="377"/>
      <c r="AA121" s="377"/>
      <c r="AB121" s="377"/>
      <c r="AC121" s="377"/>
      <c r="AD121" s="377"/>
      <c r="AE121" s="377"/>
      <c r="AF121" s="377"/>
      <c r="AG121" s="377"/>
      <c r="AH121" s="377"/>
      <c r="AI121" s="377"/>
      <c r="AJ121" s="377"/>
      <c r="AK121" s="377"/>
      <c r="AL121" s="377"/>
      <c r="AM121" s="377"/>
      <c r="AN121" s="377"/>
      <c r="AO121" s="377"/>
      <c r="AP121" s="377"/>
      <c r="AQ121" s="377"/>
      <c r="AR121" s="377"/>
      <c r="AS121" s="377"/>
      <c r="AT121" s="377"/>
      <c r="AU121" s="377"/>
      <c r="AV121" s="377"/>
      <c r="AW121" s="377"/>
      <c r="AX121" s="377"/>
      <c r="AY121" s="377"/>
      <c r="AZ121" s="377"/>
      <c r="BA121" s="377"/>
      <c r="BB121" s="377"/>
      <c r="BC121" s="377"/>
      <c r="BD121" s="377"/>
      <c r="BE121" s="377"/>
      <c r="BF121" s="377"/>
      <c r="BG121" s="377"/>
      <c r="BH121" s="377"/>
      <c r="BI121" s="377"/>
      <c r="BJ121" s="377"/>
      <c r="BK121" s="377"/>
      <c r="BL121" s="377"/>
      <c r="BM121" s="377"/>
      <c r="BN121" s="377"/>
      <c r="BO121" s="377"/>
      <c r="BP121" s="377"/>
      <c r="BQ121" s="377"/>
      <c r="BR121" s="377"/>
      <c r="BS121" s="377"/>
      <c r="BT121" s="377"/>
      <c r="BU121" s="377"/>
      <c r="BV121" s="377"/>
      <c r="BW121" s="377"/>
      <c r="BX121" s="377"/>
      <c r="BY121" s="377"/>
      <c r="BZ121" s="377"/>
      <c r="CA121" s="377"/>
      <c r="CB121" s="377"/>
      <c r="CC121" s="377"/>
      <c r="CD121" s="377"/>
      <c r="CE121" s="377"/>
      <c r="CF121" s="377"/>
      <c r="CG121" s="377"/>
      <c r="CH121" s="377"/>
      <c r="CI121" s="377"/>
      <c r="CJ121" s="377"/>
      <c r="CK121" s="377"/>
      <c r="CL121" s="377"/>
      <c r="CM121" s="377"/>
      <c r="CN121" s="377"/>
      <c r="CO121" s="377"/>
      <c r="CP121" s="377"/>
      <c r="CQ121" s="377"/>
      <c r="CR121" s="377"/>
      <c r="CS121" s="377"/>
      <c r="CT121" s="377"/>
      <c r="CU121" s="377"/>
      <c r="CV121" s="377"/>
      <c r="CW121" s="377"/>
      <c r="CX121" s="377"/>
      <c r="CY121" s="377"/>
      <c r="CZ121" s="377"/>
      <c r="DA121" s="377"/>
      <c r="DB121" s="377"/>
      <c r="DC121" s="377"/>
      <c r="DD121" s="377"/>
      <c r="DE121" s="377"/>
      <c r="DF121" s="377"/>
      <c r="DG121" s="377"/>
      <c r="DH121" s="377"/>
      <c r="DI121" s="377"/>
      <c r="DJ121" s="377"/>
      <c r="DK121" s="377"/>
      <c r="DL121" s="377"/>
      <c r="DM121" s="377"/>
      <c r="DN121" s="377"/>
      <c r="DO121" s="377"/>
      <c r="DP121" s="377"/>
      <c r="DQ121" s="377"/>
      <c r="DR121" s="377"/>
      <c r="DS121" s="377"/>
      <c r="DT121" s="377"/>
      <c r="DU121" s="377"/>
      <c r="DV121" s="377"/>
      <c r="DW121" s="377"/>
      <c r="DX121" s="377"/>
      <c r="DY121" s="377"/>
      <c r="DZ121" s="377"/>
      <c r="EA121" s="377"/>
      <c r="EB121" s="377"/>
      <c r="EC121" s="377"/>
      <c r="ED121" s="377"/>
      <c r="EE121" s="377"/>
      <c r="EF121" s="377"/>
      <c r="EG121" s="377"/>
      <c r="EH121" s="377"/>
      <c r="EI121" s="377"/>
      <c r="EJ121" s="377"/>
      <c r="EK121" s="377"/>
      <c r="EL121" s="377"/>
      <c r="EM121" s="377"/>
      <c r="EN121" s="377"/>
      <c r="EO121" s="377"/>
      <c r="EP121" s="377"/>
      <c r="EQ121" s="377"/>
      <c r="ER121" s="377"/>
      <c r="ES121" s="377"/>
      <c r="ET121" s="377"/>
      <c r="EU121" s="377"/>
      <c r="EV121" s="377"/>
      <c r="EW121" s="377"/>
      <c r="EX121" s="377"/>
      <c r="EY121" s="377"/>
      <c r="EZ121" s="377"/>
      <c r="FA121" s="377"/>
      <c r="FB121" s="377"/>
      <c r="FC121" s="377"/>
      <c r="FD121" s="377"/>
      <c r="FE121" s="377"/>
      <c r="FF121" s="377"/>
      <c r="FG121" s="377"/>
      <c r="FH121" s="377"/>
      <c r="FI121" s="377"/>
      <c r="FJ121" s="377"/>
      <c r="FK121" s="377"/>
      <c r="FL121" s="377"/>
      <c r="FM121" s="377"/>
      <c r="FN121" s="377"/>
      <c r="FO121" s="377"/>
      <c r="FP121" s="377"/>
      <c r="FQ121" s="377"/>
      <c r="FR121" s="377"/>
      <c r="FS121" s="377"/>
      <c r="FT121" s="362"/>
      <c r="FU121" s="335"/>
      <c r="FV121" s="374"/>
    </row>
    <row r="122" spans="1:178" s="244" customFormat="1">
      <c r="A122" s="353"/>
      <c r="B122" s="353"/>
      <c r="C122" s="398" t="s">
        <v>156</v>
      </c>
      <c r="D122" s="355">
        <v>44412</v>
      </c>
      <c r="E122" s="355">
        <v>44413</v>
      </c>
      <c r="F122" s="356">
        <f t="shared" ref="F122" si="425">+G122/I122</f>
        <v>30</v>
      </c>
      <c r="G122" s="356">
        <v>30</v>
      </c>
      <c r="H122" s="357">
        <v>2</v>
      </c>
      <c r="I122" s="401">
        <v>1</v>
      </c>
      <c r="J122" s="359" t="s">
        <v>205</v>
      </c>
      <c r="K122" s="301"/>
      <c r="L122" s="360"/>
      <c r="M122" s="361"/>
      <c r="N122" s="362" t="str">
        <f t="shared" ref="N122" si="426">_xlfn.IFS(L122=0,"-",(M122/L122)&gt;=1,"SI",(Q122&gt;=P122),"SI",(M122/L122)&lt;1,"NO")</f>
        <v>-</v>
      </c>
      <c r="O122" s="363"/>
      <c r="P122" s="364">
        <f t="shared" ref="P122:Q122" si="427">+L122</f>
        <v>0</v>
      </c>
      <c r="Q122" s="364">
        <f t="shared" si="427"/>
        <v>0</v>
      </c>
      <c r="R122" s="365">
        <f t="shared" ref="R122" si="428">+IF(AND(R$2&gt;=$D122,R$2&lt;=$E122)=TRUE,$I122/$H122,0)</f>
        <v>0</v>
      </c>
      <c r="S122" s="361"/>
      <c r="T122" s="362"/>
      <c r="U122" s="363"/>
      <c r="V122" s="364"/>
      <c r="W122" s="364"/>
      <c r="X122" s="365">
        <f t="shared" ref="X122:Y122" si="429">+R122</f>
        <v>0</v>
      </c>
      <c r="Y122" s="366">
        <f t="shared" si="429"/>
        <v>0</v>
      </c>
      <c r="Z122" s="362"/>
      <c r="AA122" s="367"/>
      <c r="AB122" s="365">
        <f t="shared" ref="AB122" si="430">+IF(AND(AB$2&gt;=$D122,AB$2&lt;=$E122)=TRUE,$I122/$H122,0)</f>
        <v>0</v>
      </c>
      <c r="AC122" s="361"/>
      <c r="AD122" s="362"/>
      <c r="AE122" s="363"/>
      <c r="AF122" s="364"/>
      <c r="AG122" s="364"/>
      <c r="AH122" s="365">
        <f t="shared" ref="AH122" si="431">+IF(AND(AH$2&gt;=$D122,AH$2&lt;=$E122)=TRUE,$I122/$H122,0)</f>
        <v>0</v>
      </c>
      <c r="AI122" s="368"/>
      <c r="AJ122" s="362"/>
      <c r="AK122" s="363"/>
      <c r="AL122" s="367"/>
      <c r="AM122" s="369"/>
      <c r="AN122" s="365">
        <f>+IF(AND(AN$2&gt;=$D122,AN$2&lt;=$E122)=TRUE,$I122/$H122,0)</f>
        <v>0</v>
      </c>
      <c r="AO122" s="361"/>
      <c r="AP122" s="362"/>
      <c r="AQ122" s="363"/>
      <c r="AR122" s="367"/>
      <c r="AS122" s="367"/>
      <c r="AT122" s="365">
        <f>+IF(AND(AT$2&gt;=$D122,AT$2&lt;=$E122)=TRUE,$I122/$H122,0)</f>
        <v>0.5</v>
      </c>
      <c r="AU122" s="361">
        <v>0.5</v>
      </c>
      <c r="AV122" s="362"/>
      <c r="AW122" s="363"/>
      <c r="AX122" s="367"/>
      <c r="AY122" s="367"/>
      <c r="AZ122" s="365">
        <f>+IF(AND(AZ$2&gt;=$D122,AZ$2&lt;=$E122)=TRUE,$I122/$H122,0)</f>
        <v>0.5</v>
      </c>
      <c r="BA122" s="361"/>
      <c r="BB122" s="362"/>
      <c r="BC122" s="363"/>
      <c r="BD122" s="367"/>
      <c r="BE122" s="367"/>
      <c r="BF122" s="365">
        <f>+IF(AND(BF$2&gt;=$D122,BF$2&lt;=$E122)=TRUE,$I122/$H122,0)</f>
        <v>0</v>
      </c>
      <c r="BG122" s="361"/>
      <c r="BH122" s="362"/>
      <c r="BI122" s="363"/>
      <c r="BJ122" s="367"/>
      <c r="BK122" s="367"/>
      <c r="BL122" s="365">
        <f>+IF(AND(BL$2&gt;=$D122,BL$2&lt;=$E122)=TRUE,$I122/$H122,0)</f>
        <v>0</v>
      </c>
      <c r="BM122" s="361"/>
      <c r="BN122" s="362"/>
      <c r="BO122" s="363"/>
      <c r="BP122" s="367"/>
      <c r="BQ122" s="367"/>
      <c r="BR122" s="365">
        <f t="shared" ref="BR122:BS122" si="432">+AB122+AH122+AN122+AT122+AZ122+BF122+BL122</f>
        <v>1</v>
      </c>
      <c r="BS122" s="370">
        <f t="shared" si="432"/>
        <v>0.5</v>
      </c>
      <c r="BT122" s="371"/>
      <c r="BU122" s="365"/>
      <c r="BV122" s="370"/>
      <c r="BW122" s="362"/>
      <c r="BX122" s="365">
        <f>+IF(AND(BX$2&gt;=$D122,BX$2&lt;=$E122)=TRUE,$I122/$H122,0)</f>
        <v>0</v>
      </c>
      <c r="BY122" s="361"/>
      <c r="BZ122" s="362"/>
      <c r="CA122" s="363"/>
      <c r="CB122" s="367"/>
      <c r="CC122" s="367"/>
      <c r="CD122" s="365">
        <f>+IF(AND(CD$2&gt;=$D122,CD$2&lt;=$E122)=TRUE,$I122/$H122,0)</f>
        <v>0</v>
      </c>
      <c r="CE122" s="361"/>
      <c r="CF122" s="362"/>
      <c r="CG122" s="363"/>
      <c r="CH122" s="367"/>
      <c r="CI122" s="367"/>
      <c r="CJ122" s="365">
        <f>+IF(AND(CJ$2&gt;=$D122,CJ$2&lt;=$E122)=TRUE,$I122/$H122,0)</f>
        <v>0</v>
      </c>
      <c r="CK122" s="361"/>
      <c r="CL122" s="362"/>
      <c r="CM122" s="363"/>
      <c r="CN122" s="367"/>
      <c r="CO122" s="367"/>
      <c r="CP122" s="365">
        <f>+IF(AND(CP$2&gt;=$D122,CP$2&lt;=$E122)=TRUE,$I122/$H122,0)</f>
        <v>0</v>
      </c>
      <c r="CQ122" s="361"/>
      <c r="CR122" s="362"/>
      <c r="CS122" s="363"/>
      <c r="CT122" s="367"/>
      <c r="CU122" s="367"/>
      <c r="CV122" s="365">
        <f>+IF(AND(CV$2&gt;=$D122,CV$2&lt;=$E122)=TRUE,$I122/$H122,0)</f>
        <v>0</v>
      </c>
      <c r="CW122" s="361"/>
      <c r="CX122" s="362"/>
      <c r="CY122" s="363"/>
      <c r="CZ122" s="367"/>
      <c r="DA122" s="367"/>
      <c r="DB122" s="365">
        <f>+IF(AND(DB$2&gt;=$D122,DB$2&lt;=$E122)=TRUE,$I122/$H122,0)</f>
        <v>0</v>
      </c>
      <c r="DC122" s="361"/>
      <c r="DD122" s="362"/>
      <c r="DE122" s="363"/>
      <c r="DF122" s="367"/>
      <c r="DG122" s="367"/>
      <c r="DH122" s="365">
        <f>+IF(AND(DH$2&gt;=$D122,DH$2&lt;=$E122)=TRUE,$I122/$H122,0)</f>
        <v>0</v>
      </c>
      <c r="DI122" s="361"/>
      <c r="DJ122" s="362"/>
      <c r="DK122" s="363"/>
      <c r="DL122" s="367"/>
      <c r="DM122" s="367"/>
      <c r="DN122" s="365">
        <f t="shared" ref="DN122:DO122" si="433">+BX122+CD122+CJ122+CP122+CV122+DB122+DH122</f>
        <v>0</v>
      </c>
      <c r="DO122" s="370">
        <f t="shared" si="433"/>
        <v>0</v>
      </c>
      <c r="DP122" s="371"/>
      <c r="DQ122" s="367"/>
      <c r="DR122" s="372"/>
      <c r="DS122" s="365"/>
      <c r="DT122" s="370"/>
      <c r="DU122" s="362"/>
      <c r="DV122" s="367"/>
      <c r="DW122" s="372"/>
      <c r="DX122" s="365">
        <f>+IF(AND(DX$2&gt;=$D122,DX$2&lt;=$E122)=TRUE,$I122/$H122,0)</f>
        <v>0</v>
      </c>
      <c r="DY122" s="361"/>
      <c r="DZ122" s="362"/>
      <c r="EA122" s="363"/>
      <c r="EB122" s="367"/>
      <c r="EC122" s="367"/>
      <c r="ED122" s="365">
        <f t="shared" ref="ED122" si="434">+IF(AND(ED$2&gt;=$D122,ED$2&lt;=$E122)=TRUE,$I122/$H122,0)</f>
        <v>0</v>
      </c>
      <c r="EE122" s="361"/>
      <c r="EF122" s="362"/>
      <c r="EG122" s="362"/>
      <c r="EH122" s="367"/>
      <c r="EI122" s="367"/>
      <c r="EJ122" s="365">
        <f>+IF(AND(EJ$2&gt;=$D122,EJ$2&lt;=$E122)=TRUE,$I122/$H122,0)</f>
        <v>0</v>
      </c>
      <c r="EK122" s="361"/>
      <c r="EL122" s="362"/>
      <c r="EM122" s="363"/>
      <c r="EN122" s="367"/>
      <c r="EO122" s="367"/>
      <c r="EP122" s="365">
        <f>+IF(AND(EP$2&gt;=$D122,EP$2&lt;=$E122)=TRUE,$I122/$H122,0)</f>
        <v>0</v>
      </c>
      <c r="EQ122" s="361"/>
      <c r="ER122" s="362"/>
      <c r="ES122" s="363"/>
      <c r="ET122" s="367"/>
      <c r="EU122" s="367"/>
      <c r="EV122" s="365">
        <f>+IF(AND(EV$2&gt;=$D122,EV$2&lt;=$E122)=TRUE,$I122/$H122,0)</f>
        <v>0</v>
      </c>
      <c r="EW122" s="361"/>
      <c r="EX122" s="362"/>
      <c r="EY122" s="363"/>
      <c r="EZ122" s="367"/>
      <c r="FA122" s="367"/>
      <c r="FB122" s="365">
        <f>+IF(AND(FB$2&gt;=$D122,FB$2&lt;=$E122)=TRUE,$I122/$H122,0)</f>
        <v>0</v>
      </c>
      <c r="FC122" s="361"/>
      <c r="FD122" s="362"/>
      <c r="FE122" s="363"/>
      <c r="FF122" s="367"/>
      <c r="FG122" s="367"/>
      <c r="FH122" s="365">
        <f>+IF(AND(FH$2&gt;=$D122,FH$2&lt;=$E122)=TRUE,$I122/$H122,0)</f>
        <v>0</v>
      </c>
      <c r="FI122" s="361"/>
      <c r="FJ122" s="362"/>
      <c r="FK122" s="363"/>
      <c r="FL122" s="367"/>
      <c r="FM122" s="367"/>
      <c r="FN122" s="365">
        <f t="shared" ref="FN122:FO122" si="435">+DX122+ED122+EJ122+EP122+EV122+FB122+FH122</f>
        <v>0</v>
      </c>
      <c r="FO122" s="370">
        <f t="shared" si="435"/>
        <v>0</v>
      </c>
      <c r="FP122" s="373"/>
      <c r="FQ122" s="365">
        <f t="shared" ref="FQ122" si="436">+DS122+FN122</f>
        <v>0</v>
      </c>
      <c r="FR122" s="370">
        <f t="shared" ref="FR122" si="437">+FO122+DT122</f>
        <v>0</v>
      </c>
      <c r="FS122" s="362"/>
      <c r="FT122" s="362"/>
      <c r="FU122" s="335"/>
      <c r="FV122" s="374"/>
    </row>
    <row r="123" spans="1:178" s="244" customFormat="1" ht="15.75">
      <c r="A123" s="353"/>
      <c r="B123" s="353"/>
      <c r="C123" s="400" t="s">
        <v>157</v>
      </c>
      <c r="D123" s="377"/>
      <c r="E123" s="377"/>
      <c r="F123" s="377"/>
      <c r="G123" s="377"/>
      <c r="H123" s="377"/>
      <c r="I123" s="377"/>
      <c r="J123" s="377"/>
      <c r="K123" s="377"/>
      <c r="L123" s="377"/>
      <c r="M123" s="377"/>
      <c r="N123" s="377"/>
      <c r="O123" s="377"/>
      <c r="P123" s="377"/>
      <c r="Q123" s="377"/>
      <c r="R123" s="377"/>
      <c r="S123" s="377"/>
      <c r="T123" s="377"/>
      <c r="U123" s="377"/>
      <c r="V123" s="377"/>
      <c r="W123" s="377"/>
      <c r="X123" s="377"/>
      <c r="Y123" s="377"/>
      <c r="Z123" s="377"/>
      <c r="AA123" s="377"/>
      <c r="AB123" s="377"/>
      <c r="AC123" s="377"/>
      <c r="AD123" s="377"/>
      <c r="AE123" s="377"/>
      <c r="AF123" s="377"/>
      <c r="AG123" s="377"/>
      <c r="AH123" s="377"/>
      <c r="AI123" s="377"/>
      <c r="AJ123" s="377"/>
      <c r="AK123" s="377"/>
      <c r="AL123" s="377"/>
      <c r="AM123" s="377"/>
      <c r="AN123" s="377"/>
      <c r="AO123" s="377"/>
      <c r="AP123" s="377"/>
      <c r="AQ123" s="377"/>
      <c r="AR123" s="377"/>
      <c r="AS123" s="377"/>
      <c r="AT123" s="377"/>
      <c r="AU123" s="377"/>
      <c r="AV123" s="377"/>
      <c r="AW123" s="377"/>
      <c r="AX123" s="377"/>
      <c r="AY123" s="377"/>
      <c r="AZ123" s="377"/>
      <c r="BA123" s="377"/>
      <c r="BB123" s="377"/>
      <c r="BC123" s="377"/>
      <c r="BD123" s="377"/>
      <c r="BE123" s="377"/>
      <c r="BF123" s="377"/>
      <c r="BG123" s="377"/>
      <c r="BH123" s="377"/>
      <c r="BI123" s="377"/>
      <c r="BJ123" s="377"/>
      <c r="BK123" s="377"/>
      <c r="BL123" s="377"/>
      <c r="BM123" s="377"/>
      <c r="BN123" s="377"/>
      <c r="BO123" s="377"/>
      <c r="BP123" s="377"/>
      <c r="BQ123" s="377"/>
      <c r="BR123" s="377"/>
      <c r="BS123" s="377"/>
      <c r="BT123" s="377"/>
      <c r="BU123" s="377"/>
      <c r="BV123" s="377"/>
      <c r="BW123" s="377"/>
      <c r="BX123" s="377"/>
      <c r="BY123" s="377"/>
      <c r="BZ123" s="377"/>
      <c r="CA123" s="377"/>
      <c r="CB123" s="377"/>
      <c r="CC123" s="377"/>
      <c r="CD123" s="377"/>
      <c r="CE123" s="377"/>
      <c r="CF123" s="377"/>
      <c r="CG123" s="377"/>
      <c r="CH123" s="377"/>
      <c r="CI123" s="377"/>
      <c r="CJ123" s="377"/>
      <c r="CK123" s="377"/>
      <c r="CL123" s="377"/>
      <c r="CM123" s="377"/>
      <c r="CN123" s="377"/>
      <c r="CO123" s="377"/>
      <c r="CP123" s="377"/>
      <c r="CQ123" s="377"/>
      <c r="CR123" s="377"/>
      <c r="CS123" s="377"/>
      <c r="CT123" s="377"/>
      <c r="CU123" s="377"/>
      <c r="CV123" s="377"/>
      <c r="CW123" s="377"/>
      <c r="CX123" s="377"/>
      <c r="CY123" s="377"/>
      <c r="CZ123" s="377"/>
      <c r="DA123" s="377"/>
      <c r="DB123" s="377"/>
      <c r="DC123" s="377"/>
      <c r="DD123" s="377"/>
      <c r="DE123" s="377"/>
      <c r="DF123" s="377"/>
      <c r="DG123" s="377"/>
      <c r="DH123" s="377"/>
      <c r="DI123" s="377"/>
      <c r="DJ123" s="377"/>
      <c r="DK123" s="377"/>
      <c r="DL123" s="377"/>
      <c r="DM123" s="377"/>
      <c r="DN123" s="377"/>
      <c r="DO123" s="377"/>
      <c r="DP123" s="377"/>
      <c r="DQ123" s="377"/>
      <c r="DR123" s="377"/>
      <c r="DS123" s="377"/>
      <c r="DT123" s="377"/>
      <c r="DU123" s="377"/>
      <c r="DV123" s="377"/>
      <c r="DW123" s="377"/>
      <c r="DX123" s="377"/>
      <c r="DY123" s="377"/>
      <c r="DZ123" s="377"/>
      <c r="EA123" s="377"/>
      <c r="EB123" s="377"/>
      <c r="EC123" s="377"/>
      <c r="ED123" s="377"/>
      <c r="EE123" s="377"/>
      <c r="EF123" s="377"/>
      <c r="EG123" s="377"/>
      <c r="EH123" s="377"/>
      <c r="EI123" s="377"/>
      <c r="EJ123" s="377"/>
      <c r="EK123" s="377"/>
      <c r="EL123" s="377"/>
      <c r="EM123" s="377"/>
      <c r="EN123" s="377"/>
      <c r="EO123" s="377"/>
      <c r="EP123" s="377"/>
      <c r="EQ123" s="377"/>
      <c r="ER123" s="377"/>
      <c r="ES123" s="377"/>
      <c r="ET123" s="377"/>
      <c r="EU123" s="377"/>
      <c r="EV123" s="377"/>
      <c r="EW123" s="377"/>
      <c r="EX123" s="377"/>
      <c r="EY123" s="377"/>
      <c r="EZ123" s="377"/>
      <c r="FA123" s="377"/>
      <c r="FB123" s="377"/>
      <c r="FC123" s="377"/>
      <c r="FD123" s="377"/>
      <c r="FE123" s="377"/>
      <c r="FF123" s="377"/>
      <c r="FG123" s="377"/>
      <c r="FH123" s="377"/>
      <c r="FI123" s="377"/>
      <c r="FJ123" s="377"/>
      <c r="FK123" s="377"/>
      <c r="FL123" s="377"/>
      <c r="FM123" s="377"/>
      <c r="FN123" s="377"/>
      <c r="FO123" s="377"/>
      <c r="FP123" s="377"/>
      <c r="FQ123" s="377"/>
      <c r="FR123" s="377"/>
      <c r="FS123" s="377"/>
      <c r="FT123" s="362"/>
      <c r="FU123" s="335"/>
      <c r="FV123" s="374"/>
    </row>
    <row r="124" spans="1:178" s="244" customFormat="1">
      <c r="A124" s="353"/>
      <c r="B124" s="353"/>
      <c r="C124" s="398" t="s">
        <v>158</v>
      </c>
      <c r="D124" s="355">
        <v>44410</v>
      </c>
      <c r="E124" s="355">
        <v>44411</v>
      </c>
      <c r="F124" s="356">
        <f t="shared" ref="F124" si="438">+G124/I124</f>
        <v>80</v>
      </c>
      <c r="G124" s="356">
        <v>80</v>
      </c>
      <c r="H124" s="357">
        <v>2</v>
      </c>
      <c r="I124" s="401">
        <v>1</v>
      </c>
      <c r="J124" s="359" t="s">
        <v>205</v>
      </c>
      <c r="K124" s="301"/>
      <c r="L124" s="360"/>
      <c r="M124" s="361"/>
      <c r="N124" s="362" t="str">
        <f t="shared" ref="N124" si="439">_xlfn.IFS(L124=0,"-",(M124/L124)&gt;=1,"SI",(Q124&gt;=P124),"SI",(M124/L124)&lt;1,"NO")</f>
        <v>-</v>
      </c>
      <c r="O124" s="363"/>
      <c r="P124" s="364">
        <f t="shared" ref="P124:Q124" si="440">+L124</f>
        <v>0</v>
      </c>
      <c r="Q124" s="364">
        <f t="shared" si="440"/>
        <v>0</v>
      </c>
      <c r="R124" s="365">
        <f t="shared" ref="R124" si="441">+IF(AND(R$2&gt;=$D124,R$2&lt;=$E124)=TRUE,$I124/$H124,0)</f>
        <v>0</v>
      </c>
      <c r="S124" s="361"/>
      <c r="T124" s="362"/>
      <c r="U124" s="363"/>
      <c r="V124" s="364"/>
      <c r="W124" s="364"/>
      <c r="X124" s="365">
        <f t="shared" ref="X124:Y124" si="442">+R124</f>
        <v>0</v>
      </c>
      <c r="Y124" s="366">
        <f t="shared" si="442"/>
        <v>0</v>
      </c>
      <c r="Z124" s="362"/>
      <c r="AA124" s="367"/>
      <c r="AB124" s="365">
        <f t="shared" ref="AB124" si="443">+IF(AND(AB$2&gt;=$D124,AB$2&lt;=$E124)=TRUE,$I124/$H124,0)</f>
        <v>0</v>
      </c>
      <c r="AC124" s="361"/>
      <c r="AD124" s="362"/>
      <c r="AE124" s="363"/>
      <c r="AF124" s="364"/>
      <c r="AG124" s="364"/>
      <c r="AH124" s="365">
        <f t="shared" ref="AH124" si="444">+IF(AND(AH$2&gt;=$D124,AH$2&lt;=$E124)=TRUE,$I124/$H124,0)</f>
        <v>0.5</v>
      </c>
      <c r="AI124" s="368">
        <v>0.5</v>
      </c>
      <c r="AJ124" s="362"/>
      <c r="AK124" s="363"/>
      <c r="AL124" s="367"/>
      <c r="AM124" s="369"/>
      <c r="AN124" s="365">
        <f>+IF(AND(AN$2&gt;=$D124,AN$2&lt;=$E124)=TRUE,$I124/$H124,0)</f>
        <v>0.5</v>
      </c>
      <c r="AO124" s="361">
        <v>0.5</v>
      </c>
      <c r="AP124" s="362"/>
      <c r="AQ124" s="363"/>
      <c r="AR124" s="367"/>
      <c r="AS124" s="367"/>
      <c r="AT124" s="365">
        <f>+IF(AND(AT$2&gt;=$D124,AT$2&lt;=$E124)=TRUE,$I124/$H124,0)</f>
        <v>0</v>
      </c>
      <c r="AU124" s="361"/>
      <c r="AV124" s="362"/>
      <c r="AW124" s="363"/>
      <c r="AX124" s="367"/>
      <c r="AY124" s="367"/>
      <c r="AZ124" s="365">
        <f>+IF(AND(AZ$2&gt;=$D124,AZ$2&lt;=$E124)=TRUE,$I124/$H124,0)</f>
        <v>0</v>
      </c>
      <c r="BA124" s="361"/>
      <c r="BB124" s="362"/>
      <c r="BC124" s="363"/>
      <c r="BD124" s="367"/>
      <c r="BE124" s="367"/>
      <c r="BF124" s="365">
        <f>+IF(AND(BF$2&gt;=$D124,BF$2&lt;=$E124)=TRUE,$I124/$H124,0)</f>
        <v>0</v>
      </c>
      <c r="BG124" s="361"/>
      <c r="BH124" s="362"/>
      <c r="BI124" s="363"/>
      <c r="BJ124" s="367"/>
      <c r="BK124" s="367"/>
      <c r="BL124" s="365">
        <f>+IF(AND(BL$2&gt;=$D124,BL$2&lt;=$E124)=TRUE,$I124/$H124,0)</f>
        <v>0</v>
      </c>
      <c r="BM124" s="361"/>
      <c r="BN124" s="362"/>
      <c r="BO124" s="363"/>
      <c r="BP124" s="367"/>
      <c r="BQ124" s="367"/>
      <c r="BR124" s="365">
        <f t="shared" ref="BR124:BS124" si="445">+AB124+AH124+AN124+AT124+AZ124+BF124+BL124</f>
        <v>1</v>
      </c>
      <c r="BS124" s="370">
        <f t="shared" si="445"/>
        <v>1</v>
      </c>
      <c r="BT124" s="371"/>
      <c r="BU124" s="365"/>
      <c r="BV124" s="370"/>
      <c r="BW124" s="362"/>
      <c r="BX124" s="365">
        <f>+IF(AND(BX$2&gt;=$D124,BX$2&lt;=$E124)=TRUE,$I124/$H124,0)</f>
        <v>0</v>
      </c>
      <c r="BY124" s="361"/>
      <c r="BZ124" s="362"/>
      <c r="CA124" s="363"/>
      <c r="CB124" s="367"/>
      <c r="CC124" s="367"/>
      <c r="CD124" s="365">
        <f>+IF(AND(CD$2&gt;=$D124,CD$2&lt;=$E124)=TRUE,$I124/$H124,0)</f>
        <v>0</v>
      </c>
      <c r="CE124" s="361"/>
      <c r="CF124" s="362"/>
      <c r="CG124" s="363"/>
      <c r="CH124" s="367"/>
      <c r="CI124" s="367"/>
      <c r="CJ124" s="365">
        <f>+IF(AND(CJ$2&gt;=$D124,CJ$2&lt;=$E124)=TRUE,$I124/$H124,0)</f>
        <v>0</v>
      </c>
      <c r="CK124" s="361"/>
      <c r="CL124" s="362"/>
      <c r="CM124" s="363"/>
      <c r="CN124" s="367"/>
      <c r="CO124" s="367"/>
      <c r="CP124" s="365">
        <f>+IF(AND(CP$2&gt;=$D124,CP$2&lt;=$E124)=TRUE,$I124/$H124,0)</f>
        <v>0</v>
      </c>
      <c r="CQ124" s="361"/>
      <c r="CR124" s="362"/>
      <c r="CS124" s="363"/>
      <c r="CT124" s="367"/>
      <c r="CU124" s="367"/>
      <c r="CV124" s="365">
        <f>+IF(AND(CV$2&gt;=$D124,CV$2&lt;=$E124)=TRUE,$I124/$H124,0)</f>
        <v>0</v>
      </c>
      <c r="CW124" s="361"/>
      <c r="CX124" s="362"/>
      <c r="CY124" s="363"/>
      <c r="CZ124" s="367"/>
      <c r="DA124" s="367"/>
      <c r="DB124" s="365">
        <f>+IF(AND(DB$2&gt;=$D124,DB$2&lt;=$E124)=TRUE,$I124/$H124,0)</f>
        <v>0</v>
      </c>
      <c r="DC124" s="361"/>
      <c r="DD124" s="362"/>
      <c r="DE124" s="363"/>
      <c r="DF124" s="367"/>
      <c r="DG124" s="367"/>
      <c r="DH124" s="365">
        <f>+IF(AND(DH$2&gt;=$D124,DH$2&lt;=$E124)=TRUE,$I124/$H124,0)</f>
        <v>0</v>
      </c>
      <c r="DI124" s="361"/>
      <c r="DJ124" s="362"/>
      <c r="DK124" s="363"/>
      <c r="DL124" s="367"/>
      <c r="DM124" s="367"/>
      <c r="DN124" s="365">
        <f t="shared" ref="DN124:DO124" si="446">+BX124+CD124+CJ124+CP124+CV124+DB124+DH124</f>
        <v>0</v>
      </c>
      <c r="DO124" s="370">
        <f t="shared" si="446"/>
        <v>0</v>
      </c>
      <c r="DP124" s="371"/>
      <c r="DQ124" s="367"/>
      <c r="DR124" s="372"/>
      <c r="DS124" s="365"/>
      <c r="DT124" s="370"/>
      <c r="DU124" s="362"/>
      <c r="DV124" s="367"/>
      <c r="DW124" s="372"/>
      <c r="DX124" s="365">
        <f>+IF(AND(DX$2&gt;=$D124,DX$2&lt;=$E124)=TRUE,$I124/$H124,0)</f>
        <v>0</v>
      </c>
      <c r="DY124" s="361"/>
      <c r="DZ124" s="362"/>
      <c r="EA124" s="363"/>
      <c r="EB124" s="367"/>
      <c r="EC124" s="367"/>
      <c r="ED124" s="365">
        <f t="shared" ref="ED124" si="447">+IF(AND(ED$2&gt;=$D124,ED$2&lt;=$E124)=TRUE,$I124/$H124,0)</f>
        <v>0</v>
      </c>
      <c r="EE124" s="361"/>
      <c r="EF124" s="362"/>
      <c r="EG124" s="362"/>
      <c r="EH124" s="367"/>
      <c r="EI124" s="367"/>
      <c r="EJ124" s="365">
        <f>+IF(AND(EJ$2&gt;=$D124,EJ$2&lt;=$E124)=TRUE,$I124/$H124,0)</f>
        <v>0</v>
      </c>
      <c r="EK124" s="361"/>
      <c r="EL124" s="362"/>
      <c r="EM124" s="363"/>
      <c r="EN124" s="367"/>
      <c r="EO124" s="367"/>
      <c r="EP124" s="365">
        <f>+IF(AND(EP$2&gt;=$D124,EP$2&lt;=$E124)=TRUE,$I124/$H124,0)</f>
        <v>0</v>
      </c>
      <c r="EQ124" s="361"/>
      <c r="ER124" s="362"/>
      <c r="ES124" s="363"/>
      <c r="ET124" s="367"/>
      <c r="EU124" s="367"/>
      <c r="EV124" s="365">
        <f>+IF(AND(EV$2&gt;=$D124,EV$2&lt;=$E124)=TRUE,$I124/$H124,0)</f>
        <v>0</v>
      </c>
      <c r="EW124" s="361"/>
      <c r="EX124" s="362"/>
      <c r="EY124" s="363"/>
      <c r="EZ124" s="367"/>
      <c r="FA124" s="367"/>
      <c r="FB124" s="365">
        <f>+IF(AND(FB$2&gt;=$D124,FB$2&lt;=$E124)=TRUE,$I124/$H124,0)</f>
        <v>0</v>
      </c>
      <c r="FC124" s="361"/>
      <c r="FD124" s="362"/>
      <c r="FE124" s="363"/>
      <c r="FF124" s="367"/>
      <c r="FG124" s="367"/>
      <c r="FH124" s="365">
        <f>+IF(AND(FH$2&gt;=$D124,FH$2&lt;=$E124)=TRUE,$I124/$H124,0)</f>
        <v>0</v>
      </c>
      <c r="FI124" s="361"/>
      <c r="FJ124" s="362"/>
      <c r="FK124" s="363"/>
      <c r="FL124" s="367"/>
      <c r="FM124" s="367"/>
      <c r="FN124" s="365"/>
      <c r="FO124" s="370"/>
      <c r="FP124" s="373"/>
      <c r="FQ124" s="365">
        <f t="shared" ref="FQ124" si="448">+DS124+FN124</f>
        <v>0</v>
      </c>
      <c r="FR124" s="370">
        <f t="shared" ref="FR124" si="449">+FO124+DT124</f>
        <v>0</v>
      </c>
      <c r="FS124" s="362"/>
      <c r="FT124" s="362"/>
      <c r="FU124" s="335"/>
      <c r="FV124" s="374"/>
    </row>
    <row r="125" spans="1:178" s="244" customFormat="1" ht="15.75">
      <c r="A125" s="353"/>
      <c r="B125" s="353"/>
      <c r="C125" s="400" t="s">
        <v>220</v>
      </c>
      <c r="D125" s="377"/>
      <c r="E125" s="377"/>
      <c r="F125" s="377"/>
      <c r="G125" s="377"/>
      <c r="H125" s="377"/>
      <c r="I125" s="377"/>
      <c r="J125" s="377"/>
      <c r="K125" s="377"/>
      <c r="L125" s="377"/>
      <c r="M125" s="377"/>
      <c r="N125" s="377"/>
      <c r="O125" s="377"/>
      <c r="P125" s="377"/>
      <c r="Q125" s="377"/>
      <c r="R125" s="377"/>
      <c r="S125" s="377"/>
      <c r="T125" s="377"/>
      <c r="U125" s="377"/>
      <c r="V125" s="377"/>
      <c r="W125" s="377"/>
      <c r="X125" s="377"/>
      <c r="Y125" s="377"/>
      <c r="Z125" s="377"/>
      <c r="AA125" s="377"/>
      <c r="AB125" s="377"/>
      <c r="AC125" s="377"/>
      <c r="AD125" s="377"/>
      <c r="AE125" s="377"/>
      <c r="AF125" s="377"/>
      <c r="AG125" s="377"/>
      <c r="AH125" s="377"/>
      <c r="AI125" s="377"/>
      <c r="AJ125" s="377"/>
      <c r="AK125" s="377"/>
      <c r="AL125" s="377"/>
      <c r="AM125" s="377"/>
      <c r="AN125" s="377"/>
      <c r="AO125" s="377"/>
      <c r="AP125" s="377"/>
      <c r="AQ125" s="377"/>
      <c r="AR125" s="377"/>
      <c r="AS125" s="377"/>
      <c r="AT125" s="377"/>
      <c r="AU125" s="377"/>
      <c r="AV125" s="377"/>
      <c r="AW125" s="377"/>
      <c r="AX125" s="377"/>
      <c r="AY125" s="377"/>
      <c r="AZ125" s="377"/>
      <c r="BA125" s="377"/>
      <c r="BB125" s="377"/>
      <c r="BC125" s="377"/>
      <c r="BD125" s="377"/>
      <c r="BE125" s="377"/>
      <c r="BF125" s="377"/>
      <c r="BG125" s="377"/>
      <c r="BH125" s="377"/>
      <c r="BI125" s="377"/>
      <c r="BJ125" s="377"/>
      <c r="BK125" s="377"/>
      <c r="BL125" s="377"/>
      <c r="BM125" s="377"/>
      <c r="BN125" s="377"/>
      <c r="BO125" s="377"/>
      <c r="BP125" s="377"/>
      <c r="BQ125" s="377"/>
      <c r="BR125" s="377"/>
      <c r="BS125" s="377"/>
      <c r="BT125" s="377"/>
      <c r="BU125" s="377"/>
      <c r="BV125" s="377"/>
      <c r="BW125" s="377"/>
      <c r="BX125" s="377"/>
      <c r="BY125" s="377"/>
      <c r="BZ125" s="377"/>
      <c r="CA125" s="377"/>
      <c r="CB125" s="377"/>
      <c r="CC125" s="377"/>
      <c r="CD125" s="377"/>
      <c r="CE125" s="377"/>
      <c r="CF125" s="377"/>
      <c r="CG125" s="377"/>
      <c r="CH125" s="377"/>
      <c r="CI125" s="377"/>
      <c r="CJ125" s="377"/>
      <c r="CK125" s="377"/>
      <c r="CL125" s="377"/>
      <c r="CM125" s="377"/>
      <c r="CN125" s="377"/>
      <c r="CO125" s="377"/>
      <c r="CP125" s="377"/>
      <c r="CQ125" s="377"/>
      <c r="CR125" s="377"/>
      <c r="CS125" s="377"/>
      <c r="CT125" s="377"/>
      <c r="CU125" s="377"/>
      <c r="CV125" s="377"/>
      <c r="CW125" s="377"/>
      <c r="CX125" s="377"/>
      <c r="CY125" s="377"/>
      <c r="CZ125" s="377"/>
      <c r="DA125" s="377"/>
      <c r="DB125" s="377"/>
      <c r="DC125" s="377"/>
      <c r="DD125" s="377"/>
      <c r="DE125" s="377"/>
      <c r="DF125" s="377"/>
      <c r="DG125" s="377"/>
      <c r="DH125" s="377"/>
      <c r="DI125" s="377"/>
      <c r="DJ125" s="377"/>
      <c r="DK125" s="377"/>
      <c r="DL125" s="377"/>
      <c r="DM125" s="377"/>
      <c r="DN125" s="377"/>
      <c r="DO125" s="377"/>
      <c r="DP125" s="377"/>
      <c r="DQ125" s="377"/>
      <c r="DR125" s="377"/>
      <c r="DS125" s="377"/>
      <c r="DT125" s="377"/>
      <c r="DU125" s="377"/>
      <c r="DV125" s="377"/>
      <c r="DW125" s="377"/>
      <c r="DX125" s="377"/>
      <c r="DY125" s="377"/>
      <c r="DZ125" s="377"/>
      <c r="EA125" s="377"/>
      <c r="EB125" s="377"/>
      <c r="EC125" s="377"/>
      <c r="ED125" s="377"/>
      <c r="EE125" s="377"/>
      <c r="EF125" s="377"/>
      <c r="EG125" s="377"/>
      <c r="EH125" s="377"/>
      <c r="EI125" s="377"/>
      <c r="EJ125" s="377"/>
      <c r="EK125" s="377"/>
      <c r="EL125" s="377"/>
      <c r="EM125" s="377"/>
      <c r="EN125" s="377"/>
      <c r="EO125" s="377"/>
      <c r="EP125" s="377"/>
      <c r="EQ125" s="377"/>
      <c r="ER125" s="377"/>
      <c r="ES125" s="377"/>
      <c r="ET125" s="377"/>
      <c r="EU125" s="377"/>
      <c r="EV125" s="377"/>
      <c r="EW125" s="377"/>
      <c r="EX125" s="377"/>
      <c r="EY125" s="377"/>
      <c r="EZ125" s="377"/>
      <c r="FA125" s="377"/>
      <c r="FB125" s="377"/>
      <c r="FC125" s="377"/>
      <c r="FD125" s="377"/>
      <c r="FE125" s="377"/>
      <c r="FF125" s="377"/>
      <c r="FG125" s="377"/>
      <c r="FH125" s="377"/>
      <c r="FI125" s="377"/>
      <c r="FJ125" s="377"/>
      <c r="FK125" s="377"/>
      <c r="FL125" s="377"/>
      <c r="FM125" s="377"/>
      <c r="FN125" s="377"/>
      <c r="FO125" s="377"/>
      <c r="FP125" s="377"/>
      <c r="FQ125" s="377"/>
      <c r="FR125" s="377"/>
      <c r="FS125" s="377"/>
      <c r="FT125" s="362"/>
      <c r="FU125" s="335"/>
      <c r="FV125" s="374"/>
    </row>
    <row r="126" spans="1:178" s="244" customFormat="1">
      <c r="A126" s="353"/>
      <c r="B126" s="353"/>
      <c r="C126" s="404" t="s">
        <v>169</v>
      </c>
      <c r="D126" s="355">
        <v>44415</v>
      </c>
      <c r="E126" s="355">
        <v>44416</v>
      </c>
      <c r="F126" s="356">
        <f t="shared" ref="F126" si="450">+G126/I126</f>
        <v>40</v>
      </c>
      <c r="G126" s="356">
        <v>40</v>
      </c>
      <c r="H126" s="357">
        <v>2</v>
      </c>
      <c r="I126" s="401">
        <v>1</v>
      </c>
      <c r="J126" s="359" t="s">
        <v>205</v>
      </c>
      <c r="K126" s="301"/>
      <c r="L126" s="360"/>
      <c r="M126" s="361"/>
      <c r="N126" s="362" t="str">
        <f t="shared" ref="N126" si="451">_xlfn.IFS(L126=0,"-",(M126/L126)&gt;=1,"SI",(Q126&gt;=P126),"SI",(M126/L126)&lt;1,"NO")</f>
        <v>-</v>
      </c>
      <c r="O126" s="363"/>
      <c r="P126" s="364">
        <f t="shared" ref="P126:Q126" si="452">+L126</f>
        <v>0</v>
      </c>
      <c r="Q126" s="364">
        <f t="shared" si="452"/>
        <v>0</v>
      </c>
      <c r="R126" s="365">
        <f t="shared" ref="R126" si="453">+IF(AND(R$2&gt;=$D126,R$2&lt;=$E126)=TRUE,$I126/$H126,0)</f>
        <v>0</v>
      </c>
      <c r="S126" s="361"/>
      <c r="T126" s="362"/>
      <c r="U126" s="363"/>
      <c r="V126" s="364"/>
      <c r="W126" s="364"/>
      <c r="X126" s="365">
        <f t="shared" ref="X126:Y126" si="454">+R126</f>
        <v>0</v>
      </c>
      <c r="Y126" s="366">
        <f t="shared" si="454"/>
        <v>0</v>
      </c>
      <c r="Z126" s="362"/>
      <c r="AA126" s="367"/>
      <c r="AB126" s="365">
        <f t="shared" ref="AB126" si="455">+IF(AND(AB$2&gt;=$D126,AB$2&lt;=$E126)=TRUE,$I126/$H126,0)</f>
        <v>0</v>
      </c>
      <c r="AC126" s="361"/>
      <c r="AD126" s="362"/>
      <c r="AE126" s="363"/>
      <c r="AF126" s="364"/>
      <c r="AG126" s="364"/>
      <c r="AH126" s="365">
        <f t="shared" ref="AH126" si="456">+IF(AND(AH$2&gt;=$D126,AH$2&lt;=$E126)=TRUE,$I126/$H126,0)</f>
        <v>0</v>
      </c>
      <c r="AI126" s="368"/>
      <c r="AJ126" s="362"/>
      <c r="AK126" s="363"/>
      <c r="AL126" s="367"/>
      <c r="AM126" s="369"/>
      <c r="AN126" s="365">
        <f>+IF(AND(AN$2&gt;=$D126,AN$2&lt;=$E126)=TRUE,$I126/$H126,0)</f>
        <v>0</v>
      </c>
      <c r="AO126" s="361"/>
      <c r="AP126" s="362"/>
      <c r="AQ126" s="363"/>
      <c r="AR126" s="367"/>
      <c r="AS126" s="367"/>
      <c r="AT126" s="365">
        <f>+IF(AND(AT$2&gt;=$D126,AT$2&lt;=$E126)=TRUE,$I126/$H126,0)</f>
        <v>0</v>
      </c>
      <c r="AU126" s="361"/>
      <c r="AV126" s="362"/>
      <c r="AW126" s="363"/>
      <c r="AX126" s="367"/>
      <c r="AY126" s="367"/>
      <c r="AZ126" s="365">
        <f>+IF(AND(AZ$2&gt;=$D126,AZ$2&lt;=$E126)=TRUE,$I126/$H126,0)</f>
        <v>0</v>
      </c>
      <c r="BA126" s="361"/>
      <c r="BB126" s="362"/>
      <c r="BC126" s="363"/>
      <c r="BD126" s="367"/>
      <c r="BE126" s="367"/>
      <c r="BF126" s="365">
        <f>+IF(AND(BF$2&gt;=$D126,BF$2&lt;=$E126)=TRUE,$I126/$H126,0)</f>
        <v>0</v>
      </c>
      <c r="BG126" s="361"/>
      <c r="BH126" s="362"/>
      <c r="BI126" s="363"/>
      <c r="BJ126" s="367"/>
      <c r="BK126" s="367"/>
      <c r="BL126" s="365">
        <f>+IF(AND(BL$2&gt;=$D126,BL$2&lt;=$E126)=TRUE,$I126/$H126,0)</f>
        <v>0.5</v>
      </c>
      <c r="BM126" s="361"/>
      <c r="BN126" s="362"/>
      <c r="BO126" s="363"/>
      <c r="BP126" s="367"/>
      <c r="BQ126" s="367"/>
      <c r="BR126" s="365">
        <f t="shared" ref="BR126:BS126" si="457">+AB126+AH126+AN126+AT126+AZ126+BF126+BL126</f>
        <v>0.5</v>
      </c>
      <c r="BS126" s="370">
        <f t="shared" si="457"/>
        <v>0</v>
      </c>
      <c r="BT126" s="371"/>
      <c r="BU126" s="365"/>
      <c r="BV126" s="370"/>
      <c r="BW126" s="362"/>
      <c r="BX126" s="365">
        <f>+IF(AND(BX$2&gt;=$D126,BX$2&lt;=$E126)=TRUE,$I126/$H126,0)</f>
        <v>0.5</v>
      </c>
      <c r="BY126" s="361"/>
      <c r="BZ126" s="362"/>
      <c r="CA126" s="363"/>
      <c r="CB126" s="367"/>
      <c r="CC126" s="367"/>
      <c r="CD126" s="365">
        <f>+IF(AND(CD$2&gt;=$D126,CD$2&lt;=$E126)=TRUE,$I126/$H126,0)</f>
        <v>0</v>
      </c>
      <c r="CE126" s="361"/>
      <c r="CF126" s="362"/>
      <c r="CG126" s="363"/>
      <c r="CH126" s="367"/>
      <c r="CI126" s="367"/>
      <c r="CJ126" s="365">
        <f>+IF(AND(CJ$2&gt;=$D126,CJ$2&lt;=$E126)=TRUE,$I126/$H126,0)</f>
        <v>0</v>
      </c>
      <c r="CK126" s="361"/>
      <c r="CL126" s="362"/>
      <c r="CM126" s="363"/>
      <c r="CN126" s="367"/>
      <c r="CO126" s="367"/>
      <c r="CP126" s="365">
        <f>+IF(AND(CP$2&gt;=$D126,CP$2&lt;=$E126)=TRUE,$I126/$H126,0)</f>
        <v>0</v>
      </c>
      <c r="CQ126" s="361"/>
      <c r="CR126" s="362"/>
      <c r="CS126" s="363"/>
      <c r="CT126" s="367"/>
      <c r="CU126" s="367"/>
      <c r="CV126" s="365">
        <f>+IF(AND(CV$2&gt;=$D126,CV$2&lt;=$E126)=TRUE,$I126/$H126,0)</f>
        <v>0</v>
      </c>
      <c r="CW126" s="361"/>
      <c r="CX126" s="362"/>
      <c r="CY126" s="363"/>
      <c r="CZ126" s="367"/>
      <c r="DA126" s="367"/>
      <c r="DB126" s="365">
        <f>+IF(AND(DB$2&gt;=$D126,DB$2&lt;=$E126)=TRUE,$I126/$H126,0)</f>
        <v>0</v>
      </c>
      <c r="DC126" s="361"/>
      <c r="DD126" s="362"/>
      <c r="DE126" s="363"/>
      <c r="DF126" s="367"/>
      <c r="DG126" s="367"/>
      <c r="DH126" s="365">
        <f>+IF(AND(DH$2&gt;=$D126,DH$2&lt;=$E126)=TRUE,$I126/$H126,0)</f>
        <v>0</v>
      </c>
      <c r="DI126" s="361"/>
      <c r="DJ126" s="362"/>
      <c r="DK126" s="363"/>
      <c r="DL126" s="367"/>
      <c r="DM126" s="367"/>
      <c r="DN126" s="365">
        <f t="shared" ref="DN126:DO126" si="458">+BX126+CD126+CJ126+CP126+CV126+DB126+DH126</f>
        <v>0.5</v>
      </c>
      <c r="DO126" s="370">
        <f t="shared" si="458"/>
        <v>0</v>
      </c>
      <c r="DP126" s="371"/>
      <c r="DQ126" s="367"/>
      <c r="DR126" s="372"/>
      <c r="DS126" s="365"/>
      <c r="DT126" s="370"/>
      <c r="DU126" s="362"/>
      <c r="DV126" s="367"/>
      <c r="DW126" s="372"/>
      <c r="DX126" s="365">
        <f>+IF(AND(DX$2&gt;=$D126,DX$2&lt;=$E126)=TRUE,$I126/$H126,0)</f>
        <v>0</v>
      </c>
      <c r="DY126" s="361"/>
      <c r="DZ126" s="362"/>
      <c r="EA126" s="363"/>
      <c r="EB126" s="367"/>
      <c r="EC126" s="367"/>
      <c r="ED126" s="365">
        <f t="shared" ref="ED126" si="459">+IF(AND(ED$2&gt;=$D126,ED$2&lt;=$E126)=TRUE,$I126/$H126,0)</f>
        <v>0</v>
      </c>
      <c r="EE126" s="361"/>
      <c r="EF126" s="362"/>
      <c r="EG126" s="362"/>
      <c r="EH126" s="367"/>
      <c r="EI126" s="367"/>
      <c r="EJ126" s="365">
        <f>+IF(AND(EJ$2&gt;=$D126,EJ$2&lt;=$E126)=TRUE,$I126/$H126,0)</f>
        <v>0</v>
      </c>
      <c r="EK126" s="361"/>
      <c r="EL126" s="362"/>
      <c r="EM126" s="363"/>
      <c r="EN126" s="367"/>
      <c r="EO126" s="367"/>
      <c r="EP126" s="365">
        <f>+IF(AND(EP$2&gt;=$D126,EP$2&lt;=$E126)=TRUE,$I126/$H126,0)</f>
        <v>0</v>
      </c>
      <c r="EQ126" s="361"/>
      <c r="ER126" s="362"/>
      <c r="ES126" s="363"/>
      <c r="ET126" s="367"/>
      <c r="EU126" s="367"/>
      <c r="EV126" s="365">
        <f>+IF(AND(EV$2&gt;=$D126,EV$2&lt;=$E126)=TRUE,$I126/$H126,0)</f>
        <v>0</v>
      </c>
      <c r="EW126" s="361"/>
      <c r="EX126" s="362"/>
      <c r="EY126" s="363"/>
      <c r="EZ126" s="367"/>
      <c r="FA126" s="367"/>
      <c r="FB126" s="365">
        <f>+IF(AND(FB$2&gt;=$D126,FB$2&lt;=$E126)=TRUE,$I126/$H126,0)</f>
        <v>0</v>
      </c>
      <c r="FC126" s="361"/>
      <c r="FD126" s="362"/>
      <c r="FE126" s="363"/>
      <c r="FF126" s="367"/>
      <c r="FG126" s="367"/>
      <c r="FH126" s="365">
        <f>+IF(AND(FH$2&gt;=$D126,FH$2&lt;=$E126)=TRUE,$I126/$H126,0)</f>
        <v>0</v>
      </c>
      <c r="FI126" s="361"/>
      <c r="FJ126" s="362"/>
      <c r="FK126" s="363"/>
      <c r="FL126" s="367"/>
      <c r="FM126" s="367"/>
      <c r="FN126" s="365">
        <f t="shared" ref="FN126:FO126" si="460">+DX126+ED126+EJ126+EP126+EV126+FB126+FH126</f>
        <v>0</v>
      </c>
      <c r="FO126" s="370">
        <f t="shared" si="460"/>
        <v>0</v>
      </c>
      <c r="FP126" s="373"/>
      <c r="FQ126" s="365">
        <f t="shared" ref="FQ126" si="461">+DS126+FN126</f>
        <v>0</v>
      </c>
      <c r="FR126" s="370">
        <f t="shared" ref="FR126" si="462">+FO126+DT126</f>
        <v>0</v>
      </c>
      <c r="FS126" s="362"/>
      <c r="FT126" s="362"/>
      <c r="FU126" s="335"/>
      <c r="FV126" s="374"/>
    </row>
    <row r="127" spans="1:178" s="244" customFormat="1" ht="15.75">
      <c r="A127" s="353"/>
      <c r="B127" s="353"/>
      <c r="C127" s="400" t="s">
        <v>221</v>
      </c>
      <c r="D127" s="377"/>
      <c r="E127" s="377"/>
      <c r="F127" s="377"/>
      <c r="G127" s="377"/>
      <c r="H127" s="377"/>
      <c r="I127" s="377"/>
      <c r="J127" s="377"/>
      <c r="K127" s="377"/>
      <c r="L127" s="377"/>
      <c r="M127" s="377"/>
      <c r="N127" s="377"/>
      <c r="O127" s="377"/>
      <c r="P127" s="377"/>
      <c r="Q127" s="377"/>
      <c r="R127" s="377"/>
      <c r="S127" s="377"/>
      <c r="T127" s="377"/>
      <c r="U127" s="377"/>
      <c r="V127" s="377"/>
      <c r="W127" s="377"/>
      <c r="X127" s="377"/>
      <c r="Y127" s="377"/>
      <c r="Z127" s="377"/>
      <c r="AA127" s="377"/>
      <c r="AB127" s="377"/>
      <c r="AC127" s="377"/>
      <c r="AD127" s="377"/>
      <c r="AE127" s="377"/>
      <c r="AF127" s="377"/>
      <c r="AG127" s="377"/>
      <c r="AH127" s="377"/>
      <c r="AI127" s="377"/>
      <c r="AJ127" s="377"/>
      <c r="AK127" s="377"/>
      <c r="AL127" s="377"/>
      <c r="AM127" s="377"/>
      <c r="AN127" s="377"/>
      <c r="AO127" s="377"/>
      <c r="AP127" s="377"/>
      <c r="AQ127" s="377"/>
      <c r="AR127" s="377"/>
      <c r="AS127" s="377"/>
      <c r="AT127" s="377"/>
      <c r="AU127" s="377"/>
      <c r="AV127" s="377"/>
      <c r="AW127" s="377"/>
      <c r="AX127" s="377"/>
      <c r="AY127" s="377"/>
      <c r="AZ127" s="377"/>
      <c r="BA127" s="377"/>
      <c r="BB127" s="377"/>
      <c r="BC127" s="377"/>
      <c r="BD127" s="377"/>
      <c r="BE127" s="377"/>
      <c r="BF127" s="377"/>
      <c r="BG127" s="377"/>
      <c r="BH127" s="377"/>
      <c r="BI127" s="377"/>
      <c r="BJ127" s="377"/>
      <c r="BK127" s="377"/>
      <c r="BL127" s="377"/>
      <c r="BM127" s="377"/>
      <c r="BN127" s="377"/>
      <c r="BO127" s="377"/>
      <c r="BP127" s="377"/>
      <c r="BQ127" s="377"/>
      <c r="BR127" s="377"/>
      <c r="BS127" s="377"/>
      <c r="BT127" s="377"/>
      <c r="BU127" s="377"/>
      <c r="BV127" s="377"/>
      <c r="BW127" s="377"/>
      <c r="BX127" s="377"/>
      <c r="BY127" s="377"/>
      <c r="BZ127" s="377"/>
      <c r="CA127" s="377"/>
      <c r="CB127" s="377"/>
      <c r="CC127" s="377"/>
      <c r="CD127" s="377"/>
      <c r="CE127" s="377"/>
      <c r="CF127" s="377"/>
      <c r="CG127" s="377"/>
      <c r="CH127" s="377"/>
      <c r="CI127" s="377"/>
      <c r="CJ127" s="377"/>
      <c r="CK127" s="377"/>
      <c r="CL127" s="377"/>
      <c r="CM127" s="377"/>
      <c r="CN127" s="377"/>
      <c r="CO127" s="377"/>
      <c r="CP127" s="377"/>
      <c r="CQ127" s="377"/>
      <c r="CR127" s="377"/>
      <c r="CS127" s="377"/>
      <c r="CT127" s="377"/>
      <c r="CU127" s="377"/>
      <c r="CV127" s="377"/>
      <c r="CW127" s="377"/>
      <c r="CX127" s="377"/>
      <c r="CY127" s="377"/>
      <c r="CZ127" s="377"/>
      <c r="DA127" s="377"/>
      <c r="DB127" s="377"/>
      <c r="DC127" s="377"/>
      <c r="DD127" s="377"/>
      <c r="DE127" s="377"/>
      <c r="DF127" s="377"/>
      <c r="DG127" s="377"/>
      <c r="DH127" s="377"/>
      <c r="DI127" s="377"/>
      <c r="DJ127" s="377"/>
      <c r="DK127" s="377"/>
      <c r="DL127" s="377"/>
      <c r="DM127" s="377"/>
      <c r="DN127" s="377"/>
      <c r="DO127" s="377"/>
      <c r="DP127" s="377"/>
      <c r="DQ127" s="377"/>
      <c r="DR127" s="377"/>
      <c r="DS127" s="377"/>
      <c r="DT127" s="377"/>
      <c r="DU127" s="377"/>
      <c r="DV127" s="377"/>
      <c r="DW127" s="377"/>
      <c r="DX127" s="377"/>
      <c r="DY127" s="377"/>
      <c r="DZ127" s="377"/>
      <c r="EA127" s="377"/>
      <c r="EB127" s="377"/>
      <c r="EC127" s="377"/>
      <c r="ED127" s="377"/>
      <c r="EE127" s="377"/>
      <c r="EF127" s="377"/>
      <c r="EG127" s="377"/>
      <c r="EH127" s="377"/>
      <c r="EI127" s="377"/>
      <c r="EJ127" s="377"/>
      <c r="EK127" s="377"/>
      <c r="EL127" s="377"/>
      <c r="EM127" s="377"/>
      <c r="EN127" s="377"/>
      <c r="EO127" s="377"/>
      <c r="EP127" s="377"/>
      <c r="EQ127" s="377"/>
      <c r="ER127" s="377"/>
      <c r="ES127" s="377"/>
      <c r="ET127" s="377"/>
      <c r="EU127" s="377"/>
      <c r="EV127" s="377"/>
      <c r="EW127" s="377"/>
      <c r="EX127" s="377"/>
      <c r="EY127" s="377"/>
      <c r="EZ127" s="377"/>
      <c r="FA127" s="377"/>
      <c r="FB127" s="377"/>
      <c r="FC127" s="377"/>
      <c r="FD127" s="377"/>
      <c r="FE127" s="377"/>
      <c r="FF127" s="377"/>
      <c r="FG127" s="377"/>
      <c r="FH127" s="377"/>
      <c r="FI127" s="377"/>
      <c r="FJ127" s="377"/>
      <c r="FK127" s="377"/>
      <c r="FL127" s="377"/>
      <c r="FM127" s="377"/>
      <c r="FN127" s="377"/>
      <c r="FO127" s="377"/>
      <c r="FP127" s="377"/>
      <c r="FQ127" s="377"/>
      <c r="FR127" s="377"/>
      <c r="FS127" s="377"/>
      <c r="FT127" s="362"/>
      <c r="FU127" s="335"/>
      <c r="FV127" s="374"/>
    </row>
    <row r="128" spans="1:178" s="244" customFormat="1" ht="15.75">
      <c r="A128" s="353"/>
      <c r="B128" s="353"/>
      <c r="C128" s="404" t="s">
        <v>170</v>
      </c>
      <c r="D128" s="355">
        <v>44414</v>
      </c>
      <c r="E128" s="355">
        <v>44422</v>
      </c>
      <c r="F128" s="356">
        <f t="shared" ref="F128" si="463">+G128/I128</f>
        <v>12</v>
      </c>
      <c r="G128" s="356">
        <v>180</v>
      </c>
      <c r="H128" s="357">
        <v>9</v>
      </c>
      <c r="I128" s="401">
        <v>15</v>
      </c>
      <c r="J128" s="397" t="s">
        <v>92</v>
      </c>
      <c r="K128" s="301"/>
      <c r="L128" s="360"/>
      <c r="M128" s="361"/>
      <c r="N128" s="362" t="str">
        <f t="shared" ref="N128" si="464">_xlfn.IFS(L128=0,"-",(M128/L128)&gt;=1,"SI",(Q128&gt;=P128),"SI",(M128/L128)&lt;1,"NO")</f>
        <v>-</v>
      </c>
      <c r="O128" s="363"/>
      <c r="P128" s="364">
        <f t="shared" ref="P128:Q128" si="465">+L128</f>
        <v>0</v>
      </c>
      <c r="Q128" s="364">
        <f t="shared" si="465"/>
        <v>0</v>
      </c>
      <c r="R128" s="365">
        <f t="shared" ref="R128" si="466">+IF(AND(R$2&gt;=$D128,R$2&lt;=$E128)=TRUE,$I128/$H128,0)</f>
        <v>0</v>
      </c>
      <c r="S128" s="361"/>
      <c r="T128" s="362"/>
      <c r="U128" s="363"/>
      <c r="V128" s="364"/>
      <c r="W128" s="364"/>
      <c r="X128" s="365">
        <f t="shared" ref="X128:Y128" si="467">+R128</f>
        <v>0</v>
      </c>
      <c r="Y128" s="366">
        <f t="shared" si="467"/>
        <v>0</v>
      </c>
      <c r="Z128" s="362"/>
      <c r="AA128" s="367"/>
      <c r="AB128" s="365">
        <f t="shared" ref="AB128" si="468">+IF(AND(AB$2&gt;=$D128,AB$2&lt;=$E128)=TRUE,$I128/$H128,0)</f>
        <v>0</v>
      </c>
      <c r="AC128" s="361"/>
      <c r="AD128" s="362"/>
      <c r="AE128" s="363"/>
      <c r="AF128" s="364"/>
      <c r="AG128" s="364"/>
      <c r="AH128" s="365">
        <f t="shared" ref="AH128" si="469">+IF(AND(AH$2&gt;=$D128,AH$2&lt;=$E128)=TRUE,$I128/$H128,0)</f>
        <v>0</v>
      </c>
      <c r="AI128" s="368"/>
      <c r="AJ128" s="362"/>
      <c r="AK128" s="363"/>
      <c r="AL128" s="367"/>
      <c r="AM128" s="369"/>
      <c r="AN128" s="365">
        <f>+IF(AND(AN$2&gt;=$D128,AN$2&lt;=$E128)=TRUE,$I128/$H128,0)</f>
        <v>0</v>
      </c>
      <c r="AO128" s="361"/>
      <c r="AP128" s="362"/>
      <c r="AQ128" s="363"/>
      <c r="AR128" s="367"/>
      <c r="AS128" s="367"/>
      <c r="AT128" s="365">
        <f>+IF(AND(AT$2&gt;=$D128,AT$2&lt;=$E128)=TRUE,$I128/$H128,0)</f>
        <v>0</v>
      </c>
      <c r="AU128" s="361"/>
      <c r="AV128" s="362"/>
      <c r="AW128" s="363"/>
      <c r="AX128" s="367"/>
      <c r="AY128" s="367"/>
      <c r="AZ128" s="365">
        <f>+IF(AND(AZ$2&gt;=$D128,AZ$2&lt;=$E128)=TRUE,$I128/$H128,0)</f>
        <v>0</v>
      </c>
      <c r="BA128" s="361"/>
      <c r="BB128" s="362"/>
      <c r="BC128" s="363"/>
      <c r="BD128" s="367"/>
      <c r="BE128" s="367"/>
      <c r="BF128" s="365">
        <f>+IF(AND(BF$2&gt;=$D128,BF$2&lt;=$E128)=TRUE,$I128/$H128,0)</f>
        <v>1.6666666666666667</v>
      </c>
      <c r="BG128" s="361"/>
      <c r="BH128" s="362"/>
      <c r="BI128" s="363"/>
      <c r="BJ128" s="367"/>
      <c r="BK128" s="367"/>
      <c r="BL128" s="365">
        <f>+IF(AND(BL$2&gt;=$D128,BL$2&lt;=$E128)=TRUE,$I128/$H128,0)</f>
        <v>1.6666666666666667</v>
      </c>
      <c r="BM128" s="361"/>
      <c r="BN128" s="362"/>
      <c r="BO128" s="363"/>
      <c r="BP128" s="367"/>
      <c r="BQ128" s="367"/>
      <c r="BR128" s="365">
        <f t="shared" ref="BR128:BS128" si="470">+AB128+AH128+AN128+AT128+AZ128+BF128+BL128</f>
        <v>3.3333333333333335</v>
      </c>
      <c r="BS128" s="370">
        <f t="shared" si="470"/>
        <v>0</v>
      </c>
      <c r="BT128" s="371"/>
      <c r="BU128" s="365"/>
      <c r="BV128" s="370"/>
      <c r="BW128" s="362"/>
      <c r="BX128" s="365">
        <f>+IF(AND(BX$2&gt;=$D128,BX$2&lt;=$E128)=TRUE,$I128/$H128,0)</f>
        <v>1.6666666666666667</v>
      </c>
      <c r="BY128" s="361"/>
      <c r="BZ128" s="362"/>
      <c r="CA128" s="363"/>
      <c r="CB128" s="367"/>
      <c r="CC128" s="367"/>
      <c r="CD128" s="365">
        <f>+IF(AND(CD$2&gt;=$D128,CD$2&lt;=$E128)=TRUE,$I128/$H128,0)</f>
        <v>1.6666666666666667</v>
      </c>
      <c r="CE128" s="361"/>
      <c r="CF128" s="362"/>
      <c r="CG128" s="363"/>
      <c r="CH128" s="367"/>
      <c r="CI128" s="367"/>
      <c r="CJ128" s="365">
        <f>+IF(AND(CJ$2&gt;=$D128,CJ$2&lt;=$E128)=TRUE,$I128/$H128,0)</f>
        <v>1.6666666666666667</v>
      </c>
      <c r="CK128" s="361"/>
      <c r="CL128" s="362"/>
      <c r="CM128" s="363"/>
      <c r="CN128" s="367"/>
      <c r="CO128" s="367"/>
      <c r="CP128" s="365">
        <f>+IF(AND(CP$2&gt;=$D128,CP$2&lt;=$E128)=TRUE,$I128/$H128,0)</f>
        <v>1.6666666666666667</v>
      </c>
      <c r="CQ128" s="361"/>
      <c r="CR128" s="362"/>
      <c r="CS128" s="363"/>
      <c r="CT128" s="367"/>
      <c r="CU128" s="367"/>
      <c r="CV128" s="365">
        <f>+IF(AND(CV$2&gt;=$D128,CV$2&lt;=$E128)=TRUE,$I128/$H128,0)</f>
        <v>1.6666666666666667</v>
      </c>
      <c r="CW128" s="361"/>
      <c r="CX128" s="362"/>
      <c r="CY128" s="363"/>
      <c r="CZ128" s="367"/>
      <c r="DA128" s="367"/>
      <c r="DB128" s="365">
        <f>+IF(AND(DB$2&gt;=$D128,DB$2&lt;=$E128)=TRUE,$I128/$H128,0)</f>
        <v>1.6666666666666667</v>
      </c>
      <c r="DC128" s="361"/>
      <c r="DD128" s="362"/>
      <c r="DE128" s="363"/>
      <c r="DF128" s="367"/>
      <c r="DG128" s="367"/>
      <c r="DH128" s="365">
        <f>+IF(AND(DH$2&gt;=$D128,DH$2&lt;=$E128)=TRUE,$I128/$H128,0)</f>
        <v>1.6666666666666667</v>
      </c>
      <c r="DI128" s="361"/>
      <c r="DJ128" s="362"/>
      <c r="DK128" s="363"/>
      <c r="DL128" s="367"/>
      <c r="DM128" s="367"/>
      <c r="DN128" s="365">
        <f t="shared" ref="DN128:DO128" si="471">+BX128+CD128+CJ128+CP128+CV128+DB128+DH128</f>
        <v>11.666666666666666</v>
      </c>
      <c r="DO128" s="370">
        <f t="shared" si="471"/>
        <v>0</v>
      </c>
      <c r="DP128" s="371"/>
      <c r="DQ128" s="367"/>
      <c r="DR128" s="372"/>
      <c r="DS128" s="365"/>
      <c r="DT128" s="370"/>
      <c r="DU128" s="362"/>
      <c r="DV128" s="367"/>
      <c r="DW128" s="372"/>
      <c r="DX128" s="365">
        <f>+IF(AND(DX$2&gt;=$D128,DX$2&lt;=$E128)=TRUE,$I128/$H128,0)</f>
        <v>0</v>
      </c>
      <c r="DY128" s="361"/>
      <c r="DZ128" s="362"/>
      <c r="EA128" s="363"/>
      <c r="EB128" s="367"/>
      <c r="EC128" s="367"/>
      <c r="ED128" s="365">
        <f t="shared" ref="ED128" si="472">+IF(AND(ED$2&gt;=$D128,ED$2&lt;=$E128)=TRUE,$I128/$H128,0)</f>
        <v>0</v>
      </c>
      <c r="EE128" s="361"/>
      <c r="EF128" s="362"/>
      <c r="EG128" s="362"/>
      <c r="EH128" s="367"/>
      <c r="EI128" s="367"/>
      <c r="EJ128" s="365">
        <f>+IF(AND(EJ$2&gt;=$D128,EJ$2&lt;=$E128)=TRUE,$I128/$H128,0)</f>
        <v>0</v>
      </c>
      <c r="EK128" s="361"/>
      <c r="EL128" s="362"/>
      <c r="EM128" s="363"/>
      <c r="EN128" s="367"/>
      <c r="EO128" s="367"/>
      <c r="EP128" s="365">
        <f>+IF(AND(EP$2&gt;=$D128,EP$2&lt;=$E128)=TRUE,$I128/$H128,0)</f>
        <v>0</v>
      </c>
      <c r="EQ128" s="361"/>
      <c r="ER128" s="362"/>
      <c r="ES128" s="363"/>
      <c r="ET128" s="367"/>
      <c r="EU128" s="367"/>
      <c r="EV128" s="365">
        <f>+IF(AND(EV$2&gt;=$D128,EV$2&lt;=$E128)=TRUE,$I128/$H128,0)</f>
        <v>0</v>
      </c>
      <c r="EW128" s="361"/>
      <c r="EX128" s="362"/>
      <c r="EY128" s="363"/>
      <c r="EZ128" s="367"/>
      <c r="FA128" s="367"/>
      <c r="FB128" s="365">
        <f>+IF(AND(FB$2&gt;=$D128,FB$2&lt;=$E128)=TRUE,$I128/$H128,0)</f>
        <v>0</v>
      </c>
      <c r="FC128" s="361"/>
      <c r="FD128" s="362"/>
      <c r="FE128" s="363"/>
      <c r="FF128" s="367"/>
      <c r="FG128" s="367"/>
      <c r="FH128" s="365">
        <f>+IF(AND(FH$2&gt;=$D128,FH$2&lt;=$E128)=TRUE,$I128/$H128,0)</f>
        <v>0</v>
      </c>
      <c r="FI128" s="361"/>
      <c r="FJ128" s="362"/>
      <c r="FK128" s="363"/>
      <c r="FL128" s="367"/>
      <c r="FM128" s="367"/>
      <c r="FN128" s="365">
        <f t="shared" ref="FN128:FO128" si="473">+DX128+ED128+EJ128+EP128+EV128+FB128+FH128</f>
        <v>0</v>
      </c>
      <c r="FO128" s="370">
        <f t="shared" si="473"/>
        <v>0</v>
      </c>
      <c r="FP128" s="373"/>
      <c r="FQ128" s="365">
        <f t="shared" ref="FQ128" si="474">+DS128+FN128</f>
        <v>0</v>
      </c>
      <c r="FR128" s="370">
        <f t="shared" ref="FR128" si="475">+FO128+DT128</f>
        <v>0</v>
      </c>
      <c r="FS128" s="362"/>
      <c r="FT128" s="362"/>
      <c r="FU128" s="335"/>
      <c r="FV128" s="374"/>
    </row>
    <row r="129" spans="1:180" s="244" customFormat="1" ht="15.75">
      <c r="A129" s="353"/>
      <c r="B129" s="353"/>
      <c r="C129" s="405" t="s">
        <v>161</v>
      </c>
      <c r="D129" s="377"/>
      <c r="E129" s="377"/>
      <c r="F129" s="377"/>
      <c r="G129" s="377"/>
      <c r="H129" s="377"/>
      <c r="I129" s="377"/>
      <c r="J129" s="377"/>
      <c r="K129" s="377"/>
      <c r="L129" s="377"/>
      <c r="M129" s="377"/>
      <c r="N129" s="377"/>
      <c r="O129" s="377"/>
      <c r="P129" s="377"/>
      <c r="Q129" s="377"/>
      <c r="R129" s="377"/>
      <c r="S129" s="377"/>
      <c r="T129" s="377"/>
      <c r="U129" s="377"/>
      <c r="V129" s="377"/>
      <c r="W129" s="377"/>
      <c r="X129" s="377"/>
      <c r="Y129" s="377"/>
      <c r="Z129" s="377"/>
      <c r="AA129" s="377"/>
      <c r="AB129" s="377"/>
      <c r="AC129" s="377"/>
      <c r="AD129" s="377"/>
      <c r="AE129" s="377"/>
      <c r="AF129" s="377"/>
      <c r="AG129" s="377"/>
      <c r="AH129" s="377"/>
      <c r="AI129" s="377"/>
      <c r="AJ129" s="377"/>
      <c r="AK129" s="377"/>
      <c r="AL129" s="377"/>
      <c r="AM129" s="377"/>
      <c r="AN129" s="377"/>
      <c r="AO129" s="377"/>
      <c r="AP129" s="377"/>
      <c r="AQ129" s="377"/>
      <c r="AR129" s="377"/>
      <c r="AS129" s="377"/>
      <c r="AT129" s="377"/>
      <c r="AU129" s="377"/>
      <c r="AV129" s="377"/>
      <c r="AW129" s="377"/>
      <c r="AX129" s="377"/>
      <c r="AY129" s="377"/>
      <c r="AZ129" s="377"/>
      <c r="BA129" s="377"/>
      <c r="BB129" s="377"/>
      <c r="BC129" s="377"/>
      <c r="BD129" s="377"/>
      <c r="BE129" s="377"/>
      <c r="BF129" s="377"/>
      <c r="BG129" s="377"/>
      <c r="BH129" s="377"/>
      <c r="BI129" s="377"/>
      <c r="BJ129" s="377"/>
      <c r="BK129" s="377"/>
      <c r="BL129" s="377"/>
      <c r="BM129" s="377"/>
      <c r="BN129" s="377"/>
      <c r="BO129" s="377"/>
      <c r="BP129" s="377"/>
      <c r="BQ129" s="377"/>
      <c r="BR129" s="377"/>
      <c r="BS129" s="377"/>
      <c r="BT129" s="377"/>
      <c r="BU129" s="377"/>
      <c r="BV129" s="377"/>
      <c r="BW129" s="377"/>
      <c r="BX129" s="377"/>
      <c r="BY129" s="377"/>
      <c r="BZ129" s="377"/>
      <c r="CA129" s="377"/>
      <c r="CB129" s="377"/>
      <c r="CC129" s="377"/>
      <c r="CD129" s="377"/>
      <c r="CE129" s="377"/>
      <c r="CF129" s="377"/>
      <c r="CG129" s="377"/>
      <c r="CH129" s="377"/>
      <c r="CI129" s="377"/>
      <c r="CJ129" s="377"/>
      <c r="CK129" s="377"/>
      <c r="CL129" s="377"/>
      <c r="CM129" s="377"/>
      <c r="CN129" s="377"/>
      <c r="CO129" s="377"/>
      <c r="CP129" s="377"/>
      <c r="CQ129" s="377"/>
      <c r="CR129" s="377"/>
      <c r="CS129" s="377"/>
      <c r="CT129" s="377"/>
      <c r="CU129" s="377"/>
      <c r="CV129" s="377"/>
      <c r="CW129" s="377"/>
      <c r="CX129" s="377"/>
      <c r="CY129" s="377"/>
      <c r="CZ129" s="377"/>
      <c r="DA129" s="377"/>
      <c r="DB129" s="377"/>
      <c r="DC129" s="377"/>
      <c r="DD129" s="377"/>
      <c r="DE129" s="377"/>
      <c r="DF129" s="377"/>
      <c r="DG129" s="377"/>
      <c r="DH129" s="377"/>
      <c r="DI129" s="377"/>
      <c r="DJ129" s="377"/>
      <c r="DK129" s="377"/>
      <c r="DL129" s="377"/>
      <c r="DM129" s="377"/>
      <c r="DN129" s="377"/>
      <c r="DO129" s="377"/>
      <c r="DP129" s="377"/>
      <c r="DQ129" s="377"/>
      <c r="DR129" s="377"/>
      <c r="DS129" s="377"/>
      <c r="DT129" s="377"/>
      <c r="DU129" s="377"/>
      <c r="DV129" s="377"/>
      <c r="DW129" s="377"/>
      <c r="DX129" s="377"/>
      <c r="DY129" s="377"/>
      <c r="DZ129" s="377"/>
      <c r="EA129" s="377"/>
      <c r="EB129" s="377"/>
      <c r="EC129" s="377"/>
      <c r="ED129" s="377"/>
      <c r="EE129" s="377"/>
      <c r="EF129" s="377"/>
      <c r="EG129" s="377"/>
      <c r="EH129" s="377"/>
      <c r="EI129" s="377"/>
      <c r="EJ129" s="377"/>
      <c r="EK129" s="377"/>
      <c r="EL129" s="377"/>
      <c r="EM129" s="377"/>
      <c r="EN129" s="377"/>
      <c r="EO129" s="377"/>
      <c r="EP129" s="377"/>
      <c r="EQ129" s="377"/>
      <c r="ER129" s="377"/>
      <c r="ES129" s="377"/>
      <c r="ET129" s="377"/>
      <c r="EU129" s="377"/>
      <c r="EV129" s="377"/>
      <c r="EW129" s="377"/>
      <c r="EX129" s="377"/>
      <c r="EY129" s="377"/>
      <c r="EZ129" s="377"/>
      <c r="FA129" s="377"/>
      <c r="FB129" s="377"/>
      <c r="FC129" s="377"/>
      <c r="FD129" s="377"/>
      <c r="FE129" s="377"/>
      <c r="FF129" s="377"/>
      <c r="FG129" s="377"/>
      <c r="FH129" s="377"/>
      <c r="FI129" s="377"/>
      <c r="FJ129" s="377"/>
      <c r="FK129" s="377"/>
      <c r="FL129" s="377"/>
      <c r="FM129" s="377"/>
      <c r="FN129" s="377"/>
      <c r="FO129" s="377"/>
      <c r="FP129" s="377"/>
      <c r="FQ129" s="377"/>
      <c r="FR129" s="377"/>
      <c r="FS129" s="377"/>
      <c r="FT129" s="362"/>
      <c r="FU129" s="335"/>
      <c r="FV129" s="374"/>
    </row>
    <row r="130" spans="1:180" s="244" customFormat="1" ht="15.75">
      <c r="A130" s="353"/>
      <c r="B130" s="353"/>
      <c r="C130" s="404" t="s">
        <v>162</v>
      </c>
      <c r="D130" s="355">
        <v>44423</v>
      </c>
      <c r="E130" s="355">
        <v>44423</v>
      </c>
      <c r="F130" s="356">
        <f t="shared" ref="F130:F132" si="476">+G130/I130</f>
        <v>40</v>
      </c>
      <c r="G130" s="356">
        <v>40</v>
      </c>
      <c r="H130" s="357">
        <v>1</v>
      </c>
      <c r="I130" s="406">
        <v>1</v>
      </c>
      <c r="J130" s="397" t="s">
        <v>57</v>
      </c>
      <c r="K130" s="301"/>
      <c r="L130" s="360"/>
      <c r="M130" s="361"/>
      <c r="N130" s="362" t="str">
        <f t="shared" ref="N130:N132" si="477">_xlfn.IFS(L130=0,"-",(M130/L130)&gt;=1,"SI",(Q130&gt;=P130),"SI",(M130/L130)&lt;1,"NO")</f>
        <v>-</v>
      </c>
      <c r="O130" s="363"/>
      <c r="P130" s="364">
        <f t="shared" ref="P130:Q132" si="478">+L130</f>
        <v>0</v>
      </c>
      <c r="Q130" s="364">
        <f t="shared" si="478"/>
        <v>0</v>
      </c>
      <c r="R130" s="365">
        <f t="shared" ref="R130:R132" si="479">+IF(AND(R$2&gt;=$D130,R$2&lt;=$E130)=TRUE,$I130/$H130,0)</f>
        <v>0</v>
      </c>
      <c r="S130" s="361"/>
      <c r="T130" s="362"/>
      <c r="U130" s="363"/>
      <c r="V130" s="364"/>
      <c r="W130" s="364"/>
      <c r="X130" s="365">
        <f t="shared" ref="X130:Y132" si="480">+R130</f>
        <v>0</v>
      </c>
      <c r="Y130" s="366">
        <f t="shared" si="480"/>
        <v>0</v>
      </c>
      <c r="Z130" s="362"/>
      <c r="AA130" s="367"/>
      <c r="AB130" s="365">
        <f t="shared" ref="AB130:AB132" si="481">+IF(AND(AB$2&gt;=$D130,AB$2&lt;=$E130)=TRUE,$I130/$H130,0)</f>
        <v>0</v>
      </c>
      <c r="AC130" s="361"/>
      <c r="AD130" s="362"/>
      <c r="AE130" s="363"/>
      <c r="AF130" s="364"/>
      <c r="AG130" s="364"/>
      <c r="AH130" s="365">
        <f t="shared" ref="AH130:AH132" si="482">+IF(AND(AH$2&gt;=$D130,AH$2&lt;=$E130)=TRUE,$I130/$H130,0)</f>
        <v>0</v>
      </c>
      <c r="AI130" s="368"/>
      <c r="AJ130" s="362"/>
      <c r="AK130" s="363"/>
      <c r="AL130" s="367"/>
      <c r="AM130" s="369"/>
      <c r="AN130" s="365">
        <f t="shared" ref="AN130:AN132" si="483">+IF(AND(AN$2&gt;=$D130,AN$2&lt;=$E130)=TRUE,$I130/$H130,0)</f>
        <v>0</v>
      </c>
      <c r="AO130" s="361"/>
      <c r="AP130" s="362"/>
      <c r="AQ130" s="363"/>
      <c r="AR130" s="367"/>
      <c r="AS130" s="367"/>
      <c r="AT130" s="365">
        <f t="shared" ref="AT130:AT132" si="484">+IF(AND(AT$2&gt;=$D130,AT$2&lt;=$E130)=TRUE,$I130/$H130,0)</f>
        <v>0</v>
      </c>
      <c r="AU130" s="361"/>
      <c r="AV130" s="362"/>
      <c r="AW130" s="363"/>
      <c r="AX130" s="367"/>
      <c r="AY130" s="367"/>
      <c r="AZ130" s="365">
        <f t="shared" ref="AZ130:AZ132" si="485">+IF(AND(AZ$2&gt;=$D130,AZ$2&lt;=$E130)=TRUE,$I130/$H130,0)</f>
        <v>0</v>
      </c>
      <c r="BA130" s="361"/>
      <c r="BB130" s="362"/>
      <c r="BC130" s="363"/>
      <c r="BD130" s="367"/>
      <c r="BE130" s="367"/>
      <c r="BF130" s="365">
        <f t="shared" ref="BF130:BF132" si="486">+IF(AND(BF$2&gt;=$D130,BF$2&lt;=$E130)=TRUE,$I130/$H130,0)</f>
        <v>0</v>
      </c>
      <c r="BG130" s="361"/>
      <c r="BH130" s="362"/>
      <c r="BI130" s="363"/>
      <c r="BJ130" s="367"/>
      <c r="BK130" s="367"/>
      <c r="BL130" s="365">
        <f t="shared" ref="BL130:BL132" si="487">+IF(AND(BL$2&gt;=$D130,BL$2&lt;=$E130)=TRUE,$I130/$H130,0)</f>
        <v>0</v>
      </c>
      <c r="BM130" s="361"/>
      <c r="BN130" s="362"/>
      <c r="BO130" s="363"/>
      <c r="BP130" s="367"/>
      <c r="BQ130" s="367"/>
      <c r="BR130" s="365">
        <f t="shared" ref="BR130:BS133" si="488">+AB130+AH130+AN130+AT130+AZ130+BF130+BL130</f>
        <v>0</v>
      </c>
      <c r="BS130" s="370">
        <f t="shared" si="488"/>
        <v>0</v>
      </c>
      <c r="BT130" s="371"/>
      <c r="BU130" s="365"/>
      <c r="BV130" s="370"/>
      <c r="BW130" s="362"/>
      <c r="BX130" s="365">
        <f t="shared" ref="BX130:BX132" si="489">+IF(AND(BX$2&gt;=$D130,BX$2&lt;=$E130)=TRUE,$I130/$H130,0)</f>
        <v>0</v>
      </c>
      <c r="BY130" s="361"/>
      <c r="BZ130" s="362"/>
      <c r="CA130" s="363"/>
      <c r="CB130" s="367"/>
      <c r="CC130" s="367"/>
      <c r="CD130" s="365">
        <f t="shared" ref="CD130:CD132" si="490">+IF(AND(CD$2&gt;=$D130,CD$2&lt;=$E130)=TRUE,$I130/$H130,0)</f>
        <v>0</v>
      </c>
      <c r="CE130" s="361"/>
      <c r="CF130" s="362"/>
      <c r="CG130" s="363"/>
      <c r="CH130" s="367"/>
      <c r="CI130" s="367"/>
      <c r="CJ130" s="365">
        <f t="shared" ref="CJ130:CJ132" si="491">+IF(AND(CJ$2&gt;=$D130,CJ$2&lt;=$E130)=TRUE,$I130/$H130,0)</f>
        <v>0</v>
      </c>
      <c r="CK130" s="361"/>
      <c r="CL130" s="362"/>
      <c r="CM130" s="363"/>
      <c r="CN130" s="367"/>
      <c r="CO130" s="367"/>
      <c r="CP130" s="365">
        <f t="shared" ref="CP130:CP132" si="492">+IF(AND(CP$2&gt;=$D130,CP$2&lt;=$E130)=TRUE,$I130/$H130,0)</f>
        <v>0</v>
      </c>
      <c r="CQ130" s="361"/>
      <c r="CR130" s="362"/>
      <c r="CS130" s="363"/>
      <c r="CT130" s="367"/>
      <c r="CU130" s="367"/>
      <c r="CV130" s="365">
        <f t="shared" ref="CV130:CV132" si="493">+IF(AND(CV$2&gt;=$D130,CV$2&lt;=$E130)=TRUE,$I130/$H130,0)</f>
        <v>0</v>
      </c>
      <c r="CW130" s="361"/>
      <c r="CX130" s="362"/>
      <c r="CY130" s="363"/>
      <c r="CZ130" s="367"/>
      <c r="DA130" s="367"/>
      <c r="DB130" s="365">
        <f t="shared" ref="DB130:DB132" si="494">+IF(AND(DB$2&gt;=$D130,DB$2&lt;=$E130)=TRUE,$I130/$H130,0)</f>
        <v>0</v>
      </c>
      <c r="DC130" s="361"/>
      <c r="DD130" s="362"/>
      <c r="DE130" s="363"/>
      <c r="DF130" s="367"/>
      <c r="DG130" s="367"/>
      <c r="DH130" s="365">
        <f t="shared" ref="DH130:DH132" si="495">+IF(AND(DH$2&gt;=$D130,DH$2&lt;=$E130)=TRUE,$I130/$H130,0)</f>
        <v>0</v>
      </c>
      <c r="DI130" s="361"/>
      <c r="DJ130" s="362"/>
      <c r="DK130" s="363"/>
      <c r="DL130" s="367"/>
      <c r="DM130" s="367"/>
      <c r="DN130" s="365">
        <f t="shared" ref="DN130:DO132" si="496">+BX130+CD130+CJ130+CP130+CV130+DB130+DH130</f>
        <v>0</v>
      </c>
      <c r="DO130" s="370">
        <f t="shared" si="496"/>
        <v>0</v>
      </c>
      <c r="DP130" s="371"/>
      <c r="DQ130" s="367"/>
      <c r="DR130" s="372"/>
      <c r="DS130" s="365"/>
      <c r="DT130" s="370"/>
      <c r="DU130" s="362"/>
      <c r="DV130" s="367"/>
      <c r="DW130" s="372"/>
      <c r="DX130" s="365">
        <f t="shared" ref="DX130:DX132" si="497">+IF(AND(DX$2&gt;=$D130,DX$2&lt;=$E130)=TRUE,$I130/$H130,0)</f>
        <v>1</v>
      </c>
      <c r="DY130" s="361"/>
      <c r="DZ130" s="362"/>
      <c r="EA130" s="363"/>
      <c r="EB130" s="367"/>
      <c r="EC130" s="367"/>
      <c r="ED130" s="365">
        <f t="shared" ref="ED130:ED132" si="498">+IF(AND(ED$2&gt;=$D130,ED$2&lt;=$E130)=TRUE,$I130/$H130,0)</f>
        <v>0</v>
      </c>
      <c r="EE130" s="361"/>
      <c r="EF130" s="362"/>
      <c r="EG130" s="362"/>
      <c r="EH130" s="367"/>
      <c r="EI130" s="367"/>
      <c r="EJ130" s="365">
        <f t="shared" ref="EJ130:EJ132" si="499">+IF(AND(EJ$2&gt;=$D130,EJ$2&lt;=$E130)=TRUE,$I130/$H130,0)</f>
        <v>0</v>
      </c>
      <c r="EK130" s="361"/>
      <c r="EL130" s="362"/>
      <c r="EM130" s="363"/>
      <c r="EN130" s="367"/>
      <c r="EO130" s="367"/>
      <c r="EP130" s="365">
        <f t="shared" ref="EP130:EP132" si="500">+IF(AND(EP$2&gt;=$D130,EP$2&lt;=$E130)=TRUE,$I130/$H130,0)</f>
        <v>0</v>
      </c>
      <c r="EQ130" s="361"/>
      <c r="ER130" s="362"/>
      <c r="ES130" s="363"/>
      <c r="ET130" s="367"/>
      <c r="EU130" s="367"/>
      <c r="EV130" s="365">
        <f t="shared" ref="EV130:EV132" si="501">+IF(AND(EV$2&gt;=$D130,EV$2&lt;=$E130)=TRUE,$I130/$H130,0)</f>
        <v>0</v>
      </c>
      <c r="EW130" s="361"/>
      <c r="EX130" s="362"/>
      <c r="EY130" s="363"/>
      <c r="EZ130" s="367"/>
      <c r="FA130" s="367"/>
      <c r="FB130" s="365">
        <f t="shared" ref="FB130:FB132" si="502">+IF(AND(FB$2&gt;=$D130,FB$2&lt;=$E130)=TRUE,$I130/$H130,0)</f>
        <v>0</v>
      </c>
      <c r="FC130" s="361"/>
      <c r="FD130" s="362"/>
      <c r="FE130" s="363"/>
      <c r="FF130" s="367"/>
      <c r="FG130" s="367"/>
      <c r="FH130" s="365">
        <f t="shared" ref="FH130:FH132" si="503">+IF(AND(FH$2&gt;=$D130,FH$2&lt;=$E130)=TRUE,$I130/$H130,0)</f>
        <v>0</v>
      </c>
      <c r="FI130" s="361"/>
      <c r="FJ130" s="362"/>
      <c r="FK130" s="363"/>
      <c r="FL130" s="367"/>
      <c r="FM130" s="367"/>
      <c r="FN130" s="365">
        <f t="shared" ref="FN130:FO132" si="504">+DX130+ED130+EJ130+EP130+EV130+FB130+FH130</f>
        <v>1</v>
      </c>
      <c r="FO130" s="370">
        <f t="shared" si="504"/>
        <v>0</v>
      </c>
      <c r="FP130" s="373"/>
      <c r="FQ130" s="365">
        <f t="shared" ref="FQ130:FQ132" si="505">+DS130+FN130</f>
        <v>1</v>
      </c>
      <c r="FR130" s="370">
        <f t="shared" ref="FR130:FR132" si="506">+FO130+DT130</f>
        <v>0</v>
      </c>
      <c r="FS130" s="362"/>
      <c r="FT130" s="362"/>
      <c r="FU130" s="335"/>
      <c r="FV130" s="374"/>
    </row>
    <row r="131" spans="1:180" s="244" customFormat="1" ht="15.75">
      <c r="A131" s="353"/>
      <c r="B131" s="353"/>
      <c r="C131" s="404" t="s">
        <v>163</v>
      </c>
      <c r="D131" s="355">
        <v>44423</v>
      </c>
      <c r="E131" s="355">
        <v>44424</v>
      </c>
      <c r="F131" s="356">
        <f t="shared" si="476"/>
        <v>20.915032679738562</v>
      </c>
      <c r="G131" s="356">
        <v>80</v>
      </c>
      <c r="H131" s="357">
        <v>2</v>
      </c>
      <c r="I131" s="406">
        <v>3.8249999999999997</v>
      </c>
      <c r="J131" s="397" t="s">
        <v>118</v>
      </c>
      <c r="K131" s="301"/>
      <c r="L131" s="360"/>
      <c r="M131" s="361"/>
      <c r="N131" s="362" t="str">
        <f t="shared" si="477"/>
        <v>-</v>
      </c>
      <c r="O131" s="363"/>
      <c r="P131" s="364">
        <f t="shared" si="478"/>
        <v>0</v>
      </c>
      <c r="Q131" s="364">
        <f t="shared" si="478"/>
        <v>0</v>
      </c>
      <c r="R131" s="365">
        <f t="shared" si="479"/>
        <v>0</v>
      </c>
      <c r="S131" s="361"/>
      <c r="T131" s="362"/>
      <c r="U131" s="363"/>
      <c r="V131" s="364"/>
      <c r="W131" s="364"/>
      <c r="X131" s="365">
        <f t="shared" si="480"/>
        <v>0</v>
      </c>
      <c r="Y131" s="366">
        <f t="shared" si="480"/>
        <v>0</v>
      </c>
      <c r="Z131" s="362"/>
      <c r="AA131" s="367"/>
      <c r="AB131" s="365">
        <f t="shared" si="481"/>
        <v>0</v>
      </c>
      <c r="AC131" s="361"/>
      <c r="AD131" s="362"/>
      <c r="AE131" s="363"/>
      <c r="AF131" s="364"/>
      <c r="AG131" s="364"/>
      <c r="AH131" s="365">
        <f t="shared" si="482"/>
        <v>0</v>
      </c>
      <c r="AI131" s="368"/>
      <c r="AJ131" s="362"/>
      <c r="AK131" s="363"/>
      <c r="AL131" s="367"/>
      <c r="AM131" s="369"/>
      <c r="AN131" s="365">
        <f t="shared" si="483"/>
        <v>0</v>
      </c>
      <c r="AO131" s="361"/>
      <c r="AP131" s="362"/>
      <c r="AQ131" s="363"/>
      <c r="AR131" s="367"/>
      <c r="AS131" s="367"/>
      <c r="AT131" s="365">
        <f t="shared" si="484"/>
        <v>0</v>
      </c>
      <c r="AU131" s="361"/>
      <c r="AV131" s="362"/>
      <c r="AW131" s="363"/>
      <c r="AX131" s="367"/>
      <c r="AY131" s="367"/>
      <c r="AZ131" s="365">
        <f t="shared" si="485"/>
        <v>0</v>
      </c>
      <c r="BA131" s="361"/>
      <c r="BB131" s="362"/>
      <c r="BC131" s="363"/>
      <c r="BD131" s="367"/>
      <c r="BE131" s="367"/>
      <c r="BF131" s="365">
        <f t="shared" si="486"/>
        <v>0</v>
      </c>
      <c r="BG131" s="361"/>
      <c r="BH131" s="362"/>
      <c r="BI131" s="363"/>
      <c r="BJ131" s="367"/>
      <c r="BK131" s="367"/>
      <c r="BL131" s="365">
        <f t="shared" si="487"/>
        <v>0</v>
      </c>
      <c r="BM131" s="361"/>
      <c r="BN131" s="362"/>
      <c r="BO131" s="363"/>
      <c r="BP131" s="367"/>
      <c r="BQ131" s="367"/>
      <c r="BR131" s="365">
        <f t="shared" si="488"/>
        <v>0</v>
      </c>
      <c r="BS131" s="370">
        <f t="shared" si="488"/>
        <v>0</v>
      </c>
      <c r="BT131" s="371"/>
      <c r="BU131" s="365"/>
      <c r="BV131" s="370"/>
      <c r="BW131" s="362"/>
      <c r="BX131" s="365">
        <f t="shared" si="489"/>
        <v>0</v>
      </c>
      <c r="BY131" s="361"/>
      <c r="BZ131" s="362"/>
      <c r="CA131" s="363"/>
      <c r="CB131" s="367"/>
      <c r="CC131" s="367"/>
      <c r="CD131" s="365">
        <f t="shared" si="490"/>
        <v>0</v>
      </c>
      <c r="CE131" s="361"/>
      <c r="CF131" s="362"/>
      <c r="CG131" s="363"/>
      <c r="CH131" s="367"/>
      <c r="CI131" s="367"/>
      <c r="CJ131" s="365">
        <f t="shared" si="491"/>
        <v>0</v>
      </c>
      <c r="CK131" s="361"/>
      <c r="CL131" s="362"/>
      <c r="CM131" s="363"/>
      <c r="CN131" s="367"/>
      <c r="CO131" s="367"/>
      <c r="CP131" s="365">
        <f t="shared" si="492"/>
        <v>0</v>
      </c>
      <c r="CQ131" s="361"/>
      <c r="CR131" s="362"/>
      <c r="CS131" s="363"/>
      <c r="CT131" s="367"/>
      <c r="CU131" s="367"/>
      <c r="CV131" s="365">
        <f t="shared" si="493"/>
        <v>0</v>
      </c>
      <c r="CW131" s="361"/>
      <c r="CX131" s="362"/>
      <c r="CY131" s="363"/>
      <c r="CZ131" s="367"/>
      <c r="DA131" s="367"/>
      <c r="DB131" s="365">
        <f t="shared" si="494"/>
        <v>0</v>
      </c>
      <c r="DC131" s="361"/>
      <c r="DD131" s="362"/>
      <c r="DE131" s="363"/>
      <c r="DF131" s="367"/>
      <c r="DG131" s="367"/>
      <c r="DH131" s="365">
        <f t="shared" si="495"/>
        <v>0</v>
      </c>
      <c r="DI131" s="361"/>
      <c r="DJ131" s="362"/>
      <c r="DK131" s="363"/>
      <c r="DL131" s="367"/>
      <c r="DM131" s="367"/>
      <c r="DN131" s="365">
        <f t="shared" si="496"/>
        <v>0</v>
      </c>
      <c r="DO131" s="370">
        <f t="shared" si="496"/>
        <v>0</v>
      </c>
      <c r="DP131" s="371"/>
      <c r="DQ131" s="367"/>
      <c r="DR131" s="372"/>
      <c r="DS131" s="365"/>
      <c r="DT131" s="370"/>
      <c r="DU131" s="362"/>
      <c r="DV131" s="367"/>
      <c r="DW131" s="372"/>
      <c r="DX131" s="365">
        <f t="shared" si="497"/>
        <v>1.9124999999999999</v>
      </c>
      <c r="DY131" s="361"/>
      <c r="DZ131" s="362"/>
      <c r="EA131" s="363"/>
      <c r="EB131" s="367"/>
      <c r="EC131" s="367"/>
      <c r="ED131" s="365">
        <f t="shared" si="498"/>
        <v>1.9124999999999999</v>
      </c>
      <c r="EE131" s="361"/>
      <c r="EF131" s="362"/>
      <c r="EG131" s="362"/>
      <c r="EH131" s="367"/>
      <c r="EI131" s="367"/>
      <c r="EJ131" s="365">
        <f t="shared" si="499"/>
        <v>0</v>
      </c>
      <c r="EK131" s="361"/>
      <c r="EL131" s="362"/>
      <c r="EM131" s="363"/>
      <c r="EN131" s="367"/>
      <c r="EO131" s="367"/>
      <c r="EP131" s="365">
        <f t="shared" si="500"/>
        <v>0</v>
      </c>
      <c r="EQ131" s="361"/>
      <c r="ER131" s="362"/>
      <c r="ES131" s="363"/>
      <c r="ET131" s="367"/>
      <c r="EU131" s="367"/>
      <c r="EV131" s="365">
        <f t="shared" si="501"/>
        <v>0</v>
      </c>
      <c r="EW131" s="361"/>
      <c r="EX131" s="362"/>
      <c r="EY131" s="363"/>
      <c r="EZ131" s="367"/>
      <c r="FA131" s="367"/>
      <c r="FB131" s="365">
        <f t="shared" si="502"/>
        <v>0</v>
      </c>
      <c r="FC131" s="361"/>
      <c r="FD131" s="362"/>
      <c r="FE131" s="363"/>
      <c r="FF131" s="367"/>
      <c r="FG131" s="367"/>
      <c r="FH131" s="365">
        <f t="shared" si="503"/>
        <v>0</v>
      </c>
      <c r="FI131" s="361"/>
      <c r="FJ131" s="362"/>
      <c r="FK131" s="363"/>
      <c r="FL131" s="367"/>
      <c r="FM131" s="367"/>
      <c r="FN131" s="365">
        <f t="shared" si="504"/>
        <v>3.8249999999999997</v>
      </c>
      <c r="FO131" s="370">
        <f t="shared" si="504"/>
        <v>0</v>
      </c>
      <c r="FP131" s="373"/>
      <c r="FQ131" s="365">
        <f t="shared" si="505"/>
        <v>3.8249999999999997</v>
      </c>
      <c r="FR131" s="370">
        <f t="shared" si="506"/>
        <v>0</v>
      </c>
      <c r="FS131" s="362"/>
      <c r="FT131" s="362"/>
      <c r="FU131" s="335"/>
      <c r="FV131" s="374"/>
    </row>
    <row r="132" spans="1:180" s="244" customFormat="1" ht="15.75">
      <c r="A132" s="353"/>
      <c r="B132" s="353"/>
      <c r="C132" s="404" t="s">
        <v>153</v>
      </c>
      <c r="D132" s="355">
        <v>44424</v>
      </c>
      <c r="E132" s="355">
        <v>44424</v>
      </c>
      <c r="F132" s="356">
        <f t="shared" si="476"/>
        <v>66.666666666666671</v>
      </c>
      <c r="G132" s="356">
        <v>80</v>
      </c>
      <c r="H132" s="357">
        <v>1</v>
      </c>
      <c r="I132" s="406">
        <v>1.2</v>
      </c>
      <c r="J132" s="397" t="s">
        <v>96</v>
      </c>
      <c r="K132" s="301"/>
      <c r="L132" s="360"/>
      <c r="M132" s="361"/>
      <c r="N132" s="362" t="str">
        <f t="shared" si="477"/>
        <v>-</v>
      </c>
      <c r="O132" s="363"/>
      <c r="P132" s="364">
        <f t="shared" si="478"/>
        <v>0</v>
      </c>
      <c r="Q132" s="364">
        <f t="shared" si="478"/>
        <v>0</v>
      </c>
      <c r="R132" s="365">
        <f t="shared" si="479"/>
        <v>0</v>
      </c>
      <c r="S132" s="361"/>
      <c r="T132" s="362"/>
      <c r="U132" s="363"/>
      <c r="V132" s="364"/>
      <c r="W132" s="364"/>
      <c r="X132" s="365">
        <f t="shared" si="480"/>
        <v>0</v>
      </c>
      <c r="Y132" s="366">
        <f t="shared" si="480"/>
        <v>0</v>
      </c>
      <c r="Z132" s="362"/>
      <c r="AA132" s="367"/>
      <c r="AB132" s="365">
        <f t="shared" si="481"/>
        <v>0</v>
      </c>
      <c r="AC132" s="361"/>
      <c r="AD132" s="362"/>
      <c r="AE132" s="363"/>
      <c r="AF132" s="364"/>
      <c r="AG132" s="364"/>
      <c r="AH132" s="365">
        <f t="shared" si="482"/>
        <v>0</v>
      </c>
      <c r="AI132" s="368"/>
      <c r="AJ132" s="362"/>
      <c r="AK132" s="363"/>
      <c r="AL132" s="367"/>
      <c r="AM132" s="369"/>
      <c r="AN132" s="365">
        <f t="shared" si="483"/>
        <v>0</v>
      </c>
      <c r="AO132" s="361"/>
      <c r="AP132" s="362"/>
      <c r="AQ132" s="363"/>
      <c r="AR132" s="367"/>
      <c r="AS132" s="367"/>
      <c r="AT132" s="365">
        <f t="shared" si="484"/>
        <v>0</v>
      </c>
      <c r="AU132" s="361"/>
      <c r="AV132" s="362"/>
      <c r="AW132" s="363"/>
      <c r="AX132" s="367"/>
      <c r="AY132" s="367"/>
      <c r="AZ132" s="365">
        <f t="shared" si="485"/>
        <v>0</v>
      </c>
      <c r="BA132" s="361"/>
      <c r="BB132" s="362"/>
      <c r="BC132" s="363"/>
      <c r="BD132" s="367"/>
      <c r="BE132" s="367"/>
      <c r="BF132" s="365">
        <f t="shared" si="486"/>
        <v>0</v>
      </c>
      <c r="BG132" s="361"/>
      <c r="BH132" s="362"/>
      <c r="BI132" s="363"/>
      <c r="BJ132" s="367"/>
      <c r="BK132" s="367"/>
      <c r="BL132" s="365">
        <f t="shared" si="487"/>
        <v>0</v>
      </c>
      <c r="BM132" s="361"/>
      <c r="BN132" s="362"/>
      <c r="BO132" s="363"/>
      <c r="BP132" s="367"/>
      <c r="BQ132" s="367"/>
      <c r="BR132" s="365">
        <f t="shared" si="488"/>
        <v>0</v>
      </c>
      <c r="BS132" s="370">
        <f t="shared" si="488"/>
        <v>0</v>
      </c>
      <c r="BT132" s="371"/>
      <c r="BU132" s="365"/>
      <c r="BV132" s="370"/>
      <c r="BW132" s="362"/>
      <c r="BX132" s="365">
        <f t="shared" si="489"/>
        <v>0</v>
      </c>
      <c r="BY132" s="361"/>
      <c r="BZ132" s="362"/>
      <c r="CA132" s="363"/>
      <c r="CB132" s="367"/>
      <c r="CC132" s="367"/>
      <c r="CD132" s="365">
        <f t="shared" si="490"/>
        <v>0</v>
      </c>
      <c r="CE132" s="361"/>
      <c r="CF132" s="362"/>
      <c r="CG132" s="363"/>
      <c r="CH132" s="367"/>
      <c r="CI132" s="367"/>
      <c r="CJ132" s="365">
        <f t="shared" si="491"/>
        <v>0</v>
      </c>
      <c r="CK132" s="361"/>
      <c r="CL132" s="362"/>
      <c r="CM132" s="363"/>
      <c r="CN132" s="367"/>
      <c r="CO132" s="367"/>
      <c r="CP132" s="365">
        <f t="shared" si="492"/>
        <v>0</v>
      </c>
      <c r="CQ132" s="361"/>
      <c r="CR132" s="362"/>
      <c r="CS132" s="363"/>
      <c r="CT132" s="367"/>
      <c r="CU132" s="367"/>
      <c r="CV132" s="365">
        <f t="shared" si="493"/>
        <v>0</v>
      </c>
      <c r="CW132" s="361"/>
      <c r="CX132" s="362"/>
      <c r="CY132" s="363"/>
      <c r="CZ132" s="367"/>
      <c r="DA132" s="367"/>
      <c r="DB132" s="365">
        <f t="shared" si="494"/>
        <v>0</v>
      </c>
      <c r="DC132" s="361"/>
      <c r="DD132" s="362"/>
      <c r="DE132" s="363"/>
      <c r="DF132" s="367"/>
      <c r="DG132" s="367"/>
      <c r="DH132" s="365">
        <f t="shared" si="495"/>
        <v>0</v>
      </c>
      <c r="DI132" s="361"/>
      <c r="DJ132" s="362"/>
      <c r="DK132" s="363"/>
      <c r="DL132" s="367"/>
      <c r="DM132" s="367"/>
      <c r="DN132" s="365">
        <f t="shared" si="496"/>
        <v>0</v>
      </c>
      <c r="DO132" s="370">
        <f t="shared" si="496"/>
        <v>0</v>
      </c>
      <c r="DP132" s="371"/>
      <c r="DQ132" s="367"/>
      <c r="DR132" s="372"/>
      <c r="DS132" s="365"/>
      <c r="DT132" s="370"/>
      <c r="DU132" s="362"/>
      <c r="DV132" s="367"/>
      <c r="DW132" s="372"/>
      <c r="DX132" s="365">
        <f t="shared" si="497"/>
        <v>0</v>
      </c>
      <c r="DY132" s="361"/>
      <c r="DZ132" s="362"/>
      <c r="EA132" s="363"/>
      <c r="EB132" s="367"/>
      <c r="EC132" s="367"/>
      <c r="ED132" s="365">
        <f t="shared" si="498"/>
        <v>1.2</v>
      </c>
      <c r="EE132" s="361"/>
      <c r="EF132" s="362"/>
      <c r="EG132" s="362"/>
      <c r="EH132" s="367"/>
      <c r="EI132" s="367"/>
      <c r="EJ132" s="365">
        <f t="shared" si="499"/>
        <v>0</v>
      </c>
      <c r="EK132" s="361"/>
      <c r="EL132" s="362"/>
      <c r="EM132" s="363"/>
      <c r="EN132" s="367"/>
      <c r="EO132" s="367"/>
      <c r="EP132" s="365">
        <f t="shared" si="500"/>
        <v>0</v>
      </c>
      <c r="EQ132" s="361"/>
      <c r="ER132" s="362"/>
      <c r="ES132" s="363"/>
      <c r="ET132" s="367"/>
      <c r="EU132" s="367"/>
      <c r="EV132" s="365">
        <f t="shared" si="501"/>
        <v>0</v>
      </c>
      <c r="EW132" s="361"/>
      <c r="EX132" s="362"/>
      <c r="EY132" s="363"/>
      <c r="EZ132" s="367"/>
      <c r="FA132" s="367"/>
      <c r="FB132" s="365">
        <f t="shared" si="502"/>
        <v>0</v>
      </c>
      <c r="FC132" s="361"/>
      <c r="FD132" s="362"/>
      <c r="FE132" s="363"/>
      <c r="FF132" s="367"/>
      <c r="FG132" s="367"/>
      <c r="FH132" s="365">
        <f t="shared" si="503"/>
        <v>0</v>
      </c>
      <c r="FI132" s="361"/>
      <c r="FJ132" s="362"/>
      <c r="FK132" s="363"/>
      <c r="FL132" s="367"/>
      <c r="FM132" s="367"/>
      <c r="FN132" s="365">
        <f t="shared" si="504"/>
        <v>1.2</v>
      </c>
      <c r="FO132" s="370">
        <f t="shared" si="504"/>
        <v>0</v>
      </c>
      <c r="FP132" s="373"/>
      <c r="FQ132" s="365">
        <f t="shared" si="505"/>
        <v>1.2</v>
      </c>
      <c r="FR132" s="370">
        <f t="shared" si="506"/>
        <v>0</v>
      </c>
      <c r="FS132" s="362"/>
      <c r="FT132" s="362"/>
      <c r="FU132" s="335"/>
      <c r="FV132" s="374"/>
    </row>
    <row r="133" spans="1:180" s="244" customFormat="1" ht="15.75">
      <c r="A133" s="353"/>
      <c r="B133" s="353"/>
      <c r="C133" s="398"/>
      <c r="D133" s="407"/>
      <c r="E133" s="407"/>
      <c r="F133" s="356"/>
      <c r="G133" s="356"/>
      <c r="H133" s="357"/>
      <c r="I133" s="401"/>
      <c r="J133" s="397"/>
      <c r="K133" s="301"/>
      <c r="L133" s="360"/>
      <c r="M133" s="361"/>
      <c r="N133" s="362"/>
      <c r="O133" s="363"/>
      <c r="P133" s="364"/>
      <c r="Q133" s="364"/>
      <c r="R133" s="360"/>
      <c r="S133" s="361"/>
      <c r="T133" s="362"/>
      <c r="U133" s="363"/>
      <c r="V133" s="364"/>
      <c r="W133" s="364"/>
      <c r="X133" s="365"/>
      <c r="Y133" s="366"/>
      <c r="Z133" s="362"/>
      <c r="AA133" s="367"/>
      <c r="AB133" s="360"/>
      <c r="AC133" s="361"/>
      <c r="AD133" s="362"/>
      <c r="AE133" s="363"/>
      <c r="AF133" s="364"/>
      <c r="AG133" s="364"/>
      <c r="AH133" s="360"/>
      <c r="AI133" s="368"/>
      <c r="AJ133" s="362"/>
      <c r="AK133" s="363"/>
      <c r="AL133" s="367"/>
      <c r="AM133" s="369"/>
      <c r="AN133" s="365"/>
      <c r="AO133" s="361"/>
      <c r="AP133" s="362"/>
      <c r="AQ133" s="363"/>
      <c r="AR133" s="367"/>
      <c r="AS133" s="367"/>
      <c r="AT133" s="365"/>
      <c r="AU133" s="361"/>
      <c r="AV133" s="362"/>
      <c r="AW133" s="363"/>
      <c r="AX133" s="367"/>
      <c r="AY133" s="367"/>
      <c r="AZ133" s="365"/>
      <c r="BA133" s="361"/>
      <c r="BB133" s="362"/>
      <c r="BC133" s="363"/>
      <c r="BD133" s="367"/>
      <c r="BE133" s="367"/>
      <c r="BF133" s="365"/>
      <c r="BG133" s="361"/>
      <c r="BH133" s="362"/>
      <c r="BI133" s="363"/>
      <c r="BJ133" s="367"/>
      <c r="BK133" s="367"/>
      <c r="BL133" s="365"/>
      <c r="BM133" s="361"/>
      <c r="BN133" s="362"/>
      <c r="BO133" s="363"/>
      <c r="BP133" s="367"/>
      <c r="BQ133" s="367"/>
      <c r="BR133" s="365">
        <f t="shared" si="488"/>
        <v>0</v>
      </c>
      <c r="BS133" s="370">
        <f t="shared" si="488"/>
        <v>0</v>
      </c>
      <c r="BT133" s="371"/>
      <c r="BU133" s="365"/>
      <c r="BV133" s="370"/>
      <c r="BW133" s="362"/>
      <c r="BX133" s="365"/>
      <c r="BY133" s="361"/>
      <c r="BZ133" s="362"/>
      <c r="CA133" s="363"/>
      <c r="CB133" s="367"/>
      <c r="CC133" s="367"/>
      <c r="CD133" s="365"/>
      <c r="CE133" s="361"/>
      <c r="CF133" s="362"/>
      <c r="CG133" s="363"/>
      <c r="CH133" s="367"/>
      <c r="CI133" s="367"/>
      <c r="CJ133" s="365"/>
      <c r="CK133" s="361"/>
      <c r="CL133" s="362"/>
      <c r="CM133" s="363"/>
      <c r="CN133" s="367"/>
      <c r="CO133" s="367"/>
      <c r="CP133" s="365"/>
      <c r="CQ133" s="361"/>
      <c r="CR133" s="362"/>
      <c r="CS133" s="363"/>
      <c r="CT133" s="367"/>
      <c r="CU133" s="367"/>
      <c r="CV133" s="365"/>
      <c r="CW133" s="361"/>
      <c r="CX133" s="362"/>
      <c r="CY133" s="363"/>
      <c r="CZ133" s="367"/>
      <c r="DA133" s="367"/>
      <c r="DB133" s="365"/>
      <c r="DC133" s="361"/>
      <c r="DD133" s="362"/>
      <c r="DE133" s="363"/>
      <c r="DF133" s="367"/>
      <c r="DG133" s="367"/>
      <c r="DH133" s="365"/>
      <c r="DI133" s="361"/>
      <c r="DJ133" s="362"/>
      <c r="DK133" s="363"/>
      <c r="DL133" s="367"/>
      <c r="DM133" s="367"/>
      <c r="DN133" s="365"/>
      <c r="DO133" s="370"/>
      <c r="DP133" s="371"/>
      <c r="DQ133" s="367"/>
      <c r="DR133" s="372"/>
      <c r="DS133" s="365"/>
      <c r="DT133" s="370"/>
      <c r="DU133" s="362"/>
      <c r="DV133" s="367"/>
      <c r="DW133" s="372"/>
      <c r="DX133" s="365"/>
      <c r="DY133" s="361"/>
      <c r="DZ133" s="362"/>
      <c r="EA133" s="363"/>
      <c r="EB133" s="367"/>
      <c r="EC133" s="367"/>
      <c r="ED133" s="365"/>
      <c r="EE133" s="361"/>
      <c r="EF133" s="362"/>
      <c r="EG133" s="362"/>
      <c r="EH133" s="367"/>
      <c r="EI133" s="367"/>
      <c r="EJ133" s="365"/>
      <c r="EK133" s="361"/>
      <c r="EL133" s="362"/>
      <c r="EM133" s="363"/>
      <c r="EN133" s="367"/>
      <c r="EO133" s="367"/>
      <c r="EP133" s="365"/>
      <c r="EQ133" s="361"/>
      <c r="ER133" s="362"/>
      <c r="ES133" s="363"/>
      <c r="ET133" s="367"/>
      <c r="EU133" s="367"/>
      <c r="EV133" s="365"/>
      <c r="EW133" s="361"/>
      <c r="EX133" s="362"/>
      <c r="EY133" s="363"/>
      <c r="EZ133" s="367"/>
      <c r="FA133" s="367"/>
      <c r="FB133" s="365"/>
      <c r="FC133" s="361"/>
      <c r="FD133" s="362"/>
      <c r="FE133" s="363"/>
      <c r="FF133" s="367"/>
      <c r="FG133" s="367"/>
      <c r="FH133" s="365"/>
      <c r="FI133" s="361"/>
      <c r="FJ133" s="362"/>
      <c r="FK133" s="363"/>
      <c r="FL133" s="367"/>
      <c r="FM133" s="367"/>
      <c r="FN133" s="365"/>
      <c r="FO133" s="370"/>
      <c r="FP133" s="373"/>
      <c r="FQ133" s="365"/>
      <c r="FR133" s="370"/>
      <c r="FS133" s="362"/>
      <c r="FT133" s="362"/>
      <c r="FU133" s="335"/>
      <c r="FV133" s="374"/>
    </row>
    <row r="134" spans="1:180">
      <c r="G134" s="408">
        <f>+SUM(G10:G132)</f>
        <v>4440</v>
      </c>
    </row>
    <row r="135" spans="1:180">
      <c r="F135" s="408">
        <f>SUMPRODUCT(F12:F132,I12:I132)</f>
        <v>4440</v>
      </c>
      <c r="G135" s="409"/>
      <c r="H135" s="409"/>
      <c r="FN135" s="410"/>
    </row>
    <row r="136" spans="1:180">
      <c r="D136" s="411"/>
      <c r="FF136" s="226"/>
      <c r="FG136" s="226"/>
    </row>
    <row r="137" spans="1:180" s="244" customFormat="1">
      <c r="A137" s="243"/>
      <c r="B137" s="243"/>
      <c r="C137" s="412" t="s">
        <v>222</v>
      </c>
      <c r="D137" s="413">
        <v>4440</v>
      </c>
      <c r="E137" s="224"/>
      <c r="F137" s="224"/>
      <c r="G137" s="224"/>
      <c r="H137" s="642" t="s">
        <v>223</v>
      </c>
      <c r="I137" s="642"/>
      <c r="J137" s="642"/>
      <c r="K137" s="226"/>
      <c r="L137" s="636">
        <f>COUNTIF(N9:N133,"SI")+COUNTIF(N9:N133,"NO")</f>
        <v>0</v>
      </c>
      <c r="M137" s="637"/>
      <c r="N137" s="637"/>
      <c r="O137" s="637"/>
      <c r="P137" s="637"/>
      <c r="Q137" s="637"/>
      <c r="R137" s="636">
        <f>COUNTIF(T9:T133,"SI")+COUNTIF(T9:T133,"NO")</f>
        <v>1</v>
      </c>
      <c r="S137" s="637"/>
      <c r="T137" s="637"/>
      <c r="U137" s="637"/>
      <c r="V137" s="637"/>
      <c r="W137" s="637"/>
      <c r="X137" s="638"/>
      <c r="Y137" s="639"/>
      <c r="Z137" s="639"/>
      <c r="AA137" s="639"/>
      <c r="AB137" s="636">
        <f>COUNTIF(AD9:AD133,"SI")+COUNTIF(AD9:AD133,"NO")</f>
        <v>1</v>
      </c>
      <c r="AC137" s="637"/>
      <c r="AD137" s="637"/>
      <c r="AE137" s="637"/>
      <c r="AF137" s="637"/>
      <c r="AG137" s="637"/>
      <c r="AH137" s="636">
        <f>COUNTIF(AJ9:AJ133,"SI")+COUNTIF(AJ9:AJ133,"NO")</f>
        <v>0</v>
      </c>
      <c r="AI137" s="637"/>
      <c r="AJ137" s="637"/>
      <c r="AK137" s="637"/>
      <c r="AL137" s="637"/>
      <c r="AM137" s="637"/>
      <c r="AN137" s="636">
        <f>COUNTIF(AP9:AP133,"SI")+COUNTIF(AP9:AP133,"NO")</f>
        <v>0</v>
      </c>
      <c r="AO137" s="637"/>
      <c r="AP137" s="637"/>
      <c r="AQ137" s="637"/>
      <c r="AR137" s="637"/>
      <c r="AS137" s="637"/>
      <c r="AT137" s="636">
        <f>COUNTIF(AV9:AV133,"SI")+COUNTIF(AV9:AV133,"NO")</f>
        <v>0</v>
      </c>
      <c r="AU137" s="637"/>
      <c r="AV137" s="637"/>
      <c r="AW137" s="637"/>
      <c r="AX137" s="637"/>
      <c r="AY137" s="637"/>
      <c r="AZ137" s="636">
        <f>COUNTIF(BB9:BB133,"SI")+COUNTIF(BB9:BB133,"NO")</f>
        <v>0</v>
      </c>
      <c r="BA137" s="637"/>
      <c r="BB137" s="637"/>
      <c r="BC137" s="637"/>
      <c r="BD137" s="637"/>
      <c r="BE137" s="637"/>
      <c r="BF137" s="636">
        <f>COUNTIF(BH9:BH133,"SI")+COUNTIF(BH9:BH133,"NO")</f>
        <v>0</v>
      </c>
      <c r="BG137" s="637"/>
      <c r="BH137" s="637"/>
      <c r="BI137" s="637"/>
      <c r="BJ137" s="637"/>
      <c r="BK137" s="637"/>
      <c r="BL137" s="636">
        <f>COUNTIF(BN9:BN133,"SI")+COUNTIF(BN9:BN133,"NO")</f>
        <v>0</v>
      </c>
      <c r="BM137" s="637"/>
      <c r="BN137" s="637"/>
      <c r="BO137" s="637"/>
      <c r="BP137" s="637"/>
      <c r="BQ137" s="637"/>
      <c r="BR137" s="638">
        <f>COUNTIF(BT9:BT133,"SI")+COUNTIF(BT9:BT133,"NO")</f>
        <v>1</v>
      </c>
      <c r="BS137" s="639"/>
      <c r="BT137" s="639"/>
      <c r="BU137" s="638">
        <f>COUNTIF(BW9:BW133,"SI")+COUNTIF(BW9:BW133,"NO")</f>
        <v>2</v>
      </c>
      <c r="BV137" s="639"/>
      <c r="BW137" s="639"/>
      <c r="BX137" s="636">
        <f>COUNTIF(BZ9:BZ133,"SI")+COUNTIF(BZ9:BZ133,"NO")</f>
        <v>0</v>
      </c>
      <c r="BY137" s="637"/>
      <c r="BZ137" s="637"/>
      <c r="CA137" s="637"/>
      <c r="CB137" s="637"/>
      <c r="CC137" s="637"/>
      <c r="CD137" s="636">
        <f>COUNTIF(CF9:CF133,"SI")+COUNTIF(CF9:CF133,"NO")</f>
        <v>0</v>
      </c>
      <c r="CE137" s="637"/>
      <c r="CF137" s="637"/>
      <c r="CG137" s="637"/>
      <c r="CH137" s="637"/>
      <c r="CI137" s="637"/>
      <c r="CJ137" s="636">
        <f>COUNTIF(CL9:CL133,"SI")+COUNTIF(CL9:CL133,"NO")</f>
        <v>0</v>
      </c>
      <c r="CK137" s="637"/>
      <c r="CL137" s="637"/>
      <c r="CM137" s="637"/>
      <c r="CN137" s="637"/>
      <c r="CO137" s="637"/>
      <c r="CP137" s="636">
        <f>COUNTIF(CR9:CR133,"SI")+COUNTIF(CR9:CR133,"NO")</f>
        <v>0</v>
      </c>
      <c r="CQ137" s="637"/>
      <c r="CR137" s="637"/>
      <c r="CS137" s="637"/>
      <c r="CT137" s="637"/>
      <c r="CU137" s="637"/>
      <c r="CV137" s="636">
        <f>COUNTIF(CX9:CX133,"SI")+COUNTIF(CX9:CX133,"NO")</f>
        <v>0</v>
      </c>
      <c r="CW137" s="637"/>
      <c r="CX137" s="637"/>
      <c r="CY137" s="637"/>
      <c r="CZ137" s="637"/>
      <c r="DA137" s="637"/>
      <c r="DB137" s="636">
        <f>COUNTIF(DD9:DD133,"SI")+COUNTIF(DD9:DD133,"NO")</f>
        <v>0</v>
      </c>
      <c r="DC137" s="637"/>
      <c r="DD137" s="637"/>
      <c r="DE137" s="637"/>
      <c r="DF137" s="637"/>
      <c r="DG137" s="637"/>
      <c r="DH137" s="636">
        <f>COUNTIF(DJ9:DJ133,"SI")+COUNTIF(DJ9:DJ133,"NO")</f>
        <v>1</v>
      </c>
      <c r="DI137" s="637"/>
      <c r="DJ137" s="637"/>
      <c r="DK137" s="637"/>
      <c r="DL137" s="637"/>
      <c r="DM137" s="637"/>
      <c r="DN137" s="638">
        <f>COUNTIF(DP9:DP133,"SI")+COUNTIF(DP9:DP133,"NO")</f>
        <v>1</v>
      </c>
      <c r="DO137" s="639"/>
      <c r="DP137" s="639"/>
      <c r="DQ137" s="639"/>
      <c r="DR137" s="641"/>
      <c r="DS137" s="638">
        <f>COUNTIF(DU9:DU133,"SI")+COUNTIF(DU9:DU133,"NO")</f>
        <v>3</v>
      </c>
      <c r="DT137" s="639"/>
      <c r="DU137" s="639"/>
      <c r="DV137" s="639"/>
      <c r="DW137" s="641"/>
      <c r="DX137" s="636">
        <f>COUNTIF(DZ9:DZ133,"SI")+COUNTIF(DZ9:DZ133,"NO")</f>
        <v>0</v>
      </c>
      <c r="DY137" s="637"/>
      <c r="DZ137" s="637"/>
      <c r="EA137" s="637"/>
      <c r="EB137" s="637"/>
      <c r="EC137" s="637"/>
      <c r="ED137" s="636">
        <f>COUNTIF(EF9:EF133,"SI")+COUNTIF(EF9:EF133,"NO")</f>
        <v>3</v>
      </c>
      <c r="EE137" s="637"/>
      <c r="EF137" s="637"/>
      <c r="EG137" s="637"/>
      <c r="EH137" s="637"/>
      <c r="EI137" s="637"/>
      <c r="EJ137" s="636">
        <f>COUNTIF(EL9:EL133,"SI")+COUNTIF(EL9:EL133,"NO")</f>
        <v>1</v>
      </c>
      <c r="EK137" s="637"/>
      <c r="EL137" s="637"/>
      <c r="EM137" s="637"/>
      <c r="EN137" s="637"/>
      <c r="EO137" s="637"/>
      <c r="EP137" s="636">
        <f>COUNTIF(ER9:ER133,"SI")+COUNTIF(ER9:ER133,"NO")</f>
        <v>0</v>
      </c>
      <c r="EQ137" s="637"/>
      <c r="ER137" s="637"/>
      <c r="ES137" s="637"/>
      <c r="ET137" s="637"/>
      <c r="EU137" s="637"/>
      <c r="EV137" s="636">
        <f>COUNTIF(EX9:EX133,"SI")+COUNTIF(EX9:EX133,"NO")</f>
        <v>0</v>
      </c>
      <c r="EW137" s="637"/>
      <c r="EX137" s="637"/>
      <c r="EY137" s="637"/>
      <c r="EZ137" s="637"/>
      <c r="FA137" s="637"/>
      <c r="FB137" s="636">
        <f>COUNTIF(FD9:FD133,"SI")+COUNTIF(FD9:FD133,"NO")</f>
        <v>0</v>
      </c>
      <c r="FC137" s="637"/>
      <c r="FD137" s="637"/>
      <c r="FE137" s="637"/>
      <c r="FF137" s="637"/>
      <c r="FG137" s="637"/>
      <c r="FH137" s="636">
        <f>COUNTIF(FJ9:FJ133,"SI")+COUNTIF(FJ9:FJ133,"NO")</f>
        <v>0</v>
      </c>
      <c r="FI137" s="637"/>
      <c r="FJ137" s="637"/>
      <c r="FK137" s="637"/>
      <c r="FL137" s="637"/>
      <c r="FM137" s="637"/>
      <c r="FN137" s="638"/>
      <c r="FO137" s="639"/>
      <c r="FP137" s="639"/>
      <c r="FQ137" s="638"/>
      <c r="FR137" s="639"/>
      <c r="FS137" s="639"/>
      <c r="FT137" s="414"/>
      <c r="FU137" s="226"/>
      <c r="FV137" s="415"/>
    </row>
    <row r="138" spans="1:180" s="244" customFormat="1" ht="15.75">
      <c r="A138" s="243"/>
      <c r="B138" s="243"/>
      <c r="C138" s="416"/>
      <c r="D138" s="416"/>
      <c r="E138" s="224"/>
      <c r="F138" s="224"/>
      <c r="G138" s="224"/>
      <c r="H138" s="642" t="s">
        <v>224</v>
      </c>
      <c r="I138" s="642"/>
      <c r="J138" s="642"/>
      <c r="K138" s="226"/>
      <c r="L138" s="636">
        <f>COUNTIF(N9:N133,"SI")</f>
        <v>0</v>
      </c>
      <c r="M138" s="637"/>
      <c r="N138" s="637"/>
      <c r="O138" s="637"/>
      <c r="P138" s="637"/>
      <c r="Q138" s="637"/>
      <c r="R138" s="636">
        <f>COUNTIF(T9:T133,"SI")</f>
        <v>1</v>
      </c>
      <c r="S138" s="637"/>
      <c r="T138" s="637"/>
      <c r="U138" s="637"/>
      <c r="V138" s="637"/>
      <c r="W138" s="637"/>
      <c r="X138" s="638"/>
      <c r="Y138" s="639"/>
      <c r="Z138" s="639"/>
      <c r="AA138" s="639"/>
      <c r="AB138" s="636">
        <f>COUNTIF(AD9:AD133,"SI")</f>
        <v>1</v>
      </c>
      <c r="AC138" s="637"/>
      <c r="AD138" s="637"/>
      <c r="AE138" s="637"/>
      <c r="AF138" s="637"/>
      <c r="AG138" s="637"/>
      <c r="AH138" s="636">
        <f>COUNTIF(AJ9:AJ133,"SI")</f>
        <v>0</v>
      </c>
      <c r="AI138" s="637"/>
      <c r="AJ138" s="637"/>
      <c r="AK138" s="637"/>
      <c r="AL138" s="637"/>
      <c r="AM138" s="637"/>
      <c r="AN138" s="636">
        <f>COUNTIF(AP9:AP133,"SI")</f>
        <v>0</v>
      </c>
      <c r="AO138" s="637"/>
      <c r="AP138" s="637"/>
      <c r="AQ138" s="637"/>
      <c r="AR138" s="637"/>
      <c r="AS138" s="637"/>
      <c r="AT138" s="636">
        <f>COUNTIF(AV9:AV133,"SI")</f>
        <v>0</v>
      </c>
      <c r="AU138" s="637"/>
      <c r="AV138" s="637"/>
      <c r="AW138" s="637"/>
      <c r="AX138" s="637"/>
      <c r="AY138" s="637"/>
      <c r="AZ138" s="636">
        <f>COUNTIF(BB9:BB133,"SI")</f>
        <v>0</v>
      </c>
      <c r="BA138" s="637"/>
      <c r="BB138" s="637"/>
      <c r="BC138" s="637"/>
      <c r="BD138" s="637"/>
      <c r="BE138" s="637"/>
      <c r="BF138" s="636">
        <f>COUNTIF(BH9:BH133,"SI")</f>
        <v>0</v>
      </c>
      <c r="BG138" s="637"/>
      <c r="BH138" s="637"/>
      <c r="BI138" s="637"/>
      <c r="BJ138" s="637"/>
      <c r="BK138" s="637"/>
      <c r="BL138" s="636">
        <f>COUNTIF(BN9:BN133,"SI")</f>
        <v>0</v>
      </c>
      <c r="BM138" s="637"/>
      <c r="BN138" s="637"/>
      <c r="BO138" s="637"/>
      <c r="BP138" s="637"/>
      <c r="BQ138" s="637"/>
      <c r="BR138" s="638">
        <f>COUNTIF(BT9:BT133,"SI")</f>
        <v>1</v>
      </c>
      <c r="BS138" s="639"/>
      <c r="BT138" s="639"/>
      <c r="BU138" s="638">
        <f>COUNTIF(BW9:BW133,"SI")</f>
        <v>2</v>
      </c>
      <c r="BV138" s="639"/>
      <c r="BW138" s="639"/>
      <c r="BX138" s="636">
        <f>COUNTIF(BZ9:BZ133,"SI")</f>
        <v>0</v>
      </c>
      <c r="BY138" s="637"/>
      <c r="BZ138" s="637"/>
      <c r="CA138" s="637"/>
      <c r="CB138" s="637"/>
      <c r="CC138" s="637"/>
      <c r="CD138" s="636">
        <f>COUNTIF(CF9:CF133,"SI")</f>
        <v>0</v>
      </c>
      <c r="CE138" s="637"/>
      <c r="CF138" s="637"/>
      <c r="CG138" s="637"/>
      <c r="CH138" s="637"/>
      <c r="CI138" s="637"/>
      <c r="CJ138" s="636">
        <f>COUNTIF(CL9:CL133,"SI")</f>
        <v>0</v>
      </c>
      <c r="CK138" s="637"/>
      <c r="CL138" s="637"/>
      <c r="CM138" s="637"/>
      <c r="CN138" s="637"/>
      <c r="CO138" s="637"/>
      <c r="CP138" s="636">
        <f>COUNTIF(CR9:CR133,"SI")</f>
        <v>0</v>
      </c>
      <c r="CQ138" s="637"/>
      <c r="CR138" s="637"/>
      <c r="CS138" s="637"/>
      <c r="CT138" s="637"/>
      <c r="CU138" s="637"/>
      <c r="CV138" s="636">
        <f>COUNTIF(CX9:CX133,"SI")</f>
        <v>0</v>
      </c>
      <c r="CW138" s="637"/>
      <c r="CX138" s="637"/>
      <c r="CY138" s="637"/>
      <c r="CZ138" s="637"/>
      <c r="DA138" s="637"/>
      <c r="DB138" s="636">
        <f>COUNTIF(DD9:DD133,"SI")</f>
        <v>0</v>
      </c>
      <c r="DC138" s="637"/>
      <c r="DD138" s="637"/>
      <c r="DE138" s="637"/>
      <c r="DF138" s="637"/>
      <c r="DG138" s="637"/>
      <c r="DH138" s="636">
        <f>COUNTIF(DJ9:DJ133,"SI")</f>
        <v>0</v>
      </c>
      <c r="DI138" s="637"/>
      <c r="DJ138" s="637"/>
      <c r="DK138" s="637"/>
      <c r="DL138" s="637"/>
      <c r="DM138" s="637"/>
      <c r="DN138" s="638">
        <f>COUNTIF(DP9:DP133,"SI")</f>
        <v>0</v>
      </c>
      <c r="DO138" s="639"/>
      <c r="DP138" s="639"/>
      <c r="DQ138" s="639"/>
      <c r="DR138" s="641"/>
      <c r="DS138" s="638">
        <f>COUNTIF(DU9:DU133,"SI")</f>
        <v>2</v>
      </c>
      <c r="DT138" s="639"/>
      <c r="DU138" s="639"/>
      <c r="DV138" s="639"/>
      <c r="DW138" s="641"/>
      <c r="DX138" s="636">
        <f>COUNTIF(DZ9:DZ133,"SI")</f>
        <v>0</v>
      </c>
      <c r="DY138" s="637"/>
      <c r="DZ138" s="637"/>
      <c r="EA138" s="637"/>
      <c r="EB138" s="637"/>
      <c r="EC138" s="637"/>
      <c r="ED138" s="636">
        <f>COUNTIF(EF9:EF133,"SI")</f>
        <v>0</v>
      </c>
      <c r="EE138" s="637"/>
      <c r="EF138" s="637"/>
      <c r="EG138" s="637"/>
      <c r="EH138" s="637"/>
      <c r="EI138" s="637"/>
      <c r="EJ138" s="636">
        <f>COUNTIF(EL9:EL133,"SI")</f>
        <v>0</v>
      </c>
      <c r="EK138" s="637"/>
      <c r="EL138" s="637"/>
      <c r="EM138" s="637"/>
      <c r="EN138" s="637"/>
      <c r="EO138" s="637"/>
      <c r="EP138" s="636">
        <f>COUNTIF(ER9:ER133,"SI")</f>
        <v>0</v>
      </c>
      <c r="EQ138" s="637"/>
      <c r="ER138" s="637"/>
      <c r="ES138" s="637"/>
      <c r="ET138" s="637"/>
      <c r="EU138" s="637"/>
      <c r="EV138" s="636">
        <f>COUNTIF(EX9:EX133,"SI")</f>
        <v>0</v>
      </c>
      <c r="EW138" s="637"/>
      <c r="EX138" s="637"/>
      <c r="EY138" s="637"/>
      <c r="EZ138" s="637"/>
      <c r="FA138" s="637"/>
      <c r="FB138" s="636">
        <f>COUNTIF(FD9:FD133,"SI")</f>
        <v>0</v>
      </c>
      <c r="FC138" s="637"/>
      <c r="FD138" s="637"/>
      <c r="FE138" s="637"/>
      <c r="FF138" s="637"/>
      <c r="FG138" s="637"/>
      <c r="FH138" s="636">
        <f>COUNTIF(FJ9:FJ133,"SI")</f>
        <v>0</v>
      </c>
      <c r="FI138" s="637"/>
      <c r="FJ138" s="637"/>
      <c r="FK138" s="637"/>
      <c r="FL138" s="637"/>
      <c r="FM138" s="637"/>
      <c r="FN138" s="638"/>
      <c r="FO138" s="639"/>
      <c r="FP138" s="639"/>
      <c r="FQ138" s="638"/>
      <c r="FR138" s="639"/>
      <c r="FS138" s="639"/>
      <c r="FT138" s="414"/>
      <c r="FU138" s="226"/>
      <c r="FV138" s="415"/>
      <c r="FW138" s="226"/>
      <c r="FX138" s="226"/>
    </row>
    <row r="139" spans="1:180" s="416" customFormat="1" ht="15.75">
      <c r="A139" s="417"/>
      <c r="B139" s="417"/>
      <c r="E139" s="418"/>
      <c r="F139" s="418"/>
      <c r="G139" s="418"/>
      <c r="H139" s="640" t="s">
        <v>225</v>
      </c>
      <c r="I139" s="640"/>
      <c r="J139" s="640"/>
      <c r="K139" s="226"/>
      <c r="L139" s="629">
        <f>IF(L138=0,0,L138/L137)</f>
        <v>0</v>
      </c>
      <c r="M139" s="630"/>
      <c r="N139" s="630"/>
      <c r="O139" s="630"/>
      <c r="P139" s="630"/>
      <c r="Q139" s="630"/>
      <c r="R139" s="629">
        <f>IF(R138=0,0,R138/R137)</f>
        <v>1</v>
      </c>
      <c r="S139" s="630"/>
      <c r="T139" s="630"/>
      <c r="U139" s="630"/>
      <c r="V139" s="630"/>
      <c r="W139" s="630"/>
      <c r="X139" s="629"/>
      <c r="Y139" s="630"/>
      <c r="Z139" s="630"/>
      <c r="AA139" s="630"/>
      <c r="AB139" s="629">
        <f>IF(AB138=0,0,AB138/AB137)</f>
        <v>1</v>
      </c>
      <c r="AC139" s="630"/>
      <c r="AD139" s="630"/>
      <c r="AE139" s="630"/>
      <c r="AF139" s="630"/>
      <c r="AG139" s="630"/>
      <c r="AH139" s="629">
        <f>IF(AH138=0,0,AH138/AH137)</f>
        <v>0</v>
      </c>
      <c r="AI139" s="630"/>
      <c r="AJ139" s="630"/>
      <c r="AK139" s="630"/>
      <c r="AL139" s="630"/>
      <c r="AM139" s="630"/>
      <c r="AN139" s="634">
        <f>IF(AN138=0,0,AN138/AN137)</f>
        <v>0</v>
      </c>
      <c r="AO139" s="634"/>
      <c r="AP139" s="634"/>
      <c r="AQ139" s="634"/>
      <c r="AR139" s="634"/>
      <c r="AS139" s="634"/>
      <c r="AT139" s="629">
        <f>IF(AT138=0,0,AT138/AT137)</f>
        <v>0</v>
      </c>
      <c r="AU139" s="630"/>
      <c r="AV139" s="630"/>
      <c r="AW139" s="630"/>
      <c r="AX139" s="630"/>
      <c r="AY139" s="630"/>
      <c r="AZ139" s="629">
        <f>IF(AZ138=0,0,AZ138/AZ137)</f>
        <v>0</v>
      </c>
      <c r="BA139" s="630"/>
      <c r="BB139" s="630"/>
      <c r="BC139" s="630"/>
      <c r="BD139" s="630"/>
      <c r="BE139" s="630"/>
      <c r="BF139" s="629">
        <f>IF(BF138=0,0,BF138/BF137)</f>
        <v>0</v>
      </c>
      <c r="BG139" s="630"/>
      <c r="BH139" s="630"/>
      <c r="BI139" s="630"/>
      <c r="BJ139" s="630"/>
      <c r="BK139" s="630"/>
      <c r="BL139" s="634">
        <f>IF(BL138=0,0,BL138/BL137)</f>
        <v>0</v>
      </c>
      <c r="BM139" s="634"/>
      <c r="BN139" s="634"/>
      <c r="BO139" s="634"/>
      <c r="BP139" s="634"/>
      <c r="BQ139" s="634"/>
      <c r="BR139" s="629">
        <f>+BR138/BR137</f>
        <v>1</v>
      </c>
      <c r="BS139" s="630"/>
      <c r="BT139" s="630"/>
      <c r="BU139" s="629">
        <f>+BU138/BU137</f>
        <v>1</v>
      </c>
      <c r="BV139" s="630"/>
      <c r="BW139" s="630"/>
      <c r="BX139" s="629">
        <f>IF(BX138=0,0,BX138/BX137)</f>
        <v>0</v>
      </c>
      <c r="BY139" s="630"/>
      <c r="BZ139" s="630"/>
      <c r="CA139" s="630"/>
      <c r="CB139" s="630"/>
      <c r="CC139" s="630"/>
      <c r="CD139" s="629">
        <f>IF(CD138=0,0,CD138/CD137)</f>
        <v>0</v>
      </c>
      <c r="CE139" s="630"/>
      <c r="CF139" s="630"/>
      <c r="CG139" s="630"/>
      <c r="CH139" s="630"/>
      <c r="CI139" s="630"/>
      <c r="CJ139" s="629">
        <f>IF(CJ138=0,0,CJ138/CJ137)</f>
        <v>0</v>
      </c>
      <c r="CK139" s="630"/>
      <c r="CL139" s="630"/>
      <c r="CM139" s="630"/>
      <c r="CN139" s="630"/>
      <c r="CO139" s="630"/>
      <c r="CP139" s="629">
        <f>IF(CP138=0,0,CP138/CP137)</f>
        <v>0</v>
      </c>
      <c r="CQ139" s="630"/>
      <c r="CR139" s="630"/>
      <c r="CS139" s="630"/>
      <c r="CT139" s="630"/>
      <c r="CU139" s="630"/>
      <c r="CV139" s="629">
        <f>IF(CV138=0,0,CV138/CV137)</f>
        <v>0</v>
      </c>
      <c r="CW139" s="630"/>
      <c r="CX139" s="630"/>
      <c r="CY139" s="630"/>
      <c r="CZ139" s="630"/>
      <c r="DA139" s="630"/>
      <c r="DB139" s="629">
        <f>IF(DB138=0,0,DB138/DB137)</f>
        <v>0</v>
      </c>
      <c r="DC139" s="630"/>
      <c r="DD139" s="630"/>
      <c r="DE139" s="630"/>
      <c r="DF139" s="630"/>
      <c r="DG139" s="630"/>
      <c r="DH139" s="634">
        <f>IF(DH138=0,0,DH138/DH137)</f>
        <v>0</v>
      </c>
      <c r="DI139" s="634"/>
      <c r="DJ139" s="634"/>
      <c r="DK139" s="634"/>
      <c r="DL139" s="634"/>
      <c r="DM139" s="634"/>
      <c r="DN139" s="629">
        <f>+DN138/DN137</f>
        <v>0</v>
      </c>
      <c r="DO139" s="630"/>
      <c r="DP139" s="630"/>
      <c r="DQ139" s="630"/>
      <c r="DR139" s="635"/>
      <c r="DS139" s="629">
        <f>+DS138/DS137</f>
        <v>0.66666666666666663</v>
      </c>
      <c r="DT139" s="630"/>
      <c r="DU139" s="630"/>
      <c r="DV139" s="630"/>
      <c r="DW139" s="635"/>
      <c r="DX139" s="629">
        <f>IF(DX138=0,0,DX138/DX137)</f>
        <v>0</v>
      </c>
      <c r="DY139" s="630"/>
      <c r="DZ139" s="630"/>
      <c r="EA139" s="630"/>
      <c r="EB139" s="630"/>
      <c r="EC139" s="630"/>
      <c r="ED139" s="629">
        <f>IF(ED138=0,0,ED138/ED137)</f>
        <v>0</v>
      </c>
      <c r="EE139" s="630"/>
      <c r="EF139" s="630"/>
      <c r="EG139" s="630"/>
      <c r="EH139" s="630"/>
      <c r="EI139" s="630"/>
      <c r="EJ139" s="629">
        <f>IF(EJ138=0,0,EJ138/EJ137)</f>
        <v>0</v>
      </c>
      <c r="EK139" s="630"/>
      <c r="EL139" s="630"/>
      <c r="EM139" s="630"/>
      <c r="EN139" s="630"/>
      <c r="EO139" s="630"/>
      <c r="EP139" s="629">
        <f>IF(EP138=0,0,EP138/EP137)</f>
        <v>0</v>
      </c>
      <c r="EQ139" s="630"/>
      <c r="ER139" s="630"/>
      <c r="ES139" s="630"/>
      <c r="ET139" s="630"/>
      <c r="EU139" s="630"/>
      <c r="EV139" s="629">
        <f>IF(EV138=0,0,EV138/EV137)</f>
        <v>0</v>
      </c>
      <c r="EW139" s="630"/>
      <c r="EX139" s="630"/>
      <c r="EY139" s="630"/>
      <c r="EZ139" s="630"/>
      <c r="FA139" s="630"/>
      <c r="FB139" s="629">
        <f>IF(FB138=0,0,FB138/FB137)</f>
        <v>0</v>
      </c>
      <c r="FC139" s="630"/>
      <c r="FD139" s="630"/>
      <c r="FE139" s="630"/>
      <c r="FF139" s="630"/>
      <c r="FG139" s="630"/>
      <c r="FH139" s="634">
        <f>IF(FH138=0,0,FH138/FH137)</f>
        <v>0</v>
      </c>
      <c r="FI139" s="634"/>
      <c r="FJ139" s="634"/>
      <c r="FK139" s="634"/>
      <c r="FL139" s="634"/>
      <c r="FM139" s="634"/>
      <c r="FN139" s="629"/>
      <c r="FO139" s="630"/>
      <c r="FP139" s="630"/>
      <c r="FQ139" s="629"/>
      <c r="FR139" s="630"/>
      <c r="FS139" s="630"/>
      <c r="FT139" s="419"/>
      <c r="FU139" s="226"/>
      <c r="FV139" s="420"/>
      <c r="FW139" s="421"/>
      <c r="FX139" s="421"/>
    </row>
    <row r="140" spans="1:180" ht="4.1500000000000004" customHeight="1">
      <c r="C140" s="422"/>
      <c r="FW140" s="244"/>
      <c r="FX140" s="244"/>
    </row>
    <row r="141" spans="1:180" s="430" customFormat="1">
      <c r="A141" s="423"/>
      <c r="B141" s="423"/>
      <c r="C141" s="424"/>
      <c r="D141" s="425"/>
      <c r="E141" s="426"/>
      <c r="F141" s="427"/>
      <c r="G141" s="427"/>
      <c r="H141" s="631" t="s">
        <v>226</v>
      </c>
      <c r="I141" s="631"/>
      <c r="J141" s="631"/>
      <c r="K141" s="226"/>
      <c r="L141" s="632">
        <f>SUMPRODUCT($F$9:$F$133,L9:L133)</f>
        <v>0</v>
      </c>
      <c r="M141" s="632"/>
      <c r="N141" s="632"/>
      <c r="O141" s="632"/>
      <c r="P141" s="632"/>
      <c r="Q141" s="632"/>
      <c r="R141" s="633">
        <f>SUMPRODUCT($F$9:$F$133,R9:R133)</f>
        <v>50</v>
      </c>
      <c r="S141" s="633"/>
      <c r="T141" s="633"/>
      <c r="U141" s="633"/>
      <c r="V141" s="633"/>
      <c r="W141" s="633"/>
      <c r="X141" s="428"/>
      <c r="Y141" s="428"/>
      <c r="Z141" s="428"/>
      <c r="AA141" s="428"/>
      <c r="AB141" s="626">
        <f>SUMPRODUCT($F$9:$F$133,AB9:AB133)</f>
        <v>120</v>
      </c>
      <c r="AC141" s="626"/>
      <c r="AD141" s="626"/>
      <c r="AE141" s="626"/>
      <c r="AF141" s="626"/>
      <c r="AG141" s="626"/>
      <c r="AH141" s="626">
        <f>SUMPRODUCT($F$9:$F$133,AH9:AH133)</f>
        <v>160</v>
      </c>
      <c r="AI141" s="626"/>
      <c r="AJ141" s="626"/>
      <c r="AK141" s="626"/>
      <c r="AL141" s="626"/>
      <c r="AM141" s="626"/>
      <c r="AN141" s="626">
        <f>SUMPRODUCT($F$9:$F$133,AN9:AN133)</f>
        <v>120</v>
      </c>
      <c r="AO141" s="626"/>
      <c r="AP141" s="626"/>
      <c r="AQ141" s="626"/>
      <c r="AR141" s="626"/>
      <c r="AS141" s="626"/>
      <c r="AT141" s="626">
        <f>SUMPRODUCT($F$9:$F$133,AT9:AT133)</f>
        <v>95</v>
      </c>
      <c r="AU141" s="626"/>
      <c r="AV141" s="626"/>
      <c r="AW141" s="626"/>
      <c r="AX141" s="626"/>
      <c r="AY141" s="626"/>
      <c r="AZ141" s="626">
        <f>SUMPRODUCT($F$9:$F$133,AZ9:AZ133)</f>
        <v>95</v>
      </c>
      <c r="BA141" s="626"/>
      <c r="BB141" s="626"/>
      <c r="BC141" s="626"/>
      <c r="BD141" s="626"/>
      <c r="BE141" s="626"/>
      <c r="BF141" s="626">
        <f>SUMPRODUCT($F$9:$F$133,BF9:BF133)</f>
        <v>60</v>
      </c>
      <c r="BG141" s="626"/>
      <c r="BH141" s="626"/>
      <c r="BI141" s="626"/>
      <c r="BJ141" s="626"/>
      <c r="BK141" s="626"/>
      <c r="BL141" s="626">
        <f>SUMPRODUCT($F$9:$F$133,BL9:BL133)</f>
        <v>100</v>
      </c>
      <c r="BM141" s="626"/>
      <c r="BN141" s="626"/>
      <c r="BO141" s="626"/>
      <c r="BP141" s="626"/>
      <c r="BQ141" s="626"/>
      <c r="BR141" s="428"/>
      <c r="BS141" s="428"/>
      <c r="BT141" s="428"/>
      <c r="BU141" s="428"/>
      <c r="BV141" s="428"/>
      <c r="BW141" s="428"/>
      <c r="BX141" s="626">
        <f>SUMPRODUCT($F$9:$F$133,BX9:BX133)</f>
        <v>270</v>
      </c>
      <c r="BY141" s="626"/>
      <c r="BZ141" s="626"/>
      <c r="CA141" s="626"/>
      <c r="CB141" s="626"/>
      <c r="CC141" s="626"/>
      <c r="CD141" s="626">
        <f>SUMPRODUCT($F$9:$F$133,CD9:CD133)</f>
        <v>100</v>
      </c>
      <c r="CE141" s="626"/>
      <c r="CF141" s="626"/>
      <c r="CG141" s="626"/>
      <c r="CH141" s="626"/>
      <c r="CI141" s="626"/>
      <c r="CJ141" s="626">
        <f>SUMPRODUCT($F$9:$F$133,CJ9:CJ133)</f>
        <v>280</v>
      </c>
      <c r="CK141" s="626"/>
      <c r="CL141" s="626"/>
      <c r="CM141" s="626"/>
      <c r="CN141" s="626"/>
      <c r="CO141" s="626"/>
      <c r="CP141" s="626">
        <f>SUMPRODUCT($F$9:$F$133,CP9:CP133)</f>
        <v>200</v>
      </c>
      <c r="CQ141" s="626"/>
      <c r="CR141" s="626"/>
      <c r="CS141" s="626"/>
      <c r="CT141" s="626"/>
      <c r="CU141" s="626"/>
      <c r="CV141" s="626">
        <f>SUMPRODUCT($F$9:$F$133,CV9:CV133)</f>
        <v>140</v>
      </c>
      <c r="CW141" s="626"/>
      <c r="CX141" s="626"/>
      <c r="CY141" s="626"/>
      <c r="CZ141" s="626"/>
      <c r="DA141" s="626"/>
      <c r="DB141" s="626">
        <f>SUMPRODUCT($F$9:$F$133,DB9:DB133)</f>
        <v>150</v>
      </c>
      <c r="DC141" s="626"/>
      <c r="DD141" s="626"/>
      <c r="DE141" s="626"/>
      <c r="DF141" s="626"/>
      <c r="DG141" s="626"/>
      <c r="DH141" s="626">
        <f>SUMPRODUCT($F$9:$F$133,DH9:DH133)</f>
        <v>220</v>
      </c>
      <c r="DI141" s="626"/>
      <c r="DJ141" s="626"/>
      <c r="DK141" s="626"/>
      <c r="DL141" s="626"/>
      <c r="DM141" s="626"/>
      <c r="DN141" s="428"/>
      <c r="DO141" s="428"/>
      <c r="DP141" s="428"/>
      <c r="DQ141" s="428"/>
      <c r="DR141" s="428"/>
      <c r="DS141" s="428"/>
      <c r="DT141" s="428"/>
      <c r="DU141" s="428"/>
      <c r="DV141" s="428"/>
      <c r="DW141" s="428"/>
      <c r="DX141" s="626">
        <f>SUMPRODUCT($F$9:$F$133,DX9:DX133)</f>
        <v>360</v>
      </c>
      <c r="DY141" s="626"/>
      <c r="DZ141" s="626"/>
      <c r="EA141" s="626"/>
      <c r="EB141" s="626"/>
      <c r="EC141" s="626"/>
      <c r="ED141" s="626">
        <f>SUMPRODUCT($F$9:$F$133,ED9:ED133)</f>
        <v>610</v>
      </c>
      <c r="EE141" s="626"/>
      <c r="EF141" s="626"/>
      <c r="EG141" s="626"/>
      <c r="EH141" s="626"/>
      <c r="EI141" s="626"/>
      <c r="EJ141" s="626">
        <f>SUMPRODUCT($F$9:$F$133,EJ9:EJ133)</f>
        <v>410</v>
      </c>
      <c r="EK141" s="626"/>
      <c r="EL141" s="626"/>
      <c r="EM141" s="626"/>
      <c r="EN141" s="626"/>
      <c r="EO141" s="626"/>
      <c r="EP141" s="626">
        <f>SUMPRODUCT($F$9:$F$133,EP9:EP133)</f>
        <v>460</v>
      </c>
      <c r="EQ141" s="626"/>
      <c r="ER141" s="626"/>
      <c r="ES141" s="626"/>
      <c r="ET141" s="626"/>
      <c r="EU141" s="626"/>
      <c r="EV141" s="626">
        <f>SUMPRODUCT($F$9:$F$133,EV9:EV133)</f>
        <v>150</v>
      </c>
      <c r="EW141" s="626"/>
      <c r="EX141" s="626"/>
      <c r="EY141" s="626"/>
      <c r="EZ141" s="626"/>
      <c r="FA141" s="626"/>
      <c r="FB141" s="626">
        <f>SUMPRODUCT($F$9:$F$133,FB9:FB133)</f>
        <v>180</v>
      </c>
      <c r="FC141" s="626"/>
      <c r="FD141" s="626"/>
      <c r="FE141" s="626"/>
      <c r="FF141" s="626"/>
      <c r="FG141" s="626"/>
      <c r="FH141" s="626">
        <f>SUMPRODUCT($F$9:$F$133,FH9:FH133)</f>
        <v>70</v>
      </c>
      <c r="FI141" s="626"/>
      <c r="FJ141" s="626"/>
      <c r="FK141" s="626"/>
      <c r="FL141" s="626"/>
      <c r="FM141" s="626"/>
      <c r="FN141" s="428"/>
      <c r="FO141" s="428"/>
      <c r="FP141" s="428"/>
      <c r="FQ141" s="428"/>
      <c r="FR141" s="428"/>
      <c r="FS141" s="429"/>
      <c r="FT141" s="429"/>
      <c r="FU141" s="226"/>
    </row>
    <row r="142" spans="1:180">
      <c r="D142" s="431"/>
      <c r="H142" s="627" t="s">
        <v>227</v>
      </c>
      <c r="I142" s="627"/>
      <c r="J142" s="627"/>
      <c r="L142" s="594">
        <f>SUMPRODUCT($F$9:$F$133,M9:M133)</f>
        <v>0</v>
      </c>
      <c r="M142" s="594"/>
      <c r="N142" s="594"/>
      <c r="O142" s="594"/>
      <c r="P142" s="594"/>
      <c r="Q142" s="594"/>
      <c r="R142" s="628">
        <f>SUMPRODUCT($F$9:$F$133,S9:S133)</f>
        <v>50</v>
      </c>
      <c r="S142" s="628"/>
      <c r="T142" s="628"/>
      <c r="U142" s="628"/>
      <c r="V142" s="628"/>
      <c r="W142" s="628"/>
      <c r="X142" s="432"/>
      <c r="Y142" s="432"/>
      <c r="Z142" s="432"/>
      <c r="AA142" s="432"/>
      <c r="AB142" s="628">
        <f>SUMPRODUCT($F$9:$F$133,AC9:AC133)</f>
        <v>113.1919601696478</v>
      </c>
      <c r="AC142" s="628"/>
      <c r="AD142" s="628"/>
      <c r="AE142" s="628"/>
      <c r="AF142" s="628"/>
      <c r="AG142" s="628"/>
      <c r="AH142" s="628">
        <f>SUMPRODUCT($F$9:$F$133,AI9:AI133)</f>
        <v>164.25594689286373</v>
      </c>
      <c r="AI142" s="628"/>
      <c r="AJ142" s="628"/>
      <c r="AK142" s="628"/>
      <c r="AL142" s="628"/>
      <c r="AM142" s="628"/>
      <c r="AN142" s="625">
        <f>SUMPRODUCT($F$9:$F$133,AO9:AO133)</f>
        <v>122.55209293748848</v>
      </c>
      <c r="AO142" s="625"/>
      <c r="AP142" s="625"/>
      <c r="AQ142" s="625"/>
      <c r="AR142" s="625"/>
      <c r="AS142" s="625"/>
      <c r="AT142" s="625">
        <f>SUMPRODUCT($F$9:$F$133,AU9:AU133)</f>
        <v>97.424242424242422</v>
      </c>
      <c r="AU142" s="625"/>
      <c r="AV142" s="625"/>
      <c r="AW142" s="625"/>
      <c r="AX142" s="625"/>
      <c r="AY142" s="625"/>
      <c r="AZ142" s="625">
        <f>SUMPRODUCT($F$9:$F$133,BA9:BA133)</f>
        <v>0</v>
      </c>
      <c r="BA142" s="625"/>
      <c r="BB142" s="625"/>
      <c r="BC142" s="625"/>
      <c r="BD142" s="625"/>
      <c r="BE142" s="625"/>
      <c r="BF142" s="625">
        <f>SUMPRODUCT($F$9:$F$133,BG9:BG133)</f>
        <v>0</v>
      </c>
      <c r="BG142" s="625"/>
      <c r="BH142" s="625"/>
      <c r="BI142" s="625"/>
      <c r="BJ142" s="625"/>
      <c r="BK142" s="625"/>
      <c r="BL142" s="625">
        <f>SUMPRODUCT($F$9:$F$133,BM9:BM133)</f>
        <v>0</v>
      </c>
      <c r="BM142" s="625"/>
      <c r="BN142" s="625"/>
      <c r="BO142" s="625"/>
      <c r="BP142" s="625"/>
      <c r="BQ142" s="625"/>
      <c r="BR142" s="432"/>
      <c r="BS142" s="432"/>
      <c r="BT142" s="432"/>
      <c r="BU142" s="432"/>
      <c r="BV142" s="432"/>
      <c r="BW142" s="432"/>
      <c r="BX142" s="625">
        <f>SUMPRODUCT($F$9:$F$133,BY9:BY133)</f>
        <v>0</v>
      </c>
      <c r="BY142" s="625"/>
      <c r="BZ142" s="625"/>
      <c r="CA142" s="625"/>
      <c r="CB142" s="625"/>
      <c r="CC142" s="625"/>
      <c r="CD142" s="625">
        <f>SUMPRODUCT($F$9:$F$133,CE9:CE133)</f>
        <v>0</v>
      </c>
      <c r="CE142" s="625"/>
      <c r="CF142" s="625"/>
      <c r="CG142" s="625"/>
      <c r="CH142" s="625"/>
      <c r="CI142" s="625"/>
      <c r="CJ142" s="625">
        <f>SUMPRODUCT($F$9:$F$133,CK9:CK133)</f>
        <v>0</v>
      </c>
      <c r="CK142" s="625"/>
      <c r="CL142" s="625"/>
      <c r="CM142" s="625"/>
      <c r="CN142" s="625"/>
      <c r="CO142" s="625"/>
      <c r="CP142" s="625">
        <f>SUMPRODUCT($F$9:$F$133,CQ9:CQ133)</f>
        <v>0</v>
      </c>
      <c r="CQ142" s="625"/>
      <c r="CR142" s="625"/>
      <c r="CS142" s="625"/>
      <c r="CT142" s="625"/>
      <c r="CU142" s="625"/>
      <c r="CV142" s="625">
        <f>SUMPRODUCT($F$9:$F$133,CW9:CW133)</f>
        <v>0</v>
      </c>
      <c r="CW142" s="625"/>
      <c r="CX142" s="625"/>
      <c r="CY142" s="625"/>
      <c r="CZ142" s="625"/>
      <c r="DA142" s="625"/>
      <c r="DB142" s="625">
        <f>SUMPRODUCT($F$9:$F$133,DC9:DC133)</f>
        <v>0</v>
      </c>
      <c r="DC142" s="625"/>
      <c r="DD142" s="625"/>
      <c r="DE142" s="625"/>
      <c r="DF142" s="625"/>
      <c r="DG142" s="625"/>
      <c r="DH142" s="625">
        <f>SUMPRODUCT($F$9:$F$133,DI9:DI133)</f>
        <v>0</v>
      </c>
      <c r="DI142" s="625"/>
      <c r="DJ142" s="625"/>
      <c r="DK142" s="625"/>
      <c r="DL142" s="625"/>
      <c r="DM142" s="625"/>
      <c r="DN142" s="432"/>
      <c r="DO142" s="432"/>
      <c r="DP142" s="432"/>
      <c r="DQ142" s="432"/>
      <c r="DR142" s="432"/>
      <c r="DS142" s="432"/>
      <c r="DT142" s="432"/>
      <c r="DU142" s="432"/>
      <c r="DV142" s="432"/>
      <c r="DW142" s="432"/>
      <c r="DX142" s="625">
        <f>SUMPRODUCT($F$9:$F$133,DY9:DY133)</f>
        <v>0</v>
      </c>
      <c r="DY142" s="625"/>
      <c r="DZ142" s="625"/>
      <c r="EA142" s="625"/>
      <c r="EB142" s="625"/>
      <c r="EC142" s="625"/>
      <c r="ED142" s="625">
        <f>SUMPRODUCT($F$9:$F$133,EE9:EE133)</f>
        <v>0</v>
      </c>
      <c r="EE142" s="625"/>
      <c r="EF142" s="625"/>
      <c r="EG142" s="625"/>
      <c r="EH142" s="625"/>
      <c r="EI142" s="625"/>
      <c r="EJ142" s="625">
        <f>SUMPRODUCT($F$9:$F$133,EK9:EK133)</f>
        <v>0</v>
      </c>
      <c r="EK142" s="625"/>
      <c r="EL142" s="625"/>
      <c r="EM142" s="625"/>
      <c r="EN142" s="625"/>
      <c r="EO142" s="625"/>
      <c r="EP142" s="625">
        <f>SUMPRODUCT($F$9:$F$133,EQ9:EQ133)</f>
        <v>0</v>
      </c>
      <c r="EQ142" s="625"/>
      <c r="ER142" s="625"/>
      <c r="ES142" s="625"/>
      <c r="ET142" s="625"/>
      <c r="EU142" s="625"/>
      <c r="EV142" s="625">
        <f>SUMPRODUCT($F$9:$F$133,EW9:EW133)</f>
        <v>0</v>
      </c>
      <c r="EW142" s="625"/>
      <c r="EX142" s="625"/>
      <c r="EY142" s="625"/>
      <c r="EZ142" s="625"/>
      <c r="FA142" s="625"/>
      <c r="FB142" s="625">
        <f>SUMPRODUCT($F$9:$F$133,FC9:FC133)</f>
        <v>0</v>
      </c>
      <c r="FC142" s="625"/>
      <c r="FD142" s="625"/>
      <c r="FE142" s="625"/>
      <c r="FF142" s="625"/>
      <c r="FG142" s="625"/>
      <c r="FH142" s="625">
        <f>SUMPRODUCT($F$9:$F$133,FI9:FI133)</f>
        <v>0</v>
      </c>
      <c r="FI142" s="625"/>
      <c r="FJ142" s="625"/>
      <c r="FK142" s="625"/>
      <c r="FL142" s="625"/>
      <c r="FM142" s="625"/>
      <c r="FN142" s="432"/>
      <c r="FO142" s="432"/>
      <c r="FP142" s="432"/>
      <c r="FQ142" s="432"/>
      <c r="FR142" s="432"/>
      <c r="FS142" s="227"/>
      <c r="FT142" s="227"/>
      <c r="FW142" s="433"/>
      <c r="FX142" s="433"/>
    </row>
    <row r="143" spans="1:180">
      <c r="C143" s="434"/>
      <c r="D143" s="435"/>
      <c r="FW143" s="244"/>
      <c r="FX143" s="244"/>
    </row>
    <row r="144" spans="1:180">
      <c r="C144" s="422"/>
      <c r="FW144" s="244"/>
      <c r="FX144" s="244"/>
    </row>
    <row r="145" spans="1:180" s="433" customFormat="1">
      <c r="A145" s="423"/>
      <c r="B145" s="423"/>
      <c r="C145" s="436"/>
      <c r="D145" s="437"/>
      <c r="E145" s="623" t="s">
        <v>228</v>
      </c>
      <c r="F145" s="438"/>
      <c r="G145" s="438"/>
      <c r="H145" s="438" t="s">
        <v>229</v>
      </c>
      <c r="I145" s="439"/>
      <c r="J145" s="440"/>
      <c r="L145" s="612">
        <f>+SUMPRODUCT($F9:$F133,L9:L133)/$F$135</f>
        <v>0</v>
      </c>
      <c r="M145" s="613"/>
      <c r="N145" s="613"/>
      <c r="O145" s="613"/>
      <c r="P145" s="613"/>
      <c r="Q145" s="613"/>
      <c r="R145" s="612">
        <f>+SUMPRODUCT($F9:$F133,R9:R133)/$F$135</f>
        <v>1.1261261261261261E-2</v>
      </c>
      <c r="S145" s="613"/>
      <c r="T145" s="613"/>
      <c r="U145" s="613"/>
      <c r="V145" s="613"/>
      <c r="W145" s="613"/>
      <c r="X145" s="617"/>
      <c r="Y145" s="617"/>
      <c r="Z145" s="617"/>
      <c r="AA145" s="617"/>
      <c r="AB145" s="612">
        <f>+SUMPRODUCT($F9:$F133,AB9:AB133)/$F$135</f>
        <v>2.7027027027027029E-2</v>
      </c>
      <c r="AC145" s="613"/>
      <c r="AD145" s="613"/>
      <c r="AE145" s="613"/>
      <c r="AF145" s="613"/>
      <c r="AG145" s="613"/>
      <c r="AH145" s="612">
        <f>+SUMPRODUCT($F9:$F133,AH9:AH133)/$F$135</f>
        <v>3.6036036036036036E-2</v>
      </c>
      <c r="AI145" s="613"/>
      <c r="AJ145" s="613"/>
      <c r="AK145" s="613"/>
      <c r="AL145" s="613"/>
      <c r="AM145" s="613"/>
      <c r="AN145" s="614">
        <f>+SUMPRODUCT($F9:$F133,AN9:AN133)/$F$135</f>
        <v>2.7027027027027029E-2</v>
      </c>
      <c r="AO145" s="614"/>
      <c r="AP145" s="614"/>
      <c r="AQ145" s="614"/>
      <c r="AR145" s="614"/>
      <c r="AS145" s="614"/>
      <c r="AT145" s="612">
        <f>+SUMPRODUCT($F9:$F133,AT9:AT133)/$F$135</f>
        <v>2.1396396396396396E-2</v>
      </c>
      <c r="AU145" s="613"/>
      <c r="AV145" s="613"/>
      <c r="AW145" s="613"/>
      <c r="AX145" s="613"/>
      <c r="AY145" s="613"/>
      <c r="AZ145" s="612">
        <f>+SUMPRODUCT($F9:$F133,AZ9:AZ133)/$F$135</f>
        <v>2.1396396396396396E-2</v>
      </c>
      <c r="BA145" s="613"/>
      <c r="BB145" s="613"/>
      <c r="BC145" s="613"/>
      <c r="BD145" s="613"/>
      <c r="BE145" s="613"/>
      <c r="BF145" s="612">
        <f>+SUMPRODUCT($F9:$F133,BF9:BF133)/$F$135</f>
        <v>1.3513513513513514E-2</v>
      </c>
      <c r="BG145" s="613"/>
      <c r="BH145" s="613"/>
      <c r="BI145" s="613"/>
      <c r="BJ145" s="613"/>
      <c r="BK145" s="613"/>
      <c r="BL145" s="614">
        <f>+SUMPRODUCT($F9:$F133,BL9:BL133)/$F$135</f>
        <v>2.2522522522522521E-2</v>
      </c>
      <c r="BM145" s="615"/>
      <c r="BN145" s="615"/>
      <c r="BO145" s="615"/>
      <c r="BP145" s="615"/>
      <c r="BQ145" s="615"/>
      <c r="BR145" s="621"/>
      <c r="BS145" s="620"/>
      <c r="BT145" s="620"/>
      <c r="BU145" s="621"/>
      <c r="BV145" s="620"/>
      <c r="BW145" s="620"/>
      <c r="BX145" s="612">
        <f>+SUMPRODUCT($F9:$F133,BX9:BX133)/$F$135</f>
        <v>6.0810810810810814E-2</v>
      </c>
      <c r="BY145" s="613"/>
      <c r="BZ145" s="613"/>
      <c r="CA145" s="613"/>
      <c r="CB145" s="613"/>
      <c r="CC145" s="613"/>
      <c r="CD145" s="612">
        <f>+SUMPRODUCT($F9:$F133,CD9:CD133)/$F$135</f>
        <v>2.2522522522522521E-2</v>
      </c>
      <c r="CE145" s="613"/>
      <c r="CF145" s="613"/>
      <c r="CG145" s="613"/>
      <c r="CH145" s="613"/>
      <c r="CI145" s="613"/>
      <c r="CJ145" s="612">
        <f>+SUMPRODUCT($F9:$F133,CJ9:CJ133)/$F$135</f>
        <v>6.3063063063063057E-2</v>
      </c>
      <c r="CK145" s="613"/>
      <c r="CL145" s="613"/>
      <c r="CM145" s="613"/>
      <c r="CN145" s="613"/>
      <c r="CO145" s="613"/>
      <c r="CP145" s="612">
        <f>+SUMPRODUCT($F9:$F133,CP9:CP133)/$F$135</f>
        <v>4.5045045045045043E-2</v>
      </c>
      <c r="CQ145" s="613"/>
      <c r="CR145" s="613"/>
      <c r="CS145" s="613"/>
      <c r="CT145" s="613"/>
      <c r="CU145" s="613"/>
      <c r="CV145" s="612">
        <f>+SUMPRODUCT($F9:$F133,CV9:CV133)/$F$135</f>
        <v>3.1531531531531529E-2</v>
      </c>
      <c r="CW145" s="613"/>
      <c r="CX145" s="613"/>
      <c r="CY145" s="613"/>
      <c r="CZ145" s="613"/>
      <c r="DA145" s="613"/>
      <c r="DB145" s="612">
        <f>+SUMPRODUCT($F9:$F133,DB9:DB133)/$F$135</f>
        <v>3.3783783783783786E-2</v>
      </c>
      <c r="DC145" s="613"/>
      <c r="DD145" s="613"/>
      <c r="DE145" s="613"/>
      <c r="DF145" s="613"/>
      <c r="DG145" s="613"/>
      <c r="DH145" s="612">
        <f>+SUMPRODUCT($F9:$F133,DH9:DH133)/$F$135</f>
        <v>4.954954954954955E-2</v>
      </c>
      <c r="DI145" s="613"/>
      <c r="DJ145" s="613"/>
      <c r="DK145" s="613"/>
      <c r="DL145" s="613"/>
      <c r="DM145" s="613"/>
      <c r="DN145" s="617"/>
      <c r="DO145" s="617"/>
      <c r="DP145" s="617"/>
      <c r="DQ145" s="617"/>
      <c r="DR145" s="617"/>
      <c r="DS145" s="617"/>
      <c r="DT145" s="617"/>
      <c r="DU145" s="617"/>
      <c r="DV145" s="617"/>
      <c r="DW145" s="617"/>
      <c r="DX145" s="612">
        <f>+SUMPRODUCT($F9:$F133,DX9:DX133)/$F$135</f>
        <v>8.1081081081081086E-2</v>
      </c>
      <c r="DY145" s="613"/>
      <c r="DZ145" s="613"/>
      <c r="EA145" s="613"/>
      <c r="EB145" s="613"/>
      <c r="EC145" s="613"/>
      <c r="ED145" s="612">
        <f>+SUMPRODUCT($F9:$F133,ED9:ED133)/$F$135</f>
        <v>0.1373873873873874</v>
      </c>
      <c r="EE145" s="613"/>
      <c r="EF145" s="613"/>
      <c r="EG145" s="613"/>
      <c r="EH145" s="613"/>
      <c r="EI145" s="613"/>
      <c r="EJ145" s="612">
        <f>+SUMPRODUCT($F9:$F133,EJ9:EJ133)/$F$135</f>
        <v>9.2342342342342343E-2</v>
      </c>
      <c r="EK145" s="613"/>
      <c r="EL145" s="613"/>
      <c r="EM145" s="613"/>
      <c r="EN145" s="613"/>
      <c r="EO145" s="613"/>
      <c r="EP145" s="612">
        <f>+SUMPRODUCT($F9:$F133,EP9:EP133)/$F$135</f>
        <v>0.1036036036036036</v>
      </c>
      <c r="EQ145" s="613"/>
      <c r="ER145" s="613"/>
      <c r="ES145" s="613"/>
      <c r="ET145" s="613"/>
      <c r="EU145" s="613"/>
      <c r="EV145" s="612">
        <f>+SUMPRODUCT($F9:$F133,EV9:EV133)/$F$135</f>
        <v>3.3783783783783786E-2</v>
      </c>
      <c r="EW145" s="613"/>
      <c r="EX145" s="613"/>
      <c r="EY145" s="613"/>
      <c r="EZ145" s="613"/>
      <c r="FA145" s="613"/>
      <c r="FB145" s="612">
        <f>+SUMPRODUCT($F9:$F133,FB9:FB133)/$F$135</f>
        <v>4.0540540540540543E-2</v>
      </c>
      <c r="FC145" s="613"/>
      <c r="FD145" s="613"/>
      <c r="FE145" s="613"/>
      <c r="FF145" s="613"/>
      <c r="FG145" s="613"/>
      <c r="FH145" s="612">
        <f>+SUMPRODUCT($F9:$F133,FH9:FH133)/$F$135</f>
        <v>1.5765765765765764E-2</v>
      </c>
      <c r="FI145" s="613"/>
      <c r="FJ145" s="613"/>
      <c r="FK145" s="613"/>
      <c r="FL145" s="613"/>
      <c r="FM145" s="613"/>
      <c r="FN145" s="617"/>
      <c r="FO145" s="617"/>
      <c r="FP145" s="617"/>
      <c r="FQ145" s="617"/>
      <c r="FR145" s="617"/>
      <c r="FS145" s="617"/>
      <c r="FT145" s="441"/>
      <c r="FU145" s="226"/>
      <c r="FV145" s="415"/>
      <c r="FW145" s="244"/>
      <c r="FX145" s="244"/>
    </row>
    <row r="146" spans="1:180" s="446" customFormat="1" ht="15.75">
      <c r="A146" s="423"/>
      <c r="B146" s="423"/>
      <c r="C146" s="442"/>
      <c r="D146" s="443"/>
      <c r="E146" s="623"/>
      <c r="F146" s="438"/>
      <c r="G146" s="438"/>
      <c r="H146" s="438" t="s">
        <v>230</v>
      </c>
      <c r="I146" s="444"/>
      <c r="J146" s="445"/>
      <c r="L146" s="602">
        <f>+SUMPRODUCT($F9:$F133,M9:M133)/$F$135</f>
        <v>0</v>
      </c>
      <c r="M146" s="603"/>
      <c r="N146" s="603"/>
      <c r="O146" s="603"/>
      <c r="P146" s="603"/>
      <c r="Q146" s="603"/>
      <c r="R146" s="602">
        <f>+SUMPRODUCT($F9:$F133,S9:S133)/$F$135</f>
        <v>1.1261261261261261E-2</v>
      </c>
      <c r="S146" s="603"/>
      <c r="T146" s="603"/>
      <c r="U146" s="603"/>
      <c r="V146" s="603"/>
      <c r="W146" s="603"/>
      <c r="X146" s="607"/>
      <c r="Y146" s="607"/>
      <c r="Z146" s="607"/>
      <c r="AA146" s="607"/>
      <c r="AB146" s="602">
        <f>+SUMPRODUCT($F9:$F133,AC9:AC133)/$F$135</f>
        <v>2.549368472289365E-2</v>
      </c>
      <c r="AC146" s="603"/>
      <c r="AD146" s="603"/>
      <c r="AE146" s="603"/>
      <c r="AF146" s="603"/>
      <c r="AG146" s="603"/>
      <c r="AH146" s="602">
        <f>+SUMPRODUCT($F9:$F133,AI9:AI133)/$F$135</f>
        <v>3.6994582633527867E-2</v>
      </c>
      <c r="AI146" s="603"/>
      <c r="AJ146" s="603"/>
      <c r="AK146" s="603"/>
      <c r="AL146" s="603"/>
      <c r="AM146" s="603"/>
      <c r="AN146" s="604">
        <f>+SUMPRODUCT($F9:$F133,AO9:AO133)/$F$135</f>
        <v>2.7601822733668575E-2</v>
      </c>
      <c r="AO146" s="604"/>
      <c r="AP146" s="604"/>
      <c r="AQ146" s="604"/>
      <c r="AR146" s="604"/>
      <c r="AS146" s="604"/>
      <c r="AT146" s="602">
        <f>+SUMPRODUCT($F9:$F133,AU9:AU133)/$F$135</f>
        <v>2.1942396942396941E-2</v>
      </c>
      <c r="AU146" s="603"/>
      <c r="AV146" s="603"/>
      <c r="AW146" s="603"/>
      <c r="AX146" s="603"/>
      <c r="AY146" s="603"/>
      <c r="AZ146" s="602">
        <f>+SUMPRODUCT($F9:$F133,BA9:BA133)/$F$135</f>
        <v>0</v>
      </c>
      <c r="BA146" s="603"/>
      <c r="BB146" s="603"/>
      <c r="BC146" s="603"/>
      <c r="BD146" s="603"/>
      <c r="BE146" s="603"/>
      <c r="BF146" s="602">
        <f>+SUMPRODUCT($F9:$F133,BG9:BG133)/$F$135</f>
        <v>0</v>
      </c>
      <c r="BG146" s="603"/>
      <c r="BH146" s="603"/>
      <c r="BI146" s="603"/>
      <c r="BJ146" s="603"/>
      <c r="BK146" s="603"/>
      <c r="BL146" s="604">
        <f>+SUMPRODUCT($F9:$F133,BM9:BM133)/$F$135</f>
        <v>0</v>
      </c>
      <c r="BM146" s="605"/>
      <c r="BN146" s="605"/>
      <c r="BO146" s="605"/>
      <c r="BP146" s="605"/>
      <c r="BQ146" s="605"/>
      <c r="BR146" s="611"/>
      <c r="BS146" s="610"/>
      <c r="BT146" s="610"/>
      <c r="BU146" s="611"/>
      <c r="BV146" s="610"/>
      <c r="BW146" s="610"/>
      <c r="BX146" s="602">
        <f>+SUMPRODUCT($F9:$F133,BY9:BY133)/$F$135</f>
        <v>0</v>
      </c>
      <c r="BY146" s="603"/>
      <c r="BZ146" s="603"/>
      <c r="CA146" s="603"/>
      <c r="CB146" s="603"/>
      <c r="CC146" s="603"/>
      <c r="CD146" s="602">
        <f>+SUMPRODUCT($F9:$F133,CE9:CE133)/$F$135</f>
        <v>0</v>
      </c>
      <c r="CE146" s="603"/>
      <c r="CF146" s="603"/>
      <c r="CG146" s="603"/>
      <c r="CH146" s="603"/>
      <c r="CI146" s="603"/>
      <c r="CJ146" s="602">
        <f>+SUMPRODUCT($F9:$F133,CK9:CK133)/$F$135</f>
        <v>0</v>
      </c>
      <c r="CK146" s="603"/>
      <c r="CL146" s="603"/>
      <c r="CM146" s="603"/>
      <c r="CN146" s="603"/>
      <c r="CO146" s="603"/>
      <c r="CP146" s="602">
        <f>+SUMPRODUCT($F9:$F133,CQ9:CQ133)/$F$135</f>
        <v>0</v>
      </c>
      <c r="CQ146" s="603"/>
      <c r="CR146" s="603"/>
      <c r="CS146" s="603"/>
      <c r="CT146" s="603"/>
      <c r="CU146" s="603"/>
      <c r="CV146" s="602">
        <f>+SUMPRODUCT($F9:$F133,CW9:CW133)/$F$135</f>
        <v>0</v>
      </c>
      <c r="CW146" s="603"/>
      <c r="CX146" s="603"/>
      <c r="CY146" s="603"/>
      <c r="CZ146" s="603"/>
      <c r="DA146" s="603"/>
      <c r="DB146" s="602">
        <f>+SUMPRODUCT($F9:$F133,DC9:DC133)/$F$135</f>
        <v>0</v>
      </c>
      <c r="DC146" s="603"/>
      <c r="DD146" s="603"/>
      <c r="DE146" s="603"/>
      <c r="DF146" s="603"/>
      <c r="DG146" s="603"/>
      <c r="DH146" s="604">
        <f>+SUMPRODUCT($F9:$F133,DI9:DI133)/$F$135</f>
        <v>0</v>
      </c>
      <c r="DI146" s="605"/>
      <c r="DJ146" s="605"/>
      <c r="DK146" s="605"/>
      <c r="DL146" s="605"/>
      <c r="DM146" s="605"/>
      <c r="DN146" s="607"/>
      <c r="DO146" s="607"/>
      <c r="DP146" s="607"/>
      <c r="DQ146" s="607"/>
      <c r="DR146" s="607"/>
      <c r="DS146" s="607"/>
      <c r="DT146" s="607"/>
      <c r="DU146" s="607"/>
      <c r="DV146" s="607"/>
      <c r="DW146" s="607"/>
      <c r="DX146" s="602">
        <f>+SUMPRODUCT($F9:$F133,DY9:DY133)/$F$135</f>
        <v>0</v>
      </c>
      <c r="DY146" s="603"/>
      <c r="DZ146" s="603"/>
      <c r="EA146" s="603"/>
      <c r="EB146" s="603"/>
      <c r="EC146" s="603"/>
      <c r="ED146" s="602">
        <f>+SUMPRODUCT($F9:$F133,EE9:EE133)/$F$135</f>
        <v>0</v>
      </c>
      <c r="EE146" s="603"/>
      <c r="EF146" s="603"/>
      <c r="EG146" s="603"/>
      <c r="EH146" s="603"/>
      <c r="EI146" s="603"/>
      <c r="EJ146" s="602">
        <f>+SUMPRODUCT($F9:$F133,EK9:EK133)/$F$135</f>
        <v>0</v>
      </c>
      <c r="EK146" s="603"/>
      <c r="EL146" s="603"/>
      <c r="EM146" s="603"/>
      <c r="EN146" s="603"/>
      <c r="EO146" s="603"/>
      <c r="EP146" s="602">
        <f>+SUMPRODUCT($F9:$F133,EQ9:EQ133)/$F$135</f>
        <v>0</v>
      </c>
      <c r="EQ146" s="603"/>
      <c r="ER146" s="603"/>
      <c r="ES146" s="603"/>
      <c r="ET146" s="603"/>
      <c r="EU146" s="603"/>
      <c r="EV146" s="602">
        <f>+SUMPRODUCT($F9:$F133,EW9:EW133)/$F$135</f>
        <v>0</v>
      </c>
      <c r="EW146" s="603"/>
      <c r="EX146" s="603"/>
      <c r="EY146" s="603"/>
      <c r="EZ146" s="603"/>
      <c r="FA146" s="603"/>
      <c r="FB146" s="602">
        <f>+SUMPRODUCT($F9:$F133,FC9:FC133)/$F$135</f>
        <v>0</v>
      </c>
      <c r="FC146" s="603"/>
      <c r="FD146" s="603"/>
      <c r="FE146" s="603"/>
      <c r="FF146" s="603"/>
      <c r="FG146" s="603"/>
      <c r="FH146" s="604">
        <f>+SUMPRODUCT($F9:$F133,FI9:FI133)/$F$135</f>
        <v>0</v>
      </c>
      <c r="FI146" s="605"/>
      <c r="FJ146" s="605"/>
      <c r="FK146" s="605"/>
      <c r="FL146" s="605"/>
      <c r="FM146" s="605"/>
      <c r="FN146" s="607"/>
      <c r="FO146" s="607"/>
      <c r="FP146" s="607"/>
      <c r="FQ146" s="607"/>
      <c r="FR146" s="607"/>
      <c r="FS146" s="607"/>
      <c r="FT146" s="447"/>
      <c r="FU146" s="226"/>
      <c r="FV146" s="415"/>
      <c r="FW146" s="416"/>
      <c r="FX146" s="416"/>
    </row>
    <row r="147" spans="1:180" s="433" customFormat="1" hidden="1">
      <c r="A147" s="423"/>
      <c r="B147" s="423"/>
      <c r="C147" s="448"/>
      <c r="D147" s="449"/>
      <c r="E147" s="623" t="s">
        <v>231</v>
      </c>
      <c r="F147" s="450"/>
      <c r="G147" s="450"/>
      <c r="H147" s="450" t="s">
        <v>232</v>
      </c>
      <c r="I147" s="451"/>
      <c r="J147" s="452"/>
      <c r="L147" s="612">
        <f>+L145</f>
        <v>0</v>
      </c>
      <c r="M147" s="613"/>
      <c r="N147" s="613"/>
      <c r="O147" s="613"/>
      <c r="P147" s="613"/>
      <c r="Q147" s="613"/>
      <c r="R147" s="612">
        <f>+R145</f>
        <v>1.1261261261261261E-2</v>
      </c>
      <c r="S147" s="613"/>
      <c r="T147" s="613"/>
      <c r="U147" s="613"/>
      <c r="V147" s="613"/>
      <c r="W147" s="613"/>
      <c r="X147" s="617">
        <f>+SUMPRODUCT($F9:$F133,X9:X133)/$F$135</f>
        <v>1.1261261261261261E-2</v>
      </c>
      <c r="Y147" s="617"/>
      <c r="Z147" s="617"/>
      <c r="AA147" s="617"/>
      <c r="AB147" s="612">
        <f>+AB145</f>
        <v>2.7027027027027029E-2</v>
      </c>
      <c r="AC147" s="613"/>
      <c r="AD147" s="613"/>
      <c r="AE147" s="613"/>
      <c r="AF147" s="613"/>
      <c r="AG147" s="613"/>
      <c r="AH147" s="612">
        <f>+AB147+AH145</f>
        <v>6.3063063063063057E-2</v>
      </c>
      <c r="AI147" s="613"/>
      <c r="AJ147" s="613"/>
      <c r="AK147" s="613"/>
      <c r="AL147" s="613"/>
      <c r="AM147" s="613"/>
      <c r="AN147" s="614">
        <f>+AH147+AN145</f>
        <v>9.0090090090090086E-2</v>
      </c>
      <c r="AO147" s="614"/>
      <c r="AP147" s="614"/>
      <c r="AQ147" s="614"/>
      <c r="AR147" s="614"/>
      <c r="AS147" s="614"/>
      <c r="AT147" s="612">
        <f>+AN147+AT145</f>
        <v>0.11148648648648649</v>
      </c>
      <c r="AU147" s="613"/>
      <c r="AV147" s="613"/>
      <c r="AW147" s="613"/>
      <c r="AX147" s="613"/>
      <c r="AY147" s="613"/>
      <c r="AZ147" s="612">
        <f>+AT147+AZ145</f>
        <v>0.13288288288288289</v>
      </c>
      <c r="BA147" s="613"/>
      <c r="BB147" s="613"/>
      <c r="BC147" s="613"/>
      <c r="BD147" s="613"/>
      <c r="BE147" s="613"/>
      <c r="BF147" s="612">
        <f>+AZ147+BF145</f>
        <v>0.1463963963963964</v>
      </c>
      <c r="BG147" s="613"/>
      <c r="BH147" s="613"/>
      <c r="BI147" s="613"/>
      <c r="BJ147" s="613"/>
      <c r="BK147" s="613"/>
      <c r="BL147" s="614">
        <f>+BF147+BL145</f>
        <v>0.16891891891891891</v>
      </c>
      <c r="BM147" s="615"/>
      <c r="BN147" s="615"/>
      <c r="BO147" s="615"/>
      <c r="BP147" s="615"/>
      <c r="BQ147" s="615"/>
      <c r="BR147" s="618">
        <f>+SUMPRODUCT($F9:$F133,BR9:BR133)/$F$135</f>
        <v>0.15090090090090091</v>
      </c>
      <c r="BS147" s="619"/>
      <c r="BT147" s="620"/>
      <c r="BU147" s="621"/>
      <c r="BV147" s="620"/>
      <c r="BW147" s="620"/>
      <c r="BX147" s="612">
        <f>+BX145</f>
        <v>6.0810810810810814E-2</v>
      </c>
      <c r="BY147" s="613"/>
      <c r="BZ147" s="613"/>
      <c r="CA147" s="613"/>
      <c r="CB147" s="613"/>
      <c r="CC147" s="613"/>
      <c r="CD147" s="612">
        <f>+BX147+CD145</f>
        <v>8.3333333333333343E-2</v>
      </c>
      <c r="CE147" s="613"/>
      <c r="CF147" s="613"/>
      <c r="CG147" s="613"/>
      <c r="CH147" s="613"/>
      <c r="CI147" s="613"/>
      <c r="CJ147" s="612">
        <f>+CD147+CJ145</f>
        <v>0.1463963963963964</v>
      </c>
      <c r="CK147" s="613"/>
      <c r="CL147" s="613"/>
      <c r="CM147" s="613"/>
      <c r="CN147" s="613"/>
      <c r="CO147" s="613"/>
      <c r="CP147" s="612">
        <f>+CJ147+CP145</f>
        <v>0.19144144144144143</v>
      </c>
      <c r="CQ147" s="613"/>
      <c r="CR147" s="613"/>
      <c r="CS147" s="613"/>
      <c r="CT147" s="613"/>
      <c r="CU147" s="613"/>
      <c r="CV147" s="612">
        <f>+CP147+CV145</f>
        <v>0.22297297297297297</v>
      </c>
      <c r="CW147" s="613"/>
      <c r="CX147" s="613"/>
      <c r="CY147" s="613"/>
      <c r="CZ147" s="613"/>
      <c r="DA147" s="613"/>
      <c r="DB147" s="612">
        <f>+CV147+DB145</f>
        <v>0.25675675675675674</v>
      </c>
      <c r="DC147" s="613"/>
      <c r="DD147" s="613"/>
      <c r="DE147" s="613"/>
      <c r="DF147" s="613"/>
      <c r="DG147" s="613"/>
      <c r="DH147" s="614">
        <f>+DB147+DH145</f>
        <v>0.30630630630630629</v>
      </c>
      <c r="DI147" s="615"/>
      <c r="DJ147" s="615"/>
      <c r="DK147" s="615"/>
      <c r="DL147" s="615"/>
      <c r="DM147" s="615"/>
      <c r="DN147" s="617"/>
      <c r="DO147" s="617"/>
      <c r="DP147" s="617"/>
      <c r="DQ147" s="617"/>
      <c r="DR147" s="617"/>
      <c r="DS147" s="617"/>
      <c r="DT147" s="617"/>
      <c r="DU147" s="617"/>
      <c r="DV147" s="617"/>
      <c r="DW147" s="617"/>
      <c r="DX147" s="612">
        <f>+DX145</f>
        <v>8.1081081081081086E-2</v>
      </c>
      <c r="DY147" s="613"/>
      <c r="DZ147" s="613"/>
      <c r="EA147" s="613"/>
      <c r="EB147" s="613"/>
      <c r="EC147" s="613"/>
      <c r="ED147" s="612">
        <f>+DX147+ED145</f>
        <v>0.21846846846846849</v>
      </c>
      <c r="EE147" s="613"/>
      <c r="EF147" s="613"/>
      <c r="EG147" s="613"/>
      <c r="EH147" s="613"/>
      <c r="EI147" s="613"/>
      <c r="EJ147" s="612">
        <f>+ED147+EJ145</f>
        <v>0.31081081081081086</v>
      </c>
      <c r="EK147" s="613"/>
      <c r="EL147" s="613"/>
      <c r="EM147" s="613"/>
      <c r="EN147" s="613"/>
      <c r="EO147" s="613"/>
      <c r="EP147" s="612">
        <f>+EJ147+EP145</f>
        <v>0.41441441441441446</v>
      </c>
      <c r="EQ147" s="613"/>
      <c r="ER147" s="613"/>
      <c r="ES147" s="613"/>
      <c r="ET147" s="613"/>
      <c r="EU147" s="613"/>
      <c r="EV147" s="612">
        <f>+EP147+EV145</f>
        <v>0.44819819819819823</v>
      </c>
      <c r="EW147" s="613"/>
      <c r="EX147" s="613"/>
      <c r="EY147" s="613"/>
      <c r="EZ147" s="613"/>
      <c r="FA147" s="613"/>
      <c r="FB147" s="612">
        <f>+EV147+FB145</f>
        <v>0.48873873873873874</v>
      </c>
      <c r="FC147" s="613"/>
      <c r="FD147" s="613"/>
      <c r="FE147" s="613"/>
      <c r="FF147" s="613"/>
      <c r="FG147" s="613"/>
      <c r="FH147" s="614">
        <f>+FB147+FH145</f>
        <v>0.50450450450450446</v>
      </c>
      <c r="FI147" s="615"/>
      <c r="FJ147" s="615"/>
      <c r="FK147" s="615"/>
      <c r="FL147" s="615"/>
      <c r="FM147" s="615"/>
      <c r="FN147" s="624">
        <f>+SUMPRODUCT($F9:$F133,FN9:FN133)/$F$135</f>
        <v>0.50450450450450446</v>
      </c>
      <c r="FO147" s="624"/>
      <c r="FP147" s="624"/>
      <c r="FQ147" s="617"/>
      <c r="FR147" s="617"/>
      <c r="FS147" s="617"/>
      <c r="FT147" s="441"/>
      <c r="FU147" s="226"/>
      <c r="FV147" s="415"/>
      <c r="FW147" s="226"/>
      <c r="FX147" s="226"/>
    </row>
    <row r="148" spans="1:180" s="446" customFormat="1" hidden="1">
      <c r="A148" s="423"/>
      <c r="B148" s="423"/>
      <c r="C148" s="442"/>
      <c r="D148" s="443"/>
      <c r="E148" s="623"/>
      <c r="F148" s="450"/>
      <c r="G148" s="450"/>
      <c r="H148" s="450" t="s">
        <v>233</v>
      </c>
      <c r="I148" s="453"/>
      <c r="J148" s="454"/>
      <c r="L148" s="602">
        <f>+L146</f>
        <v>0</v>
      </c>
      <c r="M148" s="603"/>
      <c r="N148" s="603"/>
      <c r="O148" s="603"/>
      <c r="P148" s="603"/>
      <c r="Q148" s="603"/>
      <c r="R148" s="602">
        <f>+R146</f>
        <v>1.1261261261261261E-2</v>
      </c>
      <c r="S148" s="603"/>
      <c r="T148" s="603"/>
      <c r="U148" s="603"/>
      <c r="V148" s="603"/>
      <c r="W148" s="603"/>
      <c r="X148" s="607">
        <f>+SUMPRODUCT($F9:$F133,Y9:Y133)/$F$135</f>
        <v>1.1261261261261261E-2</v>
      </c>
      <c r="Y148" s="607"/>
      <c r="Z148" s="607"/>
      <c r="AA148" s="607"/>
      <c r="AB148" s="602">
        <f>+AB146</f>
        <v>2.549368472289365E-2</v>
      </c>
      <c r="AC148" s="603"/>
      <c r="AD148" s="603"/>
      <c r="AE148" s="603"/>
      <c r="AF148" s="603"/>
      <c r="AG148" s="603"/>
      <c r="AH148" s="602">
        <f>+AB148+AH146</f>
        <v>6.2488267356421517E-2</v>
      </c>
      <c r="AI148" s="603"/>
      <c r="AJ148" s="603"/>
      <c r="AK148" s="603"/>
      <c r="AL148" s="603"/>
      <c r="AM148" s="603"/>
      <c r="AN148" s="604">
        <f>+AH148+AN146</f>
        <v>9.0090090090090086E-2</v>
      </c>
      <c r="AO148" s="604"/>
      <c r="AP148" s="604"/>
      <c r="AQ148" s="604"/>
      <c r="AR148" s="604"/>
      <c r="AS148" s="604"/>
      <c r="AT148" s="602">
        <f>+AN148+AT146</f>
        <v>0.11203248703248703</v>
      </c>
      <c r="AU148" s="603"/>
      <c r="AV148" s="603"/>
      <c r="AW148" s="603"/>
      <c r="AX148" s="603"/>
      <c r="AY148" s="603"/>
      <c r="AZ148" s="602">
        <f>+AT148+AZ146</f>
        <v>0.11203248703248703</v>
      </c>
      <c r="BA148" s="603"/>
      <c r="BB148" s="603"/>
      <c r="BC148" s="603"/>
      <c r="BD148" s="603"/>
      <c r="BE148" s="603"/>
      <c r="BF148" s="602">
        <f>+AZ148+BF146</f>
        <v>0.11203248703248703</v>
      </c>
      <c r="BG148" s="603"/>
      <c r="BH148" s="603"/>
      <c r="BI148" s="603"/>
      <c r="BJ148" s="603"/>
      <c r="BK148" s="603"/>
      <c r="BL148" s="604">
        <f>+BF148+BL146</f>
        <v>0.11203248703248703</v>
      </c>
      <c r="BM148" s="605"/>
      <c r="BN148" s="605"/>
      <c r="BO148" s="605"/>
      <c r="BP148" s="605"/>
      <c r="BQ148" s="605"/>
      <c r="BR148" s="608">
        <f>+SUMPRODUCT($F9:$F133,BS9:BS133)/$F$135</f>
        <v>0.11203248703248704</v>
      </c>
      <c r="BS148" s="609"/>
      <c r="BT148" s="610"/>
      <c r="BU148" s="611"/>
      <c r="BV148" s="610"/>
      <c r="BW148" s="610"/>
      <c r="BX148" s="602">
        <f>+BX146</f>
        <v>0</v>
      </c>
      <c r="BY148" s="603"/>
      <c r="BZ148" s="603"/>
      <c r="CA148" s="603"/>
      <c r="CB148" s="603"/>
      <c r="CC148" s="603"/>
      <c r="CD148" s="602">
        <f>+BX148+CD146</f>
        <v>0</v>
      </c>
      <c r="CE148" s="603"/>
      <c r="CF148" s="603"/>
      <c r="CG148" s="603"/>
      <c r="CH148" s="603"/>
      <c r="CI148" s="603"/>
      <c r="CJ148" s="602">
        <f>+CD148+CJ146</f>
        <v>0</v>
      </c>
      <c r="CK148" s="603"/>
      <c r="CL148" s="603"/>
      <c r="CM148" s="603"/>
      <c r="CN148" s="603"/>
      <c r="CO148" s="603"/>
      <c r="CP148" s="602">
        <f>+CJ148+CP146</f>
        <v>0</v>
      </c>
      <c r="CQ148" s="603"/>
      <c r="CR148" s="603"/>
      <c r="CS148" s="603"/>
      <c r="CT148" s="603"/>
      <c r="CU148" s="603"/>
      <c r="CV148" s="602">
        <f>+CP148+CV146</f>
        <v>0</v>
      </c>
      <c r="CW148" s="603"/>
      <c r="CX148" s="603"/>
      <c r="CY148" s="603"/>
      <c r="CZ148" s="603"/>
      <c r="DA148" s="603"/>
      <c r="DB148" s="602">
        <f>+CV148+DB146</f>
        <v>0</v>
      </c>
      <c r="DC148" s="603"/>
      <c r="DD148" s="603"/>
      <c r="DE148" s="603"/>
      <c r="DF148" s="603"/>
      <c r="DG148" s="603"/>
      <c r="DH148" s="604">
        <f>+DB148+DH146</f>
        <v>0</v>
      </c>
      <c r="DI148" s="605"/>
      <c r="DJ148" s="605"/>
      <c r="DK148" s="605"/>
      <c r="DL148" s="605"/>
      <c r="DM148" s="605"/>
      <c r="DN148" s="607"/>
      <c r="DO148" s="607"/>
      <c r="DP148" s="607"/>
      <c r="DQ148" s="607"/>
      <c r="DR148" s="607"/>
      <c r="DS148" s="607"/>
      <c r="DT148" s="607"/>
      <c r="DU148" s="607"/>
      <c r="DV148" s="607"/>
      <c r="DW148" s="607"/>
      <c r="DX148" s="602">
        <f>+DX146</f>
        <v>0</v>
      </c>
      <c r="DY148" s="603"/>
      <c r="DZ148" s="603"/>
      <c r="EA148" s="603"/>
      <c r="EB148" s="603"/>
      <c r="EC148" s="603"/>
      <c r="ED148" s="602">
        <f>+DX148+ED146</f>
        <v>0</v>
      </c>
      <c r="EE148" s="603"/>
      <c r="EF148" s="603"/>
      <c r="EG148" s="603"/>
      <c r="EH148" s="603"/>
      <c r="EI148" s="603"/>
      <c r="EJ148" s="602">
        <f>+ED148+EJ146</f>
        <v>0</v>
      </c>
      <c r="EK148" s="603"/>
      <c r="EL148" s="603"/>
      <c r="EM148" s="603"/>
      <c r="EN148" s="603"/>
      <c r="EO148" s="603"/>
      <c r="EP148" s="602">
        <f>+EJ148+EP146</f>
        <v>0</v>
      </c>
      <c r="EQ148" s="603"/>
      <c r="ER148" s="603"/>
      <c r="ES148" s="603"/>
      <c r="ET148" s="603"/>
      <c r="EU148" s="603"/>
      <c r="EV148" s="602">
        <f>+EP148+EV146</f>
        <v>0</v>
      </c>
      <c r="EW148" s="603"/>
      <c r="EX148" s="603"/>
      <c r="EY148" s="603"/>
      <c r="EZ148" s="603"/>
      <c r="FA148" s="603"/>
      <c r="FB148" s="602">
        <f>+EV148+FB146</f>
        <v>0</v>
      </c>
      <c r="FC148" s="603"/>
      <c r="FD148" s="603"/>
      <c r="FE148" s="603"/>
      <c r="FF148" s="603"/>
      <c r="FG148" s="603"/>
      <c r="FH148" s="604">
        <f>+FB148+FH146</f>
        <v>0</v>
      </c>
      <c r="FI148" s="605"/>
      <c r="FJ148" s="605"/>
      <c r="FK148" s="605"/>
      <c r="FL148" s="605"/>
      <c r="FM148" s="605"/>
      <c r="FN148" s="622">
        <f>+SUMPRODUCT($F9:$F133,FO9:FO133)/$F$135</f>
        <v>0</v>
      </c>
      <c r="FO148" s="622"/>
      <c r="FP148" s="622"/>
      <c r="FQ148" s="607"/>
      <c r="FR148" s="607"/>
      <c r="FS148" s="607"/>
      <c r="FT148" s="447"/>
      <c r="FU148" s="226"/>
      <c r="FV148" s="415"/>
      <c r="FX148" s="433"/>
    </row>
    <row r="149" spans="1:180" s="433" customFormat="1">
      <c r="A149" s="423"/>
      <c r="B149" s="423"/>
      <c r="C149" s="448"/>
      <c r="D149" s="449"/>
      <c r="E149" s="623" t="s">
        <v>234</v>
      </c>
      <c r="F149" s="455"/>
      <c r="G149" s="455"/>
      <c r="H149" s="455" t="s">
        <v>235</v>
      </c>
      <c r="I149" s="456"/>
      <c r="J149" s="457"/>
      <c r="L149" s="612">
        <f>L145</f>
        <v>0</v>
      </c>
      <c r="M149" s="613"/>
      <c r="N149" s="613"/>
      <c r="O149" s="613"/>
      <c r="P149" s="613"/>
      <c r="Q149" s="613"/>
      <c r="R149" s="612">
        <f>+L149+R145</f>
        <v>1.1261261261261261E-2</v>
      </c>
      <c r="S149" s="613"/>
      <c r="T149" s="613"/>
      <c r="U149" s="613"/>
      <c r="V149" s="613"/>
      <c r="W149" s="613"/>
      <c r="X149" s="616">
        <f>+R149</f>
        <v>1.1261261261261261E-2</v>
      </c>
      <c r="Y149" s="617"/>
      <c r="Z149" s="617"/>
      <c r="AA149" s="617"/>
      <c r="AB149" s="612">
        <f>+R149+AB145</f>
        <v>3.8288288288288286E-2</v>
      </c>
      <c r="AC149" s="613"/>
      <c r="AD149" s="613"/>
      <c r="AE149" s="613"/>
      <c r="AF149" s="613"/>
      <c r="AG149" s="613"/>
      <c r="AH149" s="612">
        <f>+AB149+AH145</f>
        <v>7.4324324324324315E-2</v>
      </c>
      <c r="AI149" s="613"/>
      <c r="AJ149" s="613"/>
      <c r="AK149" s="613"/>
      <c r="AL149" s="613"/>
      <c r="AM149" s="613"/>
      <c r="AN149" s="614">
        <f>+AH149+AN145</f>
        <v>0.10135135135135134</v>
      </c>
      <c r="AO149" s="614"/>
      <c r="AP149" s="614"/>
      <c r="AQ149" s="614"/>
      <c r="AR149" s="614"/>
      <c r="AS149" s="614"/>
      <c r="AT149" s="612">
        <f>+AN149+AT145</f>
        <v>0.12274774774774774</v>
      </c>
      <c r="AU149" s="613"/>
      <c r="AV149" s="613"/>
      <c r="AW149" s="613"/>
      <c r="AX149" s="613"/>
      <c r="AY149" s="613"/>
      <c r="AZ149" s="612">
        <f>+AT149+AZ145</f>
        <v>0.14414414414414414</v>
      </c>
      <c r="BA149" s="613"/>
      <c r="BB149" s="613"/>
      <c r="BC149" s="613"/>
      <c r="BD149" s="613"/>
      <c r="BE149" s="613"/>
      <c r="BF149" s="612">
        <f>+AZ149+BF145</f>
        <v>0.15765765765765766</v>
      </c>
      <c r="BG149" s="613"/>
      <c r="BH149" s="613"/>
      <c r="BI149" s="613"/>
      <c r="BJ149" s="613"/>
      <c r="BK149" s="613"/>
      <c r="BL149" s="614">
        <f>+BF149+BL145</f>
        <v>0.18018018018018017</v>
      </c>
      <c r="BM149" s="615"/>
      <c r="BN149" s="615"/>
      <c r="BO149" s="615"/>
      <c r="BP149" s="615"/>
      <c r="BQ149" s="615"/>
      <c r="BR149" s="618">
        <f>+BL149</f>
        <v>0.18018018018018017</v>
      </c>
      <c r="BS149" s="619"/>
      <c r="BT149" s="620"/>
      <c r="BU149" s="621">
        <f>+SUMPRODUCT($F9:$F133,BU9:BU133)/$F$135</f>
        <v>2.9279279279279279E-2</v>
      </c>
      <c r="BV149" s="620"/>
      <c r="BW149" s="620"/>
      <c r="BX149" s="612">
        <f>+BL149+BX145</f>
        <v>0.24099099099099097</v>
      </c>
      <c r="BY149" s="613"/>
      <c r="BZ149" s="613"/>
      <c r="CA149" s="613"/>
      <c r="CB149" s="613"/>
      <c r="CC149" s="613"/>
      <c r="CD149" s="612">
        <f>+BX149+CD145</f>
        <v>0.26351351351351349</v>
      </c>
      <c r="CE149" s="613"/>
      <c r="CF149" s="613"/>
      <c r="CG149" s="613"/>
      <c r="CH149" s="613"/>
      <c r="CI149" s="613"/>
      <c r="CJ149" s="612">
        <f>+CD149+CJ145</f>
        <v>0.32657657657657657</v>
      </c>
      <c r="CK149" s="613"/>
      <c r="CL149" s="613"/>
      <c r="CM149" s="613"/>
      <c r="CN149" s="613"/>
      <c r="CO149" s="613"/>
      <c r="CP149" s="612">
        <f>+CJ149+CP145</f>
        <v>0.3716216216216216</v>
      </c>
      <c r="CQ149" s="613"/>
      <c r="CR149" s="613"/>
      <c r="CS149" s="613"/>
      <c r="CT149" s="613"/>
      <c r="CU149" s="613"/>
      <c r="CV149" s="612">
        <f>+CP149+CV145</f>
        <v>0.40315315315315314</v>
      </c>
      <c r="CW149" s="613"/>
      <c r="CX149" s="613"/>
      <c r="CY149" s="613"/>
      <c r="CZ149" s="613"/>
      <c r="DA149" s="613"/>
      <c r="DB149" s="612">
        <f>+CV149+DB145</f>
        <v>0.43693693693693691</v>
      </c>
      <c r="DC149" s="613"/>
      <c r="DD149" s="613"/>
      <c r="DE149" s="613"/>
      <c r="DF149" s="613"/>
      <c r="DG149" s="613"/>
      <c r="DH149" s="614">
        <f>+DB149+DH145</f>
        <v>0.48648648648648646</v>
      </c>
      <c r="DI149" s="615"/>
      <c r="DJ149" s="615"/>
      <c r="DK149" s="615"/>
      <c r="DL149" s="615"/>
      <c r="DM149" s="615"/>
      <c r="DN149" s="617"/>
      <c r="DO149" s="617"/>
      <c r="DP149" s="617"/>
      <c r="DQ149" s="617"/>
      <c r="DR149" s="617"/>
      <c r="DS149" s="617"/>
      <c r="DT149" s="617"/>
      <c r="DU149" s="617"/>
      <c r="DV149" s="617"/>
      <c r="DW149" s="617"/>
      <c r="DX149" s="612">
        <f>+DH149+DX145</f>
        <v>0.56756756756756754</v>
      </c>
      <c r="DY149" s="613"/>
      <c r="DZ149" s="613"/>
      <c r="EA149" s="613"/>
      <c r="EB149" s="613"/>
      <c r="EC149" s="613"/>
      <c r="ED149" s="612">
        <f>+DX149+ED145</f>
        <v>0.70495495495495497</v>
      </c>
      <c r="EE149" s="613"/>
      <c r="EF149" s="613"/>
      <c r="EG149" s="613"/>
      <c r="EH149" s="613"/>
      <c r="EI149" s="613"/>
      <c r="EJ149" s="612">
        <f>+ED149+EJ145</f>
        <v>0.79729729729729737</v>
      </c>
      <c r="EK149" s="613"/>
      <c r="EL149" s="613"/>
      <c r="EM149" s="613"/>
      <c r="EN149" s="613"/>
      <c r="EO149" s="613"/>
      <c r="EP149" s="612">
        <f>+EJ149+EP145</f>
        <v>0.90090090090090102</v>
      </c>
      <c r="EQ149" s="613"/>
      <c r="ER149" s="613"/>
      <c r="ES149" s="613"/>
      <c r="ET149" s="613"/>
      <c r="EU149" s="613"/>
      <c r="EV149" s="612">
        <f>+EP149+EV145</f>
        <v>0.9346846846846848</v>
      </c>
      <c r="EW149" s="613"/>
      <c r="EX149" s="613"/>
      <c r="EY149" s="613"/>
      <c r="EZ149" s="613"/>
      <c r="FA149" s="613"/>
      <c r="FB149" s="612">
        <f>+EV149+FB145</f>
        <v>0.97522522522522537</v>
      </c>
      <c r="FC149" s="613"/>
      <c r="FD149" s="613"/>
      <c r="FE149" s="613"/>
      <c r="FF149" s="613"/>
      <c r="FG149" s="613"/>
      <c r="FH149" s="614">
        <f>+FB149+FH145</f>
        <v>0.99099099099099108</v>
      </c>
      <c r="FI149" s="615"/>
      <c r="FJ149" s="615"/>
      <c r="FK149" s="615"/>
      <c r="FL149" s="615"/>
      <c r="FM149" s="615"/>
      <c r="FN149" s="616"/>
      <c r="FO149" s="617"/>
      <c r="FP149" s="617"/>
      <c r="FQ149" s="617"/>
      <c r="FR149" s="617"/>
      <c r="FS149" s="617"/>
      <c r="FT149" s="441"/>
      <c r="FU149" s="226"/>
      <c r="FV149" s="415"/>
      <c r="FW149" s="226"/>
      <c r="FX149" s="446"/>
    </row>
    <row r="150" spans="1:180" s="446" customFormat="1">
      <c r="A150" s="423"/>
      <c r="B150" s="423"/>
      <c r="C150" s="442"/>
      <c r="D150" s="443"/>
      <c r="E150" s="623"/>
      <c r="F150" s="455"/>
      <c r="G150" s="455"/>
      <c r="H150" s="455" t="s">
        <v>236</v>
      </c>
      <c r="I150" s="458"/>
      <c r="J150" s="459"/>
      <c r="L150" s="602">
        <f>L146</f>
        <v>0</v>
      </c>
      <c r="M150" s="603"/>
      <c r="N150" s="603"/>
      <c r="O150" s="603"/>
      <c r="P150" s="603"/>
      <c r="Q150" s="603"/>
      <c r="R150" s="602">
        <f>+L150+R146</f>
        <v>1.1261261261261261E-2</v>
      </c>
      <c r="S150" s="603"/>
      <c r="T150" s="603"/>
      <c r="U150" s="603"/>
      <c r="V150" s="603"/>
      <c r="W150" s="603"/>
      <c r="X150" s="606">
        <f>+R150</f>
        <v>1.1261261261261261E-2</v>
      </c>
      <c r="Y150" s="607"/>
      <c r="Z150" s="607"/>
      <c r="AA150" s="607"/>
      <c r="AB150" s="602">
        <f>+R150+AB146</f>
        <v>3.6754945984154908E-2</v>
      </c>
      <c r="AC150" s="603"/>
      <c r="AD150" s="603"/>
      <c r="AE150" s="603"/>
      <c r="AF150" s="603"/>
      <c r="AG150" s="603"/>
      <c r="AH150" s="602">
        <f>+AB150+AH146</f>
        <v>7.3749528617682775E-2</v>
      </c>
      <c r="AI150" s="603"/>
      <c r="AJ150" s="603"/>
      <c r="AK150" s="603"/>
      <c r="AL150" s="603"/>
      <c r="AM150" s="603"/>
      <c r="AN150" s="604">
        <f>+AH150+AN146</f>
        <v>0.10135135135135134</v>
      </c>
      <c r="AO150" s="604"/>
      <c r="AP150" s="604"/>
      <c r="AQ150" s="604"/>
      <c r="AR150" s="604"/>
      <c r="AS150" s="604"/>
      <c r="AT150" s="602">
        <f>+AN150+AT146</f>
        <v>0.12329374829374828</v>
      </c>
      <c r="AU150" s="603"/>
      <c r="AV150" s="603"/>
      <c r="AW150" s="603"/>
      <c r="AX150" s="603"/>
      <c r="AY150" s="603"/>
      <c r="AZ150" s="602">
        <f>+AT150+AZ146</f>
        <v>0.12329374829374828</v>
      </c>
      <c r="BA150" s="603"/>
      <c r="BB150" s="603"/>
      <c r="BC150" s="603"/>
      <c r="BD150" s="603"/>
      <c r="BE150" s="603"/>
      <c r="BF150" s="602">
        <f>+AZ150+BF146</f>
        <v>0.12329374829374828</v>
      </c>
      <c r="BG150" s="603"/>
      <c r="BH150" s="603"/>
      <c r="BI150" s="603"/>
      <c r="BJ150" s="603"/>
      <c r="BK150" s="603"/>
      <c r="BL150" s="604">
        <f>+BF150+BL146</f>
        <v>0.12329374829374828</v>
      </c>
      <c r="BM150" s="605"/>
      <c r="BN150" s="605"/>
      <c r="BO150" s="605"/>
      <c r="BP150" s="605"/>
      <c r="BQ150" s="605"/>
      <c r="BR150" s="608">
        <f>+BL150</f>
        <v>0.12329374829374828</v>
      </c>
      <c r="BS150" s="609"/>
      <c r="BT150" s="610"/>
      <c r="BU150" s="611">
        <f>+SUMPRODUCT($F9:$F133,BV9:BV133)/$F$135</f>
        <v>2.9279279279279279E-2</v>
      </c>
      <c r="BV150" s="610"/>
      <c r="BW150" s="610"/>
      <c r="BX150" s="602">
        <f>+BL150+BX146</f>
        <v>0.12329374829374828</v>
      </c>
      <c r="BY150" s="603"/>
      <c r="BZ150" s="603"/>
      <c r="CA150" s="603"/>
      <c r="CB150" s="603"/>
      <c r="CC150" s="603"/>
      <c r="CD150" s="602">
        <f>+BX150+CD146</f>
        <v>0.12329374829374828</v>
      </c>
      <c r="CE150" s="603"/>
      <c r="CF150" s="603"/>
      <c r="CG150" s="603"/>
      <c r="CH150" s="603"/>
      <c r="CI150" s="603"/>
      <c r="CJ150" s="602">
        <f>+CD150+CJ146</f>
        <v>0.12329374829374828</v>
      </c>
      <c r="CK150" s="603"/>
      <c r="CL150" s="603"/>
      <c r="CM150" s="603"/>
      <c r="CN150" s="603"/>
      <c r="CO150" s="603"/>
      <c r="CP150" s="602">
        <f>+CJ150+CP146</f>
        <v>0.12329374829374828</v>
      </c>
      <c r="CQ150" s="603"/>
      <c r="CR150" s="603"/>
      <c r="CS150" s="603"/>
      <c r="CT150" s="603"/>
      <c r="CU150" s="603"/>
      <c r="CV150" s="602">
        <f>+CP150+CV146</f>
        <v>0.12329374829374828</v>
      </c>
      <c r="CW150" s="603"/>
      <c r="CX150" s="603"/>
      <c r="CY150" s="603"/>
      <c r="CZ150" s="603"/>
      <c r="DA150" s="603"/>
      <c r="DB150" s="602">
        <f>+CV150+DB146</f>
        <v>0.12329374829374828</v>
      </c>
      <c r="DC150" s="603"/>
      <c r="DD150" s="603"/>
      <c r="DE150" s="603"/>
      <c r="DF150" s="603"/>
      <c r="DG150" s="603"/>
      <c r="DH150" s="604">
        <f>+DB150+DH146</f>
        <v>0.12329374829374828</v>
      </c>
      <c r="DI150" s="605"/>
      <c r="DJ150" s="605"/>
      <c r="DK150" s="605"/>
      <c r="DL150" s="605"/>
      <c r="DM150" s="605"/>
      <c r="DN150" s="607"/>
      <c r="DO150" s="607"/>
      <c r="DP150" s="607"/>
      <c r="DQ150" s="607"/>
      <c r="DR150" s="607"/>
      <c r="DS150" s="607"/>
      <c r="DT150" s="607"/>
      <c r="DU150" s="607"/>
      <c r="DV150" s="607"/>
      <c r="DW150" s="607"/>
      <c r="DX150" s="602">
        <f>+DH150+DX146</f>
        <v>0.12329374829374828</v>
      </c>
      <c r="DY150" s="603"/>
      <c r="DZ150" s="603"/>
      <c r="EA150" s="603"/>
      <c r="EB150" s="603"/>
      <c r="EC150" s="603"/>
      <c r="ED150" s="602">
        <f>+DX150+ED146</f>
        <v>0.12329374829374828</v>
      </c>
      <c r="EE150" s="603"/>
      <c r="EF150" s="603"/>
      <c r="EG150" s="603"/>
      <c r="EH150" s="603"/>
      <c r="EI150" s="603"/>
      <c r="EJ150" s="602">
        <f>+ED150+EJ146</f>
        <v>0.12329374829374828</v>
      </c>
      <c r="EK150" s="603"/>
      <c r="EL150" s="603"/>
      <c r="EM150" s="603"/>
      <c r="EN150" s="603"/>
      <c r="EO150" s="603"/>
      <c r="EP150" s="602">
        <f>+EJ150+EP146</f>
        <v>0.12329374829374828</v>
      </c>
      <c r="EQ150" s="603"/>
      <c r="ER150" s="603"/>
      <c r="ES150" s="603"/>
      <c r="ET150" s="603"/>
      <c r="EU150" s="603"/>
      <c r="EV150" s="602">
        <f>+EP150+EV146</f>
        <v>0.12329374829374828</v>
      </c>
      <c r="EW150" s="603"/>
      <c r="EX150" s="603"/>
      <c r="EY150" s="603"/>
      <c r="EZ150" s="603"/>
      <c r="FA150" s="603"/>
      <c r="FB150" s="602">
        <f>+EV150+FB146</f>
        <v>0.12329374829374828</v>
      </c>
      <c r="FC150" s="603"/>
      <c r="FD150" s="603"/>
      <c r="FE150" s="603"/>
      <c r="FF150" s="603"/>
      <c r="FG150" s="603"/>
      <c r="FH150" s="604">
        <f>+FB150+FH146</f>
        <v>0.12329374829374828</v>
      </c>
      <c r="FI150" s="605"/>
      <c r="FJ150" s="605"/>
      <c r="FK150" s="605"/>
      <c r="FL150" s="605"/>
      <c r="FM150" s="605"/>
      <c r="FN150" s="606"/>
      <c r="FO150" s="607"/>
      <c r="FP150" s="607"/>
      <c r="FQ150" s="607"/>
      <c r="FR150" s="607"/>
      <c r="FS150" s="607"/>
      <c r="FT150" s="447"/>
      <c r="FU150" s="226"/>
      <c r="FX150" s="433"/>
    </row>
    <row r="151" spans="1:180">
      <c r="H151" s="460" t="s">
        <v>237</v>
      </c>
      <c r="I151" s="461"/>
      <c r="J151" s="462"/>
      <c r="L151" s="591">
        <f>+L150-L149</f>
        <v>0</v>
      </c>
      <c r="M151" s="592"/>
      <c r="N151" s="592"/>
      <c r="O151" s="592"/>
      <c r="P151" s="592"/>
      <c r="Q151" s="592"/>
      <c r="R151" s="591">
        <f>+R150-R149</f>
        <v>0</v>
      </c>
      <c r="S151" s="592"/>
      <c r="T151" s="592"/>
      <c r="U151" s="592"/>
      <c r="V151" s="592"/>
      <c r="W151" s="592"/>
      <c r="X151" s="591">
        <f>+X150-X149</f>
        <v>0</v>
      </c>
      <c r="Y151" s="592"/>
      <c r="Z151" s="592"/>
      <c r="AA151" s="592"/>
      <c r="AB151" s="601">
        <f>+AB150-AB149</f>
        <v>-1.5333423041333782E-3</v>
      </c>
      <c r="AC151" s="601"/>
      <c r="AD151" s="601"/>
      <c r="AE151" s="601"/>
      <c r="AF151" s="601"/>
      <c r="AG151" s="601"/>
      <c r="AH151" s="591">
        <f>+AH150-AH149</f>
        <v>-5.7479570664153989E-4</v>
      </c>
      <c r="AI151" s="592"/>
      <c r="AJ151" s="592"/>
      <c r="AK151" s="592"/>
      <c r="AL151" s="592"/>
      <c r="AM151" s="592"/>
      <c r="AN151" s="593">
        <f>+AN150-AN149</f>
        <v>0</v>
      </c>
      <c r="AO151" s="593"/>
      <c r="AP151" s="593"/>
      <c r="AQ151" s="593"/>
      <c r="AR151" s="593"/>
      <c r="AS151" s="593"/>
      <c r="AT151" s="591">
        <f>+AT150-AT149</f>
        <v>5.4600054600054126E-4</v>
      </c>
      <c r="AU151" s="592"/>
      <c r="AV151" s="592"/>
      <c r="AW151" s="592"/>
      <c r="AX151" s="592"/>
      <c r="AY151" s="592"/>
      <c r="AZ151" s="591">
        <f>+AZ150-AZ149</f>
        <v>-2.0850395850395859E-2</v>
      </c>
      <c r="BA151" s="592"/>
      <c r="BB151" s="592"/>
      <c r="BC151" s="592"/>
      <c r="BD151" s="592"/>
      <c r="BE151" s="592"/>
      <c r="BF151" s="591">
        <f>+BF150-BF149</f>
        <v>-3.4363909363909373E-2</v>
      </c>
      <c r="BG151" s="592"/>
      <c r="BH151" s="592"/>
      <c r="BI151" s="592"/>
      <c r="BJ151" s="592"/>
      <c r="BK151" s="592"/>
      <c r="BL151" s="593">
        <f>+BL150-BL149</f>
        <v>-5.6886431886431887E-2</v>
      </c>
      <c r="BM151" s="594"/>
      <c r="BN151" s="594"/>
      <c r="BO151" s="594"/>
      <c r="BP151" s="594"/>
      <c r="BQ151" s="594"/>
      <c r="BR151" s="597">
        <f>+BL151</f>
        <v>-5.6886431886431887E-2</v>
      </c>
      <c r="BS151" s="598"/>
      <c r="BT151" s="599"/>
      <c r="BU151" s="600"/>
      <c r="BV151" s="599"/>
      <c r="BW151" s="599"/>
      <c r="BX151" s="591">
        <f>+BX150-BX149</f>
        <v>-0.11769724269724269</v>
      </c>
      <c r="BY151" s="592"/>
      <c r="BZ151" s="592"/>
      <c r="CA151" s="592"/>
      <c r="CB151" s="592"/>
      <c r="CC151" s="592"/>
      <c r="CD151" s="591">
        <f>+CD150-CD149</f>
        <v>-0.1402197652197652</v>
      </c>
      <c r="CE151" s="592"/>
      <c r="CF151" s="592"/>
      <c r="CG151" s="592"/>
      <c r="CH151" s="592"/>
      <c r="CI151" s="592"/>
      <c r="CJ151" s="591">
        <f>+CJ150-CJ149</f>
        <v>-0.20328282828282829</v>
      </c>
      <c r="CK151" s="592"/>
      <c r="CL151" s="592"/>
      <c r="CM151" s="592"/>
      <c r="CN151" s="592"/>
      <c r="CO151" s="592"/>
      <c r="CP151" s="591">
        <f>+CP150-CP149</f>
        <v>-0.24832787332787332</v>
      </c>
      <c r="CQ151" s="592"/>
      <c r="CR151" s="592"/>
      <c r="CS151" s="592"/>
      <c r="CT151" s="592"/>
      <c r="CU151" s="592"/>
      <c r="CV151" s="591">
        <f>+CV150-CV149</f>
        <v>-0.27985940485940486</v>
      </c>
      <c r="CW151" s="592"/>
      <c r="CX151" s="592"/>
      <c r="CY151" s="592"/>
      <c r="CZ151" s="592"/>
      <c r="DA151" s="592"/>
      <c r="DB151" s="591">
        <f>+DB150-DB149</f>
        <v>-0.31364318864318863</v>
      </c>
      <c r="DC151" s="592"/>
      <c r="DD151" s="592"/>
      <c r="DE151" s="592"/>
      <c r="DF151" s="592"/>
      <c r="DG151" s="592"/>
      <c r="DH151" s="593">
        <f>+DH150-DH149</f>
        <v>-0.36319273819273817</v>
      </c>
      <c r="DI151" s="594"/>
      <c r="DJ151" s="594"/>
      <c r="DK151" s="594"/>
      <c r="DL151" s="594"/>
      <c r="DM151" s="594"/>
      <c r="DN151" s="596"/>
      <c r="DO151" s="596"/>
      <c r="DP151" s="596"/>
      <c r="DQ151" s="596"/>
      <c r="DR151" s="596"/>
      <c r="DS151" s="596"/>
      <c r="DT151" s="596"/>
      <c r="DU151" s="596"/>
      <c r="DV151" s="596"/>
      <c r="DW151" s="596"/>
      <c r="DX151" s="591">
        <f>+DX150-DX149</f>
        <v>-0.44427381927381926</v>
      </c>
      <c r="DY151" s="592"/>
      <c r="DZ151" s="592"/>
      <c r="EA151" s="592"/>
      <c r="EB151" s="592"/>
      <c r="EC151" s="592"/>
      <c r="ED151" s="591">
        <f>+ED150-ED149</f>
        <v>-0.58166120666120669</v>
      </c>
      <c r="EE151" s="592"/>
      <c r="EF151" s="592"/>
      <c r="EG151" s="592"/>
      <c r="EH151" s="592"/>
      <c r="EI151" s="592"/>
      <c r="EJ151" s="591">
        <f>+EJ150-EJ149</f>
        <v>-0.67400354900354909</v>
      </c>
      <c r="EK151" s="592"/>
      <c r="EL151" s="592"/>
      <c r="EM151" s="592"/>
      <c r="EN151" s="592"/>
      <c r="EO151" s="592"/>
      <c r="EP151" s="591">
        <f>+EP150-EP149</f>
        <v>-0.77760715260715274</v>
      </c>
      <c r="EQ151" s="592"/>
      <c r="ER151" s="592"/>
      <c r="ES151" s="592"/>
      <c r="ET151" s="592"/>
      <c r="EU151" s="592"/>
      <c r="EV151" s="591">
        <f>+EV150-EV149</f>
        <v>-0.81139093639093651</v>
      </c>
      <c r="EW151" s="592"/>
      <c r="EX151" s="592"/>
      <c r="EY151" s="592"/>
      <c r="EZ151" s="592"/>
      <c r="FA151" s="592"/>
      <c r="FB151" s="591">
        <f>+FB150-FB149</f>
        <v>-0.85193147693147708</v>
      </c>
      <c r="FC151" s="592"/>
      <c r="FD151" s="592"/>
      <c r="FE151" s="592"/>
      <c r="FF151" s="592"/>
      <c r="FG151" s="592"/>
      <c r="FH151" s="593">
        <f>+FH150-FH149</f>
        <v>-0.8676972426972428</v>
      </c>
      <c r="FI151" s="594"/>
      <c r="FJ151" s="594"/>
      <c r="FK151" s="594"/>
      <c r="FL151" s="594"/>
      <c r="FM151" s="594"/>
      <c r="FN151" s="595"/>
      <c r="FO151" s="596"/>
      <c r="FP151" s="596"/>
      <c r="FQ151" s="596"/>
      <c r="FR151" s="596"/>
      <c r="FS151" s="596"/>
      <c r="FT151" s="463"/>
      <c r="FX151" s="446"/>
    </row>
    <row r="152" spans="1:180">
      <c r="X152" s="227"/>
      <c r="Y152" s="227"/>
      <c r="Z152" s="227"/>
      <c r="AA152" s="227"/>
      <c r="AB152" s="227"/>
      <c r="AC152" s="227"/>
      <c r="AD152" s="227"/>
      <c r="AE152" s="227"/>
      <c r="AH152" s="227"/>
      <c r="AI152" s="464"/>
      <c r="AJ152" s="227"/>
      <c r="AK152" s="465"/>
      <c r="AN152" s="227"/>
      <c r="AO152" s="227"/>
      <c r="AP152" s="227"/>
      <c r="AQ152" s="227"/>
      <c r="AT152" s="227"/>
      <c r="AU152" s="227"/>
      <c r="AV152" s="227"/>
      <c r="AW152" s="227"/>
      <c r="AZ152" s="227"/>
      <c r="BA152" s="227"/>
      <c r="BB152" s="227"/>
      <c r="BC152" s="227"/>
      <c r="BF152" s="227"/>
      <c r="BG152" s="227"/>
      <c r="BH152" s="227"/>
      <c r="BI152" s="227"/>
      <c r="BL152" s="227"/>
      <c r="BM152" s="227"/>
      <c r="BN152" s="227"/>
      <c r="BO152" s="227"/>
      <c r="BR152" s="227"/>
      <c r="BS152" s="227"/>
      <c r="BT152" s="227"/>
      <c r="BU152" s="227"/>
      <c r="BV152" s="227"/>
      <c r="BW152" s="227"/>
      <c r="BX152" s="227"/>
      <c r="BY152" s="227"/>
      <c r="BZ152" s="227"/>
      <c r="CA152" s="227"/>
      <c r="CD152" s="227"/>
      <c r="CE152" s="227"/>
      <c r="CF152" s="227"/>
      <c r="CG152" s="227"/>
      <c r="CJ152" s="227"/>
      <c r="CK152" s="227"/>
      <c r="CL152" s="227"/>
      <c r="CM152" s="227"/>
      <c r="CP152" s="227"/>
      <c r="CQ152" s="227"/>
      <c r="CR152" s="227"/>
      <c r="CS152" s="227"/>
      <c r="CV152" s="227"/>
      <c r="CW152" s="227"/>
      <c r="CX152" s="227"/>
      <c r="CY152" s="227"/>
      <c r="DB152" s="227"/>
      <c r="DC152" s="227"/>
      <c r="DD152" s="227"/>
      <c r="DE152" s="227"/>
      <c r="DH152" s="227"/>
      <c r="DI152" s="227"/>
      <c r="DJ152" s="227"/>
      <c r="DK152" s="227"/>
      <c r="DN152" s="227"/>
      <c r="DO152" s="227"/>
      <c r="DP152" s="227"/>
      <c r="DS152" s="227"/>
      <c r="DT152" s="227"/>
      <c r="DU152" s="227"/>
      <c r="DX152" s="227"/>
      <c r="DY152" s="227"/>
      <c r="DZ152" s="227"/>
      <c r="EA152" s="227"/>
      <c r="ED152" s="227"/>
      <c r="EE152" s="227"/>
      <c r="EF152" s="227"/>
      <c r="EG152" s="466"/>
      <c r="EJ152" s="227"/>
      <c r="EK152" s="227"/>
      <c r="EL152" s="227"/>
      <c r="EM152" s="227"/>
      <c r="EP152" s="227"/>
      <c r="EQ152" s="227"/>
      <c r="ER152" s="227"/>
      <c r="ES152" s="227"/>
      <c r="EV152" s="227"/>
      <c r="EW152" s="227"/>
      <c r="EX152" s="227"/>
      <c r="EY152" s="227"/>
      <c r="FB152" s="227"/>
      <c r="FC152" s="227"/>
      <c r="FD152" s="227"/>
      <c r="FE152" s="227"/>
      <c r="FH152" s="227"/>
      <c r="FI152" s="227"/>
      <c r="FJ152" s="227"/>
      <c r="FK152" s="227"/>
      <c r="FN152" s="227"/>
      <c r="FO152" s="227"/>
      <c r="FP152" s="227"/>
      <c r="FQ152" s="227"/>
      <c r="FR152" s="227"/>
      <c r="FS152" s="227"/>
      <c r="FV152" s="227"/>
      <c r="FW152" s="433"/>
      <c r="FX152" s="433"/>
    </row>
    <row r="155" spans="1:180">
      <c r="D155" s="467"/>
      <c r="E155" s="468">
        <f>SUM(R141:DA141)</f>
        <v>1790</v>
      </c>
      <c r="F155" s="467"/>
      <c r="G155" s="467"/>
      <c r="X155" s="227"/>
      <c r="Y155" s="227"/>
      <c r="Z155" s="227"/>
      <c r="AA155" s="227"/>
      <c r="AB155" s="227"/>
      <c r="AC155" s="227"/>
      <c r="AD155" s="227"/>
      <c r="AE155" s="227"/>
      <c r="AH155" s="227"/>
      <c r="AI155" s="464"/>
      <c r="AJ155" s="227"/>
      <c r="AK155" s="227"/>
      <c r="AN155" s="227"/>
      <c r="AO155" s="227"/>
      <c r="AP155" s="227"/>
      <c r="AQ155" s="227"/>
      <c r="AT155" s="227"/>
      <c r="AU155" s="227"/>
      <c r="AV155" s="227"/>
      <c r="AW155" s="227"/>
      <c r="AZ155" s="227"/>
      <c r="BA155" s="227"/>
      <c r="BB155" s="227"/>
      <c r="BC155" s="227"/>
      <c r="BF155" s="227"/>
      <c r="BG155" s="227"/>
      <c r="BH155" s="227"/>
      <c r="BI155" s="227"/>
      <c r="BL155" s="227"/>
      <c r="BM155" s="227"/>
      <c r="BN155" s="227"/>
      <c r="BO155" s="227"/>
      <c r="BR155" s="227"/>
      <c r="BS155" s="227"/>
      <c r="BT155" s="227"/>
      <c r="BU155" s="227"/>
      <c r="BV155" s="227"/>
      <c r="BW155" s="227"/>
      <c r="BX155" s="227"/>
      <c r="BY155" s="227"/>
      <c r="BZ155" s="227"/>
      <c r="CA155" s="227"/>
      <c r="CD155" s="227"/>
      <c r="CE155" s="227"/>
      <c r="CF155" s="227"/>
      <c r="CG155" s="227"/>
      <c r="CJ155" s="227"/>
      <c r="CK155" s="227"/>
      <c r="CL155" s="227"/>
      <c r="CM155" s="227"/>
      <c r="CP155" s="227"/>
      <c r="CQ155" s="227"/>
      <c r="CR155" s="227"/>
      <c r="CS155" s="227"/>
      <c r="CV155" s="227"/>
      <c r="CW155" s="227"/>
      <c r="CX155" s="227"/>
      <c r="CY155" s="227"/>
      <c r="DB155" s="227"/>
      <c r="DC155" s="227"/>
      <c r="DD155" s="227"/>
      <c r="DE155" s="227"/>
      <c r="DH155" s="227"/>
      <c r="DI155" s="227"/>
      <c r="DJ155" s="227"/>
      <c r="DK155" s="227"/>
      <c r="DN155" s="227"/>
      <c r="DO155" s="227"/>
      <c r="DP155" s="227"/>
      <c r="DS155" s="227"/>
      <c r="DT155" s="227"/>
      <c r="DU155" s="227"/>
      <c r="DX155" s="227"/>
      <c r="DY155" s="227"/>
      <c r="DZ155" s="227"/>
      <c r="EA155" s="227"/>
      <c r="ED155" s="227"/>
      <c r="EE155" s="227"/>
      <c r="EF155" s="227"/>
      <c r="EG155" s="466"/>
      <c r="EJ155" s="227"/>
      <c r="EK155" s="227"/>
      <c r="EL155" s="227"/>
      <c r="EM155" s="227"/>
      <c r="EP155" s="227"/>
      <c r="EQ155" s="227"/>
      <c r="ER155" s="227"/>
      <c r="ES155" s="227"/>
      <c r="EV155" s="227"/>
      <c r="EW155" s="227"/>
      <c r="EX155" s="227"/>
      <c r="EY155" s="227"/>
      <c r="FB155" s="227"/>
      <c r="FC155" s="227"/>
      <c r="FD155" s="227"/>
      <c r="FE155" s="227"/>
      <c r="FH155" s="227"/>
      <c r="FI155" s="227"/>
      <c r="FJ155" s="227"/>
      <c r="FK155" s="227"/>
      <c r="FN155" s="227"/>
      <c r="FO155" s="227"/>
      <c r="FP155" s="227"/>
      <c r="FQ155" s="227"/>
      <c r="FR155" s="227"/>
      <c r="FS155" s="227"/>
      <c r="FV155" s="227"/>
      <c r="FW155" s="446"/>
      <c r="FX155" s="446"/>
    </row>
    <row r="156" spans="1:180">
      <c r="D156" s="467"/>
      <c r="E156" s="467" t="s">
        <v>238</v>
      </c>
      <c r="F156" s="467" t="s">
        <v>239</v>
      </c>
      <c r="G156" s="467"/>
    </row>
    <row r="157" spans="1:180">
      <c r="D157" s="469"/>
      <c r="E157" s="470"/>
      <c r="F157" s="470"/>
      <c r="G157" s="470"/>
    </row>
    <row r="158" spans="1:180">
      <c r="D158" s="469"/>
      <c r="E158" s="470"/>
      <c r="F158" s="470"/>
      <c r="G158" s="470"/>
    </row>
    <row r="159" spans="1:180">
      <c r="D159" s="469"/>
      <c r="E159" s="470"/>
      <c r="F159" s="470"/>
      <c r="G159" s="470"/>
    </row>
    <row r="160" spans="1:180">
      <c r="D160" s="469"/>
      <c r="E160" s="470"/>
      <c r="F160" s="470"/>
      <c r="G160" s="470"/>
    </row>
    <row r="161" spans="4:7">
      <c r="D161" s="469"/>
      <c r="E161" s="470"/>
      <c r="F161" s="470"/>
      <c r="G161" s="470"/>
    </row>
    <row r="162" spans="4:7">
      <c r="D162" s="469"/>
      <c r="E162" s="470"/>
      <c r="F162" s="470"/>
      <c r="G162" s="470"/>
    </row>
    <row r="163" spans="4:7">
      <c r="D163" s="469"/>
      <c r="E163" s="470"/>
      <c r="F163" s="470"/>
      <c r="G163" s="470"/>
    </row>
    <row r="164" spans="4:7">
      <c r="D164" s="469"/>
      <c r="E164" s="470"/>
      <c r="F164" s="470"/>
      <c r="G164" s="470"/>
    </row>
    <row r="165" spans="4:7">
      <c r="D165" s="469"/>
      <c r="E165" s="470"/>
      <c r="F165" s="470"/>
      <c r="G165" s="470"/>
    </row>
    <row r="166" spans="4:7">
      <c r="D166" s="469"/>
      <c r="E166" s="470"/>
      <c r="F166" s="470"/>
      <c r="G166" s="470"/>
    </row>
    <row r="167" spans="4:7">
      <c r="D167" s="469"/>
      <c r="E167" s="470"/>
      <c r="F167" s="470"/>
      <c r="G167" s="470"/>
    </row>
    <row r="168" spans="4:7">
      <c r="D168" s="469"/>
      <c r="E168" s="470"/>
      <c r="F168" s="470"/>
      <c r="G168" s="470"/>
    </row>
    <row r="169" spans="4:7">
      <c r="D169" s="469"/>
      <c r="E169" s="470"/>
      <c r="F169" s="470"/>
      <c r="G169" s="470"/>
    </row>
    <row r="170" spans="4:7">
      <c r="D170" s="469"/>
      <c r="E170" s="470"/>
      <c r="F170" s="470"/>
      <c r="G170" s="470"/>
    </row>
    <row r="171" spans="4:7">
      <c r="D171" s="467"/>
      <c r="E171" s="467"/>
      <c r="F171" s="467"/>
      <c r="G171" s="467"/>
    </row>
  </sheetData>
  <autoFilter ref="C8:FO135" xr:uid="{00000000-0009-0000-0000-000003000000}"/>
  <mergeCells count="408">
    <mergeCell ref="DN4:DR4"/>
    <mergeCell ref="DS4:DW4"/>
    <mergeCell ref="DX4:FI4"/>
    <mergeCell ref="FN4:FP4"/>
    <mergeCell ref="FQ4:FS4"/>
    <mergeCell ref="C5:J5"/>
    <mergeCell ref="L5:W5"/>
    <mergeCell ref="X5:AA5"/>
    <mergeCell ref="AB5:BQ5"/>
    <mergeCell ref="BR5:BT5"/>
    <mergeCell ref="L4:W4"/>
    <mergeCell ref="X4:AA4"/>
    <mergeCell ref="AB4:BQ4"/>
    <mergeCell ref="BR4:BT4"/>
    <mergeCell ref="BU4:BW4"/>
    <mergeCell ref="BX4:DM4"/>
    <mergeCell ref="BR6:BT6"/>
    <mergeCell ref="BU6:BW6"/>
    <mergeCell ref="BX6:CC6"/>
    <mergeCell ref="CD6:CI6"/>
    <mergeCell ref="FQ5:FS5"/>
    <mergeCell ref="C6:J6"/>
    <mergeCell ref="L6:Q6"/>
    <mergeCell ref="R6:W6"/>
    <mergeCell ref="X6:AA6"/>
    <mergeCell ref="AB6:AG6"/>
    <mergeCell ref="AH6:AM6"/>
    <mergeCell ref="AN6:AS6"/>
    <mergeCell ref="AT6:AY6"/>
    <mergeCell ref="AZ6:BE6"/>
    <mergeCell ref="BU5:BW5"/>
    <mergeCell ref="BX5:DM5"/>
    <mergeCell ref="DN5:DR5"/>
    <mergeCell ref="DS5:DW5"/>
    <mergeCell ref="DX5:FM5"/>
    <mergeCell ref="FN5:FP5"/>
    <mergeCell ref="FB6:FG6"/>
    <mergeCell ref="FH6:FM6"/>
    <mergeCell ref="FN6:FP6"/>
    <mergeCell ref="FQ6:FS6"/>
    <mergeCell ref="H137:J137"/>
    <mergeCell ref="L137:Q137"/>
    <mergeCell ref="R137:W137"/>
    <mergeCell ref="X137:AA137"/>
    <mergeCell ref="AB137:AG137"/>
    <mergeCell ref="AH137:AM137"/>
    <mergeCell ref="DS6:DW6"/>
    <mergeCell ref="DX6:EC6"/>
    <mergeCell ref="ED6:EI6"/>
    <mergeCell ref="EJ6:EO6"/>
    <mergeCell ref="EP6:EU6"/>
    <mergeCell ref="EV6:FA6"/>
    <mergeCell ref="CJ6:CO6"/>
    <mergeCell ref="CP6:CU6"/>
    <mergeCell ref="CV6:DA6"/>
    <mergeCell ref="DB6:DG6"/>
    <mergeCell ref="DH6:DM6"/>
    <mergeCell ref="DN6:DR6"/>
    <mergeCell ref="BF6:BK6"/>
    <mergeCell ref="BL6:BQ6"/>
    <mergeCell ref="DX137:EC137"/>
    <mergeCell ref="ED137:EI137"/>
    <mergeCell ref="BU137:BW137"/>
    <mergeCell ref="BX137:CC137"/>
    <mergeCell ref="CD137:CI137"/>
    <mergeCell ref="CJ137:CO137"/>
    <mergeCell ref="CP137:CU137"/>
    <mergeCell ref="CV137:DA137"/>
    <mergeCell ref="AN137:AS137"/>
    <mergeCell ref="AT137:AY137"/>
    <mergeCell ref="AZ137:BE137"/>
    <mergeCell ref="BF137:BK137"/>
    <mergeCell ref="BL137:BQ137"/>
    <mergeCell ref="BR137:BT137"/>
    <mergeCell ref="BR138:BT138"/>
    <mergeCell ref="BU138:BW138"/>
    <mergeCell ref="BX138:CC138"/>
    <mergeCell ref="CD138:CI138"/>
    <mergeCell ref="FQ137:FS137"/>
    <mergeCell ref="H138:J138"/>
    <mergeCell ref="L138:Q138"/>
    <mergeCell ref="R138:W138"/>
    <mergeCell ref="X138:AA138"/>
    <mergeCell ref="AB138:AG138"/>
    <mergeCell ref="AH138:AM138"/>
    <mergeCell ref="AN138:AS138"/>
    <mergeCell ref="AT138:AY138"/>
    <mergeCell ref="AZ138:BE138"/>
    <mergeCell ref="EJ137:EO137"/>
    <mergeCell ref="EP137:EU137"/>
    <mergeCell ref="EV137:FA137"/>
    <mergeCell ref="FB137:FG137"/>
    <mergeCell ref="FH137:FM137"/>
    <mergeCell ref="FN137:FP137"/>
    <mergeCell ref="DB137:DG137"/>
    <mergeCell ref="DH137:DM137"/>
    <mergeCell ref="DN137:DR137"/>
    <mergeCell ref="DS137:DW137"/>
    <mergeCell ref="FB138:FG138"/>
    <mergeCell ref="FH138:FM138"/>
    <mergeCell ref="FN138:FP138"/>
    <mergeCell ref="FQ138:FS138"/>
    <mergeCell ref="H139:J139"/>
    <mergeCell ref="L139:Q139"/>
    <mergeCell ref="R139:W139"/>
    <mergeCell ref="X139:AA139"/>
    <mergeCell ref="AB139:AG139"/>
    <mergeCell ref="AH139:AM139"/>
    <mergeCell ref="DS138:DW138"/>
    <mergeCell ref="DX138:EC138"/>
    <mergeCell ref="ED138:EI138"/>
    <mergeCell ref="EJ138:EO138"/>
    <mergeCell ref="EP138:EU138"/>
    <mergeCell ref="EV138:FA138"/>
    <mergeCell ref="CJ138:CO138"/>
    <mergeCell ref="CP138:CU138"/>
    <mergeCell ref="CV138:DA138"/>
    <mergeCell ref="DB138:DG138"/>
    <mergeCell ref="DH138:DM138"/>
    <mergeCell ref="DN138:DR138"/>
    <mergeCell ref="BF138:BK138"/>
    <mergeCell ref="BL138:BQ138"/>
    <mergeCell ref="CD139:CI139"/>
    <mergeCell ref="CJ139:CO139"/>
    <mergeCell ref="CP139:CU139"/>
    <mergeCell ref="CV139:DA139"/>
    <mergeCell ref="AN139:AS139"/>
    <mergeCell ref="AT139:AY139"/>
    <mergeCell ref="AZ139:BE139"/>
    <mergeCell ref="BF139:BK139"/>
    <mergeCell ref="BL139:BQ139"/>
    <mergeCell ref="BR139:BT139"/>
    <mergeCell ref="FQ139:FS139"/>
    <mergeCell ref="H141:J141"/>
    <mergeCell ref="L141:Q141"/>
    <mergeCell ref="R141:W141"/>
    <mergeCell ref="AB141:AG141"/>
    <mergeCell ref="AH141:AM141"/>
    <mergeCell ref="AN141:AS141"/>
    <mergeCell ref="AT141:AY141"/>
    <mergeCell ref="AZ141:BE141"/>
    <mergeCell ref="BF141:BK141"/>
    <mergeCell ref="EJ139:EO139"/>
    <mergeCell ref="EP139:EU139"/>
    <mergeCell ref="EV139:FA139"/>
    <mergeCell ref="FB139:FG139"/>
    <mergeCell ref="FH139:FM139"/>
    <mergeCell ref="FN139:FP139"/>
    <mergeCell ref="DB139:DG139"/>
    <mergeCell ref="DH139:DM139"/>
    <mergeCell ref="DN139:DR139"/>
    <mergeCell ref="DS139:DW139"/>
    <mergeCell ref="DX139:EC139"/>
    <mergeCell ref="ED139:EI139"/>
    <mergeCell ref="BU139:BW139"/>
    <mergeCell ref="BX139:CC139"/>
    <mergeCell ref="EV141:FA141"/>
    <mergeCell ref="FB141:FG141"/>
    <mergeCell ref="FH141:FM141"/>
    <mergeCell ref="H142:J142"/>
    <mergeCell ref="L142:Q142"/>
    <mergeCell ref="R142:W142"/>
    <mergeCell ref="AB142:AG142"/>
    <mergeCell ref="AH142:AM142"/>
    <mergeCell ref="AN142:AS142"/>
    <mergeCell ref="AT142:AY142"/>
    <mergeCell ref="DB141:DG141"/>
    <mergeCell ref="DH141:DM141"/>
    <mergeCell ref="DX141:EC141"/>
    <mergeCell ref="ED141:EI141"/>
    <mergeCell ref="EJ141:EO141"/>
    <mergeCell ref="EP141:EU141"/>
    <mergeCell ref="BL141:BQ141"/>
    <mergeCell ref="BX141:CC141"/>
    <mergeCell ref="CD141:CI141"/>
    <mergeCell ref="CJ141:CO141"/>
    <mergeCell ref="CP141:CU141"/>
    <mergeCell ref="CV141:DA141"/>
    <mergeCell ref="EJ142:EO142"/>
    <mergeCell ref="EP142:EU142"/>
    <mergeCell ref="EV142:FA142"/>
    <mergeCell ref="FB142:FG142"/>
    <mergeCell ref="FH142:FM142"/>
    <mergeCell ref="E145:E146"/>
    <mergeCell ref="L145:Q145"/>
    <mergeCell ref="R145:W145"/>
    <mergeCell ref="X145:AA145"/>
    <mergeCell ref="AB145:AG145"/>
    <mergeCell ref="CP142:CU142"/>
    <mergeCell ref="CV142:DA142"/>
    <mergeCell ref="DB142:DG142"/>
    <mergeCell ref="DH142:DM142"/>
    <mergeCell ref="DX142:EC142"/>
    <mergeCell ref="ED142:EI142"/>
    <mergeCell ref="AZ142:BE142"/>
    <mergeCell ref="BF142:BK142"/>
    <mergeCell ref="BL142:BQ142"/>
    <mergeCell ref="BX142:CC142"/>
    <mergeCell ref="CD142:CI142"/>
    <mergeCell ref="CJ142:CO142"/>
    <mergeCell ref="BX145:CC145"/>
    <mergeCell ref="CD145:CI145"/>
    <mergeCell ref="CJ145:CO145"/>
    <mergeCell ref="CP145:CU145"/>
    <mergeCell ref="AH145:AM145"/>
    <mergeCell ref="AN145:AS145"/>
    <mergeCell ref="AT145:AY145"/>
    <mergeCell ref="AZ145:BE145"/>
    <mergeCell ref="BF145:BK145"/>
    <mergeCell ref="BL145:BQ145"/>
    <mergeCell ref="FN145:FP145"/>
    <mergeCell ref="FQ145:FS145"/>
    <mergeCell ref="L146:Q146"/>
    <mergeCell ref="R146:W146"/>
    <mergeCell ref="X146:AA146"/>
    <mergeCell ref="AB146:AG146"/>
    <mergeCell ref="AH146:AM146"/>
    <mergeCell ref="AN146:AS146"/>
    <mergeCell ref="AT146:AY146"/>
    <mergeCell ref="AZ146:BE146"/>
    <mergeCell ref="ED145:EI145"/>
    <mergeCell ref="EJ145:EO145"/>
    <mergeCell ref="EP145:EU145"/>
    <mergeCell ref="EV145:FA145"/>
    <mergeCell ref="FB145:FG145"/>
    <mergeCell ref="FH145:FM145"/>
    <mergeCell ref="CV145:DA145"/>
    <mergeCell ref="DB145:DG145"/>
    <mergeCell ref="DH145:DM145"/>
    <mergeCell ref="DN145:DR145"/>
    <mergeCell ref="DS145:DW145"/>
    <mergeCell ref="DX145:EC145"/>
    <mergeCell ref="BR145:BT145"/>
    <mergeCell ref="BU145:BW145"/>
    <mergeCell ref="FQ146:FS146"/>
    <mergeCell ref="E147:E148"/>
    <mergeCell ref="L147:Q147"/>
    <mergeCell ref="R147:W147"/>
    <mergeCell ref="X147:AA147"/>
    <mergeCell ref="AB147:AG147"/>
    <mergeCell ref="AH147:AM147"/>
    <mergeCell ref="DS146:DW146"/>
    <mergeCell ref="DX146:EC146"/>
    <mergeCell ref="ED146:EI146"/>
    <mergeCell ref="EJ146:EO146"/>
    <mergeCell ref="EP146:EU146"/>
    <mergeCell ref="EV146:FA146"/>
    <mergeCell ref="CJ146:CO146"/>
    <mergeCell ref="CP146:CU146"/>
    <mergeCell ref="CV146:DA146"/>
    <mergeCell ref="DB146:DG146"/>
    <mergeCell ref="DH146:DM146"/>
    <mergeCell ref="DN146:DR146"/>
    <mergeCell ref="BF146:BK146"/>
    <mergeCell ref="BL146:BQ146"/>
    <mergeCell ref="BR146:BT146"/>
    <mergeCell ref="BU146:BW146"/>
    <mergeCell ref="BX146:CC146"/>
    <mergeCell ref="AN147:AS147"/>
    <mergeCell ref="AT147:AY147"/>
    <mergeCell ref="AZ147:BE147"/>
    <mergeCell ref="BF147:BK147"/>
    <mergeCell ref="BL147:BQ147"/>
    <mergeCell ref="BR147:BT147"/>
    <mergeCell ref="FB146:FG146"/>
    <mergeCell ref="FH146:FM146"/>
    <mergeCell ref="FN146:FP146"/>
    <mergeCell ref="CD146:CI146"/>
    <mergeCell ref="DH147:DM147"/>
    <mergeCell ref="DN147:DR147"/>
    <mergeCell ref="DS147:DW147"/>
    <mergeCell ref="DX147:EC147"/>
    <mergeCell ref="ED147:EI147"/>
    <mergeCell ref="BU147:BW147"/>
    <mergeCell ref="BX147:CC147"/>
    <mergeCell ref="CD147:CI147"/>
    <mergeCell ref="CJ147:CO147"/>
    <mergeCell ref="CP147:CU147"/>
    <mergeCell ref="CV147:DA147"/>
    <mergeCell ref="DS148:DW148"/>
    <mergeCell ref="BL148:BQ148"/>
    <mergeCell ref="BR148:BT148"/>
    <mergeCell ref="BU148:BW148"/>
    <mergeCell ref="BX148:CC148"/>
    <mergeCell ref="CD148:CI148"/>
    <mergeCell ref="CJ148:CO148"/>
    <mergeCell ref="FQ147:FS147"/>
    <mergeCell ref="L148:Q148"/>
    <mergeCell ref="R148:W148"/>
    <mergeCell ref="X148:AA148"/>
    <mergeCell ref="AB148:AG148"/>
    <mergeCell ref="AH148:AM148"/>
    <mergeCell ref="AN148:AS148"/>
    <mergeCell ref="AT148:AY148"/>
    <mergeCell ref="AZ148:BE148"/>
    <mergeCell ref="BF148:BK148"/>
    <mergeCell ref="EJ147:EO147"/>
    <mergeCell ref="EP147:EU147"/>
    <mergeCell ref="EV147:FA147"/>
    <mergeCell ref="FB147:FG147"/>
    <mergeCell ref="FH147:FM147"/>
    <mergeCell ref="FN147:FP147"/>
    <mergeCell ref="DB147:DG147"/>
    <mergeCell ref="BL149:BQ149"/>
    <mergeCell ref="BR149:BT149"/>
    <mergeCell ref="BU149:BW149"/>
    <mergeCell ref="FH148:FM148"/>
    <mergeCell ref="FN148:FP148"/>
    <mergeCell ref="FQ148:FS148"/>
    <mergeCell ref="E149:E150"/>
    <mergeCell ref="L149:Q149"/>
    <mergeCell ref="R149:W149"/>
    <mergeCell ref="X149:AA149"/>
    <mergeCell ref="AB149:AG149"/>
    <mergeCell ref="AH149:AM149"/>
    <mergeCell ref="AN149:AS149"/>
    <mergeCell ref="DX148:EC148"/>
    <mergeCell ref="ED148:EI148"/>
    <mergeCell ref="EJ148:EO148"/>
    <mergeCell ref="EP148:EU148"/>
    <mergeCell ref="EV148:FA148"/>
    <mergeCell ref="FB148:FG148"/>
    <mergeCell ref="CP148:CU148"/>
    <mergeCell ref="CV148:DA148"/>
    <mergeCell ref="DB148:DG148"/>
    <mergeCell ref="DH148:DM148"/>
    <mergeCell ref="DN148:DR148"/>
    <mergeCell ref="AB150:AG150"/>
    <mergeCell ref="AH150:AM150"/>
    <mergeCell ref="AN150:AS150"/>
    <mergeCell ref="EP149:EU149"/>
    <mergeCell ref="EV149:FA149"/>
    <mergeCell ref="FB149:FG149"/>
    <mergeCell ref="FH149:FM149"/>
    <mergeCell ref="FN149:FP149"/>
    <mergeCell ref="FQ149:FS149"/>
    <mergeCell ref="DH149:DM149"/>
    <mergeCell ref="DN149:DR149"/>
    <mergeCell ref="DS149:DW149"/>
    <mergeCell ref="DX149:EC149"/>
    <mergeCell ref="ED149:EI149"/>
    <mergeCell ref="EJ149:EO149"/>
    <mergeCell ref="BX149:CC149"/>
    <mergeCell ref="CD149:CI149"/>
    <mergeCell ref="CJ149:CO149"/>
    <mergeCell ref="CP149:CU149"/>
    <mergeCell ref="CV149:DA149"/>
    <mergeCell ref="DB149:DG149"/>
    <mergeCell ref="AT149:AY149"/>
    <mergeCell ref="AZ149:BE149"/>
    <mergeCell ref="BF149:BK149"/>
    <mergeCell ref="FH150:FM150"/>
    <mergeCell ref="FN150:FP150"/>
    <mergeCell ref="FQ150:FS150"/>
    <mergeCell ref="DH150:DM150"/>
    <mergeCell ref="DN150:DR150"/>
    <mergeCell ref="DS150:DW150"/>
    <mergeCell ref="DX150:EC150"/>
    <mergeCell ref="ED150:EI150"/>
    <mergeCell ref="EJ150:EO150"/>
    <mergeCell ref="L151:Q151"/>
    <mergeCell ref="R151:W151"/>
    <mergeCell ref="X151:AA151"/>
    <mergeCell ref="AB151:AG151"/>
    <mergeCell ref="AH151:AM151"/>
    <mergeCell ref="AN151:AS151"/>
    <mergeCell ref="EP150:EU150"/>
    <mergeCell ref="EV150:FA150"/>
    <mergeCell ref="FB150:FG150"/>
    <mergeCell ref="BX150:CC150"/>
    <mergeCell ref="CD150:CI150"/>
    <mergeCell ref="CJ150:CO150"/>
    <mergeCell ref="CP150:CU150"/>
    <mergeCell ref="CV150:DA150"/>
    <mergeCell ref="DB150:DG150"/>
    <mergeCell ref="AT150:AY150"/>
    <mergeCell ref="AZ150:BE150"/>
    <mergeCell ref="BF150:BK150"/>
    <mergeCell ref="BL150:BQ150"/>
    <mergeCell ref="BR150:BT150"/>
    <mergeCell ref="BU150:BW150"/>
    <mergeCell ref="L150:Q150"/>
    <mergeCell ref="R150:W150"/>
    <mergeCell ref="X150:AA150"/>
    <mergeCell ref="BX151:CC151"/>
    <mergeCell ref="CD151:CI151"/>
    <mergeCell ref="CJ151:CO151"/>
    <mergeCell ref="CP151:CU151"/>
    <mergeCell ref="CV151:DA151"/>
    <mergeCell ref="DB151:DG151"/>
    <mergeCell ref="AT151:AY151"/>
    <mergeCell ref="AZ151:BE151"/>
    <mergeCell ref="BF151:BK151"/>
    <mergeCell ref="BL151:BQ151"/>
    <mergeCell ref="BR151:BT151"/>
    <mergeCell ref="BU151:BW151"/>
    <mergeCell ref="EP151:EU151"/>
    <mergeCell ref="EV151:FA151"/>
    <mergeCell ref="FB151:FG151"/>
    <mergeCell ref="FH151:FM151"/>
    <mergeCell ref="FN151:FP151"/>
    <mergeCell ref="FQ151:FS151"/>
    <mergeCell ref="DH151:DM151"/>
    <mergeCell ref="DN151:DR151"/>
    <mergeCell ref="DS151:DW151"/>
    <mergeCell ref="DX151:EC151"/>
    <mergeCell ref="ED151:EI151"/>
    <mergeCell ref="EJ151:EO151"/>
  </mergeCells>
  <conditionalFormatting sqref="ES10 EM10 EG10 DK10 DE10 CY10 CM10 CG10 BO10 CS10 U10 Z10 AE10 AK10 AQ10 AW10 BC10 BI10 BT10 BW10 CA10 DP10 DU10 EA10 EY10 FE10 FK10 O12:O13 ES12:ES13 EM12:EM13 EG12:EG13 DK12:DK13 DE12:DE13 CM12:CM13 CG12:CG13 BO12:BO13 CS12:CS13 U12:U13 Z12:Z13 AE12:AE13 AK12:AK13 AQ12:AQ13 AW12:AW13 BC12:BC13 BI12:BI13 BT12:BT13 BW12:BW13 CA12:CA13 DP12:DP13 DU12:DU13 EA12:EA13 EY12:EY13 FE12:FE13 FK12:FK13 FP12:FP13 FS12:FS13 CX12:CY13 CX15:CY28 FS15:FS28 FP15:FP28 FK15:FK28 FE15:FE28 EY15:EY28 EA15:EA28 DU15:DU28 DP15:DP28 CA15:CA28 BW15:BW28 BT15:BT28 BI15:BI28 BC15:BC28 AW15:AW28 AQ15:AQ28 AK15:AK28 AE15:AE28 Z15:Z28 U15:U28 CS15:CS28 BO15:BO28 CG15:CG28 CM15:CM28 DE15:DE28 DK15:DK28 EG15:EG28 EM15:EM28 ES15:ES28 O15:O28">
    <cfRule type="cellIs" dxfId="1037" priority="1037" operator="equal">
      <formula>"NO"</formula>
    </cfRule>
    <cfRule type="cellIs" dxfId="1036" priority="1038" operator="equal">
      <formula>"SI"</formula>
    </cfRule>
  </conditionalFormatting>
  <conditionalFormatting sqref="H9">
    <cfRule type="expression" dxfId="1035" priority="1029">
      <formula>$D9="T1"</formula>
    </cfRule>
    <cfRule type="expression" dxfId="1034" priority="1030">
      <formula>$D9="T2"</formula>
    </cfRule>
    <cfRule type="expression" dxfId="1033" priority="1031">
      <formula>$D9="T3"</formula>
    </cfRule>
    <cfRule type="expression" dxfId="1032" priority="1032">
      <formula>$D9="T4"</formula>
    </cfRule>
    <cfRule type="expression" dxfId="1031" priority="1033">
      <formula>$D9="T5"</formula>
    </cfRule>
    <cfRule type="expression" dxfId="1030" priority="1034">
      <formula>$D9="T6"</formula>
    </cfRule>
    <cfRule type="expression" dxfId="1029" priority="1035">
      <formula>$D9="T7"</formula>
    </cfRule>
    <cfRule type="expression" dxfId="1028" priority="1036">
      <formula>$D9="T8"</formula>
    </cfRule>
  </conditionalFormatting>
  <conditionalFormatting sqref="A9:B10">
    <cfRule type="cellIs" dxfId="1027" priority="1027" operator="greaterThan">
      <formula>1</formula>
    </cfRule>
    <cfRule type="cellIs" dxfId="1026" priority="1028" operator="equal">
      <formula>100%</formula>
    </cfRule>
  </conditionalFormatting>
  <conditionalFormatting sqref="ES11 EM11 EG11 DK11 DE11 CY11 CM11 CG11 BO11 CS11 U11 Z11 AE11 AK11 AQ11 AW11 BC11 BI11 BT11 BW11 CA11 DP11 DU11 EA11 EY11 FE11 FK11">
    <cfRule type="cellIs" dxfId="1025" priority="1025" operator="equal">
      <formula>"NO"</formula>
    </cfRule>
    <cfRule type="cellIs" dxfId="1024" priority="1026" operator="equal">
      <formula>"SI"</formula>
    </cfRule>
  </conditionalFormatting>
  <conditionalFormatting sqref="A11:B11">
    <cfRule type="cellIs" dxfId="1023" priority="1023" operator="greaterThan">
      <formula>1</formula>
    </cfRule>
    <cfRule type="cellIs" dxfId="1022" priority="1024" operator="equal">
      <formula>100%</formula>
    </cfRule>
  </conditionalFormatting>
  <conditionalFormatting sqref="CX10">
    <cfRule type="cellIs" dxfId="1021" priority="1017" operator="equal">
      <formula>"NO"</formula>
    </cfRule>
    <cfRule type="cellIs" dxfId="1020" priority="1018" operator="equal">
      <formula>"SI"</formula>
    </cfRule>
  </conditionalFormatting>
  <conditionalFormatting sqref="T11">
    <cfRule type="cellIs" dxfId="1019" priority="1011" operator="equal">
      <formula>"NO"</formula>
    </cfRule>
    <cfRule type="cellIs" dxfId="1018" priority="1012" operator="equal">
      <formula>"SI"</formula>
    </cfRule>
  </conditionalFormatting>
  <conditionalFormatting sqref="AD11">
    <cfRule type="cellIs" dxfId="1017" priority="1007" operator="equal">
      <formula>"NO"</formula>
    </cfRule>
    <cfRule type="cellIs" dxfId="1016" priority="1008" operator="equal">
      <formula>"SI"</formula>
    </cfRule>
  </conditionalFormatting>
  <conditionalFormatting sqref="AD10">
    <cfRule type="cellIs" dxfId="1015" priority="1009" operator="equal">
      <formula>"NO"</formula>
    </cfRule>
    <cfRule type="cellIs" dxfId="1014" priority="1010" operator="equal">
      <formula>"SI"</formula>
    </cfRule>
  </conditionalFormatting>
  <conditionalFormatting sqref="N10:O10">
    <cfRule type="cellIs" dxfId="1013" priority="1021" operator="equal">
      <formula>"NO"</formula>
    </cfRule>
    <cfRule type="cellIs" dxfId="1012" priority="1022" operator="equal">
      <formula>"SI"</formula>
    </cfRule>
  </conditionalFormatting>
  <conditionalFormatting sqref="N11:O11">
    <cfRule type="cellIs" dxfId="1011" priority="1019" operator="equal">
      <formula>"NO"</formula>
    </cfRule>
    <cfRule type="cellIs" dxfId="1010" priority="1020" operator="equal">
      <formula>"SI"</formula>
    </cfRule>
  </conditionalFormatting>
  <conditionalFormatting sqref="CR10">
    <cfRule type="cellIs" dxfId="1009" priority="969" operator="equal">
      <formula>"NO"</formula>
    </cfRule>
    <cfRule type="cellIs" dxfId="1008" priority="970" operator="equal">
      <formula>"SI"</formula>
    </cfRule>
  </conditionalFormatting>
  <conditionalFormatting sqref="CR11">
    <cfRule type="cellIs" dxfId="1007" priority="967" operator="equal">
      <formula>"NO"</formula>
    </cfRule>
    <cfRule type="cellIs" dxfId="1006" priority="968" operator="equal">
      <formula>"SI"</formula>
    </cfRule>
  </conditionalFormatting>
  <conditionalFormatting sqref="DD11">
    <cfRule type="cellIs" dxfId="1005" priority="963" operator="equal">
      <formula>"NO"</formula>
    </cfRule>
    <cfRule type="cellIs" dxfId="1004" priority="964" operator="equal">
      <formula>"SI"</formula>
    </cfRule>
  </conditionalFormatting>
  <conditionalFormatting sqref="DJ11">
    <cfRule type="cellIs" dxfId="1003" priority="959" operator="equal">
      <formula>"NO"</formula>
    </cfRule>
    <cfRule type="cellIs" dxfId="1002" priority="960" operator="equal">
      <formula>"SI"</formula>
    </cfRule>
  </conditionalFormatting>
  <conditionalFormatting sqref="DZ11">
    <cfRule type="cellIs" dxfId="1001" priority="955" operator="equal">
      <formula>"NO"</formula>
    </cfRule>
    <cfRule type="cellIs" dxfId="1000" priority="956" operator="equal">
      <formula>"SI"</formula>
    </cfRule>
  </conditionalFormatting>
  <conditionalFormatting sqref="DZ10">
    <cfRule type="cellIs" dxfId="999" priority="957" operator="equal">
      <formula>"NO"</formula>
    </cfRule>
    <cfRule type="cellIs" dxfId="998" priority="958" operator="equal">
      <formula>"SI"</formula>
    </cfRule>
  </conditionalFormatting>
  <conditionalFormatting sqref="CL10">
    <cfRule type="cellIs" dxfId="997" priority="973" operator="equal">
      <formula>"NO"</formula>
    </cfRule>
    <cfRule type="cellIs" dxfId="996" priority="974" operator="equal">
      <formula>"SI"</formula>
    </cfRule>
  </conditionalFormatting>
  <conditionalFormatting sqref="CL11">
    <cfRule type="cellIs" dxfId="995" priority="971" operator="equal">
      <formula>"NO"</formula>
    </cfRule>
    <cfRule type="cellIs" dxfId="994" priority="972" operator="equal">
      <formula>"SI"</formula>
    </cfRule>
  </conditionalFormatting>
  <conditionalFormatting sqref="DD10">
    <cfRule type="cellIs" dxfId="993" priority="965" operator="equal">
      <formula>"NO"</formula>
    </cfRule>
    <cfRule type="cellIs" dxfId="992" priority="966" operator="equal">
      <formula>"SI"</formula>
    </cfRule>
  </conditionalFormatting>
  <conditionalFormatting sqref="DJ10">
    <cfRule type="cellIs" dxfId="991" priority="961" operator="equal">
      <formula>"NO"</formula>
    </cfRule>
    <cfRule type="cellIs" dxfId="990" priority="962" operator="equal">
      <formula>"SI"</formula>
    </cfRule>
  </conditionalFormatting>
  <conditionalFormatting sqref="CF10">
    <cfRule type="cellIs" dxfId="989" priority="977" operator="equal">
      <formula>"NO"</formula>
    </cfRule>
    <cfRule type="cellIs" dxfId="988" priority="978" operator="equal">
      <formula>"SI"</formula>
    </cfRule>
  </conditionalFormatting>
  <conditionalFormatting sqref="CF11">
    <cfRule type="cellIs" dxfId="987" priority="975" operator="equal">
      <formula>"NO"</formula>
    </cfRule>
    <cfRule type="cellIs" dxfId="986" priority="976" operator="equal">
      <formula>"SI"</formula>
    </cfRule>
  </conditionalFormatting>
  <conditionalFormatting sqref="EL10">
    <cfRule type="cellIs" dxfId="985" priority="949" operator="equal">
      <formula>"NO"</formula>
    </cfRule>
    <cfRule type="cellIs" dxfId="984" priority="950" operator="equal">
      <formula>"SI"</formula>
    </cfRule>
  </conditionalFormatting>
  <conditionalFormatting sqref="BZ10">
    <cfRule type="cellIs" dxfId="983" priority="981" operator="equal">
      <formula>"NO"</formula>
    </cfRule>
    <cfRule type="cellIs" dxfId="982" priority="982" operator="equal">
      <formula>"SI"</formula>
    </cfRule>
  </conditionalFormatting>
  <conditionalFormatting sqref="BZ11">
    <cfRule type="cellIs" dxfId="981" priority="979" operator="equal">
      <formula>"NO"</formula>
    </cfRule>
    <cfRule type="cellIs" dxfId="980" priority="980" operator="equal">
      <formula>"SI"</formula>
    </cfRule>
  </conditionalFormatting>
  <conditionalFormatting sqref="FD10">
    <cfRule type="cellIs" dxfId="979" priority="941" operator="equal">
      <formula>"NO"</formula>
    </cfRule>
    <cfRule type="cellIs" dxfId="978" priority="942" operator="equal">
      <formula>"SI"</formula>
    </cfRule>
  </conditionalFormatting>
  <conditionalFormatting sqref="BN10">
    <cfRule type="cellIs" dxfId="977" priority="985" operator="equal">
      <formula>"NO"</formula>
    </cfRule>
    <cfRule type="cellIs" dxfId="976" priority="986" operator="equal">
      <formula>"SI"</formula>
    </cfRule>
  </conditionalFormatting>
  <conditionalFormatting sqref="BN11">
    <cfRule type="cellIs" dxfId="975" priority="983" operator="equal">
      <formula>"NO"</formula>
    </cfRule>
    <cfRule type="cellIs" dxfId="974" priority="984" operator="equal">
      <formula>"SI"</formula>
    </cfRule>
  </conditionalFormatting>
  <conditionalFormatting sqref="EX10">
    <cfRule type="cellIs" dxfId="973" priority="945" operator="equal">
      <formula>"NO"</formula>
    </cfRule>
    <cfRule type="cellIs" dxfId="972" priority="946" operator="equal">
      <formula>"SI"</formula>
    </cfRule>
  </conditionalFormatting>
  <conditionalFormatting sqref="FJ10">
    <cfRule type="cellIs" dxfId="971" priority="937" operator="equal">
      <formula>"NO"</formula>
    </cfRule>
    <cfRule type="cellIs" dxfId="970" priority="938" operator="equal">
      <formula>"SI"</formula>
    </cfRule>
  </conditionalFormatting>
  <conditionalFormatting sqref="ER11">
    <cfRule type="cellIs" dxfId="969" priority="931" operator="equal">
      <formula>"NO"</formula>
    </cfRule>
    <cfRule type="cellIs" dxfId="968" priority="932" operator="equal">
      <formula>"SI"</formula>
    </cfRule>
  </conditionalFormatting>
  <conditionalFormatting sqref="CX11">
    <cfRule type="cellIs" dxfId="967" priority="1015" operator="equal">
      <formula>"NO"</formula>
    </cfRule>
    <cfRule type="cellIs" dxfId="966" priority="1016" operator="equal">
      <formula>"SI"</formula>
    </cfRule>
  </conditionalFormatting>
  <conditionalFormatting sqref="AJ10">
    <cfRule type="cellIs" dxfId="965" priority="1005" operator="equal">
      <formula>"NO"</formula>
    </cfRule>
    <cfRule type="cellIs" dxfId="964" priority="1006" operator="equal">
      <formula>"SI"</formula>
    </cfRule>
  </conditionalFormatting>
  <conditionalFormatting sqref="AJ11">
    <cfRule type="cellIs" dxfId="963" priority="1003" operator="equal">
      <formula>"NO"</formula>
    </cfRule>
    <cfRule type="cellIs" dxfId="962" priority="1004" operator="equal">
      <formula>"SI"</formula>
    </cfRule>
  </conditionalFormatting>
  <conditionalFormatting sqref="BH10">
    <cfRule type="cellIs" dxfId="961" priority="989" operator="equal">
      <formula>"NO"</formula>
    </cfRule>
    <cfRule type="cellIs" dxfId="960" priority="990" operator="equal">
      <formula>"SI"</formula>
    </cfRule>
  </conditionalFormatting>
  <conditionalFormatting sqref="BH11">
    <cfRule type="cellIs" dxfId="959" priority="987" operator="equal">
      <formula>"NO"</formula>
    </cfRule>
    <cfRule type="cellIs" dxfId="958" priority="988" operator="equal">
      <formula>"SI"</formula>
    </cfRule>
  </conditionalFormatting>
  <conditionalFormatting sqref="EX11">
    <cfRule type="cellIs" dxfId="957" priority="943" operator="equal">
      <formula>"NO"</formula>
    </cfRule>
    <cfRule type="cellIs" dxfId="956" priority="944" operator="equal">
      <formula>"SI"</formula>
    </cfRule>
  </conditionalFormatting>
  <conditionalFormatting sqref="T10">
    <cfRule type="cellIs" dxfId="955" priority="1013" operator="equal">
      <formula>"NO"</formula>
    </cfRule>
    <cfRule type="cellIs" dxfId="954" priority="1014" operator="equal">
      <formula>"SI"</formula>
    </cfRule>
  </conditionalFormatting>
  <conditionalFormatting sqref="AP10">
    <cfRule type="cellIs" dxfId="953" priority="1001" operator="equal">
      <formula>"NO"</formula>
    </cfRule>
    <cfRule type="cellIs" dxfId="952" priority="1002" operator="equal">
      <formula>"SI"</formula>
    </cfRule>
  </conditionalFormatting>
  <conditionalFormatting sqref="AP11">
    <cfRule type="cellIs" dxfId="951" priority="999" operator="equal">
      <formula>"NO"</formula>
    </cfRule>
    <cfRule type="cellIs" dxfId="950" priority="1000" operator="equal">
      <formula>"SI"</formula>
    </cfRule>
  </conditionalFormatting>
  <conditionalFormatting sqref="FD11">
    <cfRule type="cellIs" dxfId="949" priority="939" operator="equal">
      <formula>"NO"</formula>
    </cfRule>
    <cfRule type="cellIs" dxfId="948" priority="940" operator="equal">
      <formula>"SI"</formula>
    </cfRule>
  </conditionalFormatting>
  <conditionalFormatting sqref="AV10">
    <cfRule type="cellIs" dxfId="947" priority="997" operator="equal">
      <formula>"NO"</formula>
    </cfRule>
    <cfRule type="cellIs" dxfId="946" priority="998" operator="equal">
      <formula>"SI"</formula>
    </cfRule>
  </conditionalFormatting>
  <conditionalFormatting sqref="AV11">
    <cfRule type="cellIs" dxfId="945" priority="995" operator="equal">
      <formula>"NO"</formula>
    </cfRule>
    <cfRule type="cellIs" dxfId="944" priority="996" operator="equal">
      <formula>"SI"</formula>
    </cfRule>
  </conditionalFormatting>
  <conditionalFormatting sqref="ER10">
    <cfRule type="cellIs" dxfId="943" priority="933" operator="equal">
      <formula>"NO"</formula>
    </cfRule>
    <cfRule type="cellIs" dxfId="942" priority="934" operator="equal">
      <formula>"SI"</formula>
    </cfRule>
  </conditionalFormatting>
  <conditionalFormatting sqref="EF10">
    <cfRule type="cellIs" dxfId="941" priority="953" operator="equal">
      <formula>"NO"</formula>
    </cfRule>
    <cfRule type="cellIs" dxfId="940" priority="954" operator="equal">
      <formula>"SI"</formula>
    </cfRule>
  </conditionalFormatting>
  <conditionalFormatting sqref="FJ11">
    <cfRule type="cellIs" dxfId="939" priority="935" operator="equal">
      <formula>"NO"</formula>
    </cfRule>
    <cfRule type="cellIs" dxfId="938" priority="936" operator="equal">
      <formula>"SI"</formula>
    </cfRule>
  </conditionalFormatting>
  <conditionalFormatting sqref="BB10">
    <cfRule type="cellIs" dxfId="937" priority="993" operator="equal">
      <formula>"NO"</formula>
    </cfRule>
    <cfRule type="cellIs" dxfId="936" priority="994" operator="equal">
      <formula>"SI"</formula>
    </cfRule>
  </conditionalFormatting>
  <conditionalFormatting sqref="BB11">
    <cfRule type="cellIs" dxfId="935" priority="991" operator="equal">
      <formula>"NO"</formula>
    </cfRule>
    <cfRule type="cellIs" dxfId="934" priority="992" operator="equal">
      <formula>"SI"</formula>
    </cfRule>
  </conditionalFormatting>
  <conditionalFormatting sqref="EF11">
    <cfRule type="cellIs" dxfId="933" priority="951" operator="equal">
      <formula>"NO"</formula>
    </cfRule>
    <cfRule type="cellIs" dxfId="932" priority="952" operator="equal">
      <formula>"SI"</formula>
    </cfRule>
  </conditionalFormatting>
  <conditionalFormatting sqref="EL11">
    <cfRule type="cellIs" dxfId="931" priority="947" operator="equal">
      <formula>"NO"</formula>
    </cfRule>
    <cfRule type="cellIs" dxfId="930" priority="948" operator="equal">
      <formula>"SI"</formula>
    </cfRule>
  </conditionalFormatting>
  <conditionalFormatting sqref="BZ30:BZ40 BZ42:BZ52">
    <cfRule type="cellIs" dxfId="929" priority="865" operator="equal">
      <formula>"NO"</formula>
    </cfRule>
    <cfRule type="cellIs" dxfId="928" priority="866" operator="equal">
      <formula>"SI"</formula>
    </cfRule>
  </conditionalFormatting>
  <conditionalFormatting sqref="BH53:BH54 BH56:BH68 BH70:BH96 BH98:BH102 BH104:BH108 BH110 BH112:BH113 BH116 BH118 BH120 BH122 BH124 BH126 BH128 BH130:BH133">
    <cfRule type="cellIs" dxfId="927" priority="875" operator="equal">
      <formula>"NO"</formula>
    </cfRule>
    <cfRule type="cellIs" dxfId="926" priority="876" operator="equal">
      <formula>"SI"</formula>
    </cfRule>
  </conditionalFormatting>
  <conditionalFormatting sqref="ES30:ES40 EM30:EM40 EG30:EG40 DK30:DK40 DE30:DE40 CY30:CY40 CM30:CM40 CG30:CG40 BO30:BO40 CS30:CS40 U30:U40 Z30:Z40 AE30:AE40 AK30:AK40 AQ30:AQ40 AW30:AW40 BC30:BC40 BI30:BI40 BT30:BT40 BW30:BW40 CA30:CA40 DP30:DP40 DU30:DU40 EA30:EA40 EY30:EY40 FE30:FE40 FK30:FK40 FP30:FP40 FS30:FS40 FS42:FS54 FP42:FP54 FK42:FK54 FE42:FE54 EY42:EY54 EA42:EA54 DU42:DU54 DP42:DP54 CA42:CA54 BW42:BW54 BT42:BT54 BI42:BI54 BC42:BC54 AW42:AW54 AQ42:AQ54 AK42:AK54 AE42:AE54 Z42:Z54 U42:U54 CS42:CS54 BO42:BO54 CG42:CG54 CM42:CM54 CY42:CY54 DE42:DE54 DK42:DK54 EG42:EG54 EM42:EM54 ES42:ES54 ES56:ES68 EM56:EM68 EG56:EG68 DK56:DK68 DE56:DE68 CY56:CY68 CM56:CM68 CG56:CG68 BO56:BO68 CS56:CS68 U56:U68 Z56:Z68 AE56:AE68 AK56:AK68 AQ56:AQ68 AW56:AW68 BC56:BC68 BI56:BI68 BT56:BT68 BW56:BW68 CA56:CA68 DP56:DP68 DU56:DU68 EA56:EA68 EY56:EY68 FE56:FE68 FK56:FK68 FP56:FP68 FS56:FS68 FS70:FS96 FP70:FP96 FK70:FK96 FE70:FE96 EY70:EY96 EA70:EA96 DU70:DU96 DP70:DP96 CA70:CA96 BW70:BW96 BT70:BT96 BI70:BI96 BC70:BC96 AW70:AW96 AQ70:AQ96 AK70:AK96 AE70:AE96 Z70:Z96 U70:U96 CS70:CS96 BO70:BO96 CG70:CG96 CM70:CM96 CY70:CY96 DE70:DE96 DK70:DK96 EG70:EG96 EM70:EM96 ES70:ES96 ES98:ES102 EM98:EM102 EG98:EG102 DK98:DK102 DE98:DE102 CY98:CY102 CM98:CM102 CG98:CG102 BO98:BO102 CS98:CS102 U98:U102 Z98:Z102 AE98:AE102 AK98:AK102 AQ98:AQ102 AW98:AW102 BC98:BC102 BI98:BI102 BT98:BT102 BW98:BW102 CA98:CA102 DP98:DP102 DU98:DU102 EA98:EA102 EY98:EY102 FE98:FE102 FK98:FK102 FP98:FP102 FS98:FS102 FS104:FS108 FP104:FP108 FK104:FK108 FE104:FE108 EY104:EY108 EA104:EA108 DU104:DU108 DP104:DP108 CA104:CA108 BW104:BW108 BT104:BT108 BI104:BI108 BC104:BC108 AW104:AW108 AQ104:AQ108 AK104:AK108 AE104:AE108 Z104:Z108 U104:U108 CS104:CS108 BO104:BO108 CG104:CG108 CM104:CM108 CY104:CY108 DE104:DE108 DK104:DK108 EG104:EG108 EM104:EM108 ES104:ES108 ES110 EM110 EG110 DK110 DE110 CY110 CM110 CG110 BO110 CS110 U110 Z110 AE110 AK110 AQ110 AW110 BC110 BI110 BT110 BW110 CA110 DP110 DU110 EA110 EY110 FE110 FK110 FP110 FS110 FS112:FS113 FP112:FP113 FK112:FK113 FE112:FE113 EY112:EY113 EA112:EA113 DU112:DU113 DP112:DP113 CA112:CA113 BW112:BW113 BT112:BT113 BI112:BI113 BC112:BC113 AW112:AW113 AQ112:AQ113 AK112:AK113 AE112:AE113 Z112:Z113 U112:U113 CS112:CS113 BO112:BO113 CG112:CG113 CM112:CM113 CY112:CY113 DE112:DE113 DK112:DK113 EG112:EG113 EM112:EM113 ES112:ES113 ES116 EM116 EG116 DK116 DE116 CY116 CM116 CG116 BO116 CS116 U116 Z116 AE116 AK116 AQ116 AW116 BC116 BI116 BT116 BW116 CA116 DP116 DU116 EA116 EY116 FE116 FK116 FP116 FS116 FS118 FP118 FK118 FE118 EY118 EA118 DU118 DP118 CA118 BW118 BT118 BI118 BC118 AW118 AQ118 AK118 AE118 Z118 U118 CS118 BO118 CG118 CM118 CY118 DE118 DK118 EG118 EM118 ES118 ES120 EM120 EG120 DK120 DE120 CY120 CM120 CG120 BO120 CS120 U120 Z120 AE120 AK120 AQ120 AW120 BC120 BI120 BT120 BW120 CA120 DP120 DU120 EA120 EY120 FE120 FK120 FP120 FS120 FS122 FP122 FK122 FE122 EY122 EA122 DU122 DP122 CA122 BW122 BT122 BI122 BC122 AW122 AQ122 AK122 AE122 Z122 U122 CS122 BO122 CG122 CM122 CY122 DE122 DK122 EG122 EM122 ES122 ES124 EM124 EG124 DK124 DE124 CY124 CM124 CG124 BO124 CS124 U124 Z124 AE124 AK124 AQ124 AW124 BC124 BI124 BT124 BW124 CA124 DP124 DU124 EA124 EY124 FE124 FK124 FP124 FS124 FS126 FP126 FK126 FE126 EY126 EA126 DU126 DP126 CA126 BW126 BT126 BI126 BC126 AW126 AQ126 AK126 AE126 Z126 U126 CS126 BO126 CG126 CM126 CY126 DE126 DK126 EG126 EM126 ES126 ES128 EM128 EG128 DK128 DE128 CY128 CM128 CG128 BO128 CS128 U128 Z128 AE128 AK128 AQ128 AW128 BC128 BI128 BT128 BW128 CA128 DP128 DU128 EA128 EY128 FE128 FK128 FP128 FS128 FS130:FS133 FP130:FP133 FK130:FK133 FE130:FE133 EY130:EY133 EA130:EA133 DU130:DU133 DP130:DP133 CA130:CA133 BW130:BW133 BT130:BT133 BI130:BI133 BC130:BC133 AW130:AW133 AQ130:AQ133 AK130:AK133 AE130:AE133 Z130:Z133 U130:U133 CS130:CS133 BO130:BO133 CG130:CG133 CM130:CM133 CY130:CY133 DE130:DE133 DK130:DK133 EG130:EG133 EM130:EM133 ES130:ES133">
    <cfRule type="cellIs" dxfId="925" priority="929" operator="equal">
      <formula>"NO"</formula>
    </cfRule>
    <cfRule type="cellIs" dxfId="924" priority="930" operator="equal">
      <formula>"SI"</formula>
    </cfRule>
  </conditionalFormatting>
  <conditionalFormatting sqref="BZ29">
    <cfRule type="cellIs" dxfId="923" priority="867" operator="equal">
      <formula>"NO"</formula>
    </cfRule>
    <cfRule type="cellIs" dxfId="922" priority="868" operator="equal">
      <formula>"SI"</formula>
    </cfRule>
  </conditionalFormatting>
  <conditionalFormatting sqref="CF29">
    <cfRule type="cellIs" dxfId="921" priority="861" operator="equal">
      <formula>"NO"</formula>
    </cfRule>
    <cfRule type="cellIs" dxfId="920" priority="862" operator="equal">
      <formula>"SI"</formula>
    </cfRule>
  </conditionalFormatting>
  <conditionalFormatting sqref="T29">
    <cfRule type="cellIs" dxfId="919" priority="915" operator="equal">
      <formula>"NO"</formula>
    </cfRule>
    <cfRule type="cellIs" dxfId="918" priority="916" operator="equal">
      <formula>"SI"</formula>
    </cfRule>
  </conditionalFormatting>
  <conditionalFormatting sqref="DZ30:DZ40 DZ42:DZ52">
    <cfRule type="cellIs" dxfId="917" priority="829" operator="equal">
      <formula>"NO"</formula>
    </cfRule>
    <cfRule type="cellIs" dxfId="916" priority="830" operator="equal">
      <formula>"SI"</formula>
    </cfRule>
  </conditionalFormatting>
  <conditionalFormatting sqref="BB30:BB40 BB42:BB52">
    <cfRule type="cellIs" dxfId="915" priority="883" operator="equal">
      <formula>"NO"</formula>
    </cfRule>
    <cfRule type="cellIs" dxfId="914" priority="884" operator="equal">
      <formula>"SI"</formula>
    </cfRule>
  </conditionalFormatting>
  <conditionalFormatting sqref="DD53:DD54 DD56:DD68 DD70:DD96 DD98:DD102 DD104:DD108 DD110 DD112:DD113 DD116 DD118 DD120 DD122 DD124 DD126 DD128 DD130:DD133">
    <cfRule type="cellIs" dxfId="913" priority="839" operator="equal">
      <formula>"NO"</formula>
    </cfRule>
    <cfRule type="cellIs" dxfId="912" priority="840" operator="equal">
      <formula>"SI"</formula>
    </cfRule>
  </conditionalFormatting>
  <conditionalFormatting sqref="ES29 EM29 EG29 DK29 DE29 CY29 CM29 CG29 BO29 CS29 U29 Z29 AE29 AK29 AQ29 AW29 BC29 BI29 BT29 BW29 DP29 DU29 EA29 EY29 FE29 FK29 FP29 FS29 CA29:CC29">
    <cfRule type="cellIs" dxfId="911" priority="927" operator="equal">
      <formula>"NO"</formula>
    </cfRule>
    <cfRule type="cellIs" dxfId="910" priority="928" operator="equal">
      <formula>"SI"</formula>
    </cfRule>
  </conditionalFormatting>
  <conditionalFormatting sqref="BB29">
    <cfRule type="cellIs" dxfId="909" priority="885" operator="equal">
      <formula>"NO"</formula>
    </cfRule>
    <cfRule type="cellIs" dxfId="908" priority="886" operator="equal">
      <formula>"SI"</formula>
    </cfRule>
  </conditionalFormatting>
  <conditionalFormatting sqref="N29:O29">
    <cfRule type="cellIs" dxfId="907" priority="923" operator="equal">
      <formula>"NO"</formula>
    </cfRule>
    <cfRule type="cellIs" dxfId="906" priority="924" operator="equal">
      <formula>"SI"</formula>
    </cfRule>
  </conditionalFormatting>
  <conditionalFormatting sqref="AD12:AD13 AD15:AD28">
    <cfRule type="cellIs" dxfId="905" priority="785" operator="equal">
      <formula>"NO"</formula>
    </cfRule>
    <cfRule type="cellIs" dxfId="904" priority="786" operator="equal">
      <formula>"SI"</formula>
    </cfRule>
  </conditionalFormatting>
  <conditionalFormatting sqref="DJ53:DJ54 DJ56:DJ68 DJ70:DJ96 DJ98:DJ102 DJ104:DJ108 DJ110 DJ112:DJ113 DJ116 DJ118 DJ120 DJ122 DJ124 DJ126 DJ128 DJ130:DJ133">
    <cfRule type="cellIs" dxfId="903" priority="833" operator="equal">
      <formula>"NO"</formula>
    </cfRule>
    <cfRule type="cellIs" dxfId="902" priority="834" operator="equal">
      <formula>"SI"</formula>
    </cfRule>
  </conditionalFormatting>
  <conditionalFormatting sqref="DD29">
    <cfRule type="cellIs" dxfId="901" priority="843" operator="equal">
      <formula>"NO"</formula>
    </cfRule>
    <cfRule type="cellIs" dxfId="900" priority="844" operator="equal">
      <formula>"SI"</formula>
    </cfRule>
  </conditionalFormatting>
  <conditionalFormatting sqref="O30:O40 O42:O54 O56:O68 O70:O96 O98:O102 O104:O108 O110 O112:O113 O116 O118 O120 O122 O124 O126 O128 O130:O133">
    <cfRule type="cellIs" dxfId="899" priority="925" operator="equal">
      <formula>"NO"</formula>
    </cfRule>
    <cfRule type="cellIs" dxfId="898" priority="926" operator="equal">
      <formula>"SI"</formula>
    </cfRule>
  </conditionalFormatting>
  <conditionalFormatting sqref="BN12:BN13 BN15:BN28">
    <cfRule type="cellIs" dxfId="897" priority="773" operator="equal">
      <formula>"NO"</formula>
    </cfRule>
    <cfRule type="cellIs" dxfId="896" priority="774" operator="equal">
      <formula>"SI"</formula>
    </cfRule>
  </conditionalFormatting>
  <conditionalFormatting sqref="AJ30:AJ40 AJ42:AJ52">
    <cfRule type="cellIs" dxfId="895" priority="901" operator="equal">
      <formula>"NO"</formula>
    </cfRule>
    <cfRule type="cellIs" dxfId="894" priority="902" operator="equal">
      <formula>"SI"</formula>
    </cfRule>
  </conditionalFormatting>
  <conditionalFormatting sqref="CL29">
    <cfRule type="cellIs" dxfId="893" priority="855" operator="equal">
      <formula>"NO"</formula>
    </cfRule>
    <cfRule type="cellIs" dxfId="892" priority="856" operator="equal">
      <formula>"SI"</formula>
    </cfRule>
  </conditionalFormatting>
  <conditionalFormatting sqref="CL12:CL13 CL15:CL28">
    <cfRule type="cellIs" dxfId="891" priority="767" operator="equal">
      <formula>"NO"</formula>
    </cfRule>
    <cfRule type="cellIs" dxfId="890" priority="768" operator="equal">
      <formula>"SI"</formula>
    </cfRule>
  </conditionalFormatting>
  <conditionalFormatting sqref="DJ29">
    <cfRule type="cellIs" dxfId="889" priority="837" operator="equal">
      <formula>"NO"</formula>
    </cfRule>
    <cfRule type="cellIs" dxfId="888" priority="838" operator="equal">
      <formula>"SI"</formula>
    </cfRule>
  </conditionalFormatting>
  <conditionalFormatting sqref="BH30:BH40 BH42:BH52">
    <cfRule type="cellIs" dxfId="887" priority="877" operator="equal">
      <formula>"NO"</formula>
    </cfRule>
    <cfRule type="cellIs" dxfId="886" priority="878" operator="equal">
      <formula>"SI"</formula>
    </cfRule>
  </conditionalFormatting>
  <conditionalFormatting sqref="CX29">
    <cfRule type="cellIs" dxfId="885" priority="919" operator="equal">
      <formula>"NO"</formula>
    </cfRule>
    <cfRule type="cellIs" dxfId="884" priority="920" operator="equal">
      <formula>"SI"</formula>
    </cfRule>
  </conditionalFormatting>
  <conditionalFormatting sqref="BB53:BB54 BB56:BB68 BB70:BB96 BB98:BB102 BB104:BB108 BB110 BB112:BB113 BB116 BB118 BB120 BB122 BB124 BB126 BB128 BB130:BB133">
    <cfRule type="cellIs" dxfId="883" priority="881" operator="equal">
      <formula>"NO"</formula>
    </cfRule>
    <cfRule type="cellIs" dxfId="882" priority="882" operator="equal">
      <formula>"SI"</formula>
    </cfRule>
  </conditionalFormatting>
  <conditionalFormatting sqref="CX30:CX40 CX42:CX54 CX56:CX68 CX70:CX96 CX98:CX102 CX104:CX108 CX110 CX112:CX113 CX116 CX118 CX120 CX122 CX124 CX126 CX128 CX130:CX133">
    <cfRule type="cellIs" dxfId="881" priority="921" operator="equal">
      <formula>"NO"</formula>
    </cfRule>
    <cfRule type="cellIs" dxfId="880" priority="922" operator="equal">
      <formula>"SI"</formula>
    </cfRule>
  </conditionalFormatting>
  <conditionalFormatting sqref="BZ53:BZ54 BZ56:BZ68 BZ70:BZ96 BZ98:BZ102 BZ104:BZ108 BZ110 BZ112:BZ113 BZ116 BZ118 BZ120 BZ122 BZ124 BZ126 BZ128 BZ130:BZ133">
    <cfRule type="cellIs" dxfId="879" priority="863" operator="equal">
      <formula>"NO"</formula>
    </cfRule>
    <cfRule type="cellIs" dxfId="878" priority="864" operator="equal">
      <formula>"SI"</formula>
    </cfRule>
  </conditionalFormatting>
  <conditionalFormatting sqref="EL30:EL40 EL42:EL52">
    <cfRule type="cellIs" dxfId="877" priority="817" operator="equal">
      <formula>"NO"</formula>
    </cfRule>
    <cfRule type="cellIs" dxfId="876" priority="818" operator="equal">
      <formula>"SI"</formula>
    </cfRule>
  </conditionalFormatting>
  <conditionalFormatting sqref="EF29">
    <cfRule type="cellIs" dxfId="875" priority="825" operator="equal">
      <formula>"NO"</formula>
    </cfRule>
    <cfRule type="cellIs" dxfId="874" priority="826" operator="equal">
      <formula>"SI"</formula>
    </cfRule>
  </conditionalFormatting>
  <conditionalFormatting sqref="BH12:BH13 BH15:BH28">
    <cfRule type="cellIs" dxfId="873" priority="775" operator="equal">
      <formula>"NO"</formula>
    </cfRule>
    <cfRule type="cellIs" dxfId="872" priority="776" operator="equal">
      <formula>"SI"</formula>
    </cfRule>
  </conditionalFormatting>
  <conditionalFormatting sqref="AD30:AD40 AD42:AD52">
    <cfRule type="cellIs" dxfId="871" priority="907" operator="equal">
      <formula>"NO"</formula>
    </cfRule>
    <cfRule type="cellIs" dxfId="870" priority="908" operator="equal">
      <formula>"SI"</formula>
    </cfRule>
  </conditionalFormatting>
  <conditionalFormatting sqref="AJ53:AJ54 AJ56:AJ68 AJ70:AJ96 AJ98:AJ102 AJ104:AJ108 AJ110 AJ112:AJ113 AJ116 AJ118 AJ120 AJ122 AJ124 AJ126 AJ128 AJ130:AJ133">
    <cfRule type="cellIs" dxfId="869" priority="899" operator="equal">
      <formula>"NO"</formula>
    </cfRule>
    <cfRule type="cellIs" dxfId="868" priority="900" operator="equal">
      <formula>"SI"</formula>
    </cfRule>
  </conditionalFormatting>
  <conditionalFormatting sqref="CF53:CF54 CF56:CF68 CF70:CF96 CF98:CF102 CF104:CF108 CF110 CF112:CF113 CF116 CF118 CF120 CF122 CF124 CF126 CF128 CF130:CF133">
    <cfRule type="cellIs" dxfId="867" priority="857" operator="equal">
      <formula>"NO"</formula>
    </cfRule>
    <cfRule type="cellIs" dxfId="866" priority="858" operator="equal">
      <formula>"SI"</formula>
    </cfRule>
  </conditionalFormatting>
  <conditionalFormatting sqref="BN29">
    <cfRule type="cellIs" dxfId="865" priority="873" operator="equal">
      <formula>"NO"</formula>
    </cfRule>
    <cfRule type="cellIs" dxfId="864" priority="874" operator="equal">
      <formula>"SI"</formula>
    </cfRule>
  </conditionalFormatting>
  <conditionalFormatting sqref="BH29">
    <cfRule type="cellIs" dxfId="863" priority="879" operator="equal">
      <formula>"NO"</formula>
    </cfRule>
    <cfRule type="cellIs" dxfId="862" priority="880" operator="equal">
      <formula>"SI"</formula>
    </cfRule>
  </conditionalFormatting>
  <conditionalFormatting sqref="BN30:BN40 BN42:BN52">
    <cfRule type="cellIs" dxfId="861" priority="871" operator="equal">
      <formula>"NO"</formula>
    </cfRule>
    <cfRule type="cellIs" dxfId="860" priority="872" operator="equal">
      <formula>"SI"</formula>
    </cfRule>
  </conditionalFormatting>
  <conditionalFormatting sqref="EF53:EF54 EF56:EF68 EF70:EF96 EF98:EF102 EF104:EF108 EF110 EF112:EF113 EF116 EF118 EF120 EF122 EF124 EF126 EF128 EF130:EF133">
    <cfRule type="cellIs" dxfId="859" priority="821" operator="equal">
      <formula>"NO"</formula>
    </cfRule>
    <cfRule type="cellIs" dxfId="858" priority="822" operator="equal">
      <formula>"SI"</formula>
    </cfRule>
  </conditionalFormatting>
  <conditionalFormatting sqref="DZ29">
    <cfRule type="cellIs" dxfId="857" priority="831" operator="equal">
      <formula>"NO"</formula>
    </cfRule>
    <cfRule type="cellIs" dxfId="856" priority="832" operator="equal">
      <formula>"SI"</formula>
    </cfRule>
  </conditionalFormatting>
  <conditionalFormatting sqref="CR12:CR13 CR15:CR28">
    <cfRule type="cellIs" dxfId="855" priority="765" operator="equal">
      <formula>"NO"</formula>
    </cfRule>
    <cfRule type="cellIs" dxfId="854" priority="766" operator="equal">
      <formula>"SI"</formula>
    </cfRule>
  </conditionalFormatting>
  <conditionalFormatting sqref="DZ53:DZ54 DZ56:DZ68 DZ70:DZ96 DZ98:DZ102 DZ104:DZ108 DZ110 DZ112:DZ113 DZ116 DZ118 DZ120 DZ122 DZ124 DZ126 DZ128 DZ130:DZ133">
    <cfRule type="cellIs" dxfId="853" priority="827" operator="equal">
      <formula>"NO"</formula>
    </cfRule>
    <cfRule type="cellIs" dxfId="852" priority="828" operator="equal">
      <formula>"SI"</formula>
    </cfRule>
  </conditionalFormatting>
  <conditionalFormatting sqref="N30:N40 N42:N54 N56:N68 N70:N96 N98:N102 N104:N108 N110 N112:N113 N116 N118 N120 N122 N124 N126 N128 N130:N133">
    <cfRule type="cellIs" dxfId="851" priority="917" operator="equal">
      <formula>"NO"</formula>
    </cfRule>
    <cfRule type="cellIs" dxfId="850" priority="918" operator="equal">
      <formula>"SI"</formula>
    </cfRule>
  </conditionalFormatting>
  <conditionalFormatting sqref="CR53:CR54 CR56:CR68 CR70:CR96 CR98:CR102 CR104:CR108 CR110 CR112:CR113 CR116 CR118 CR120 CR122 CR124 CR126 CR128 CR130:CR133">
    <cfRule type="cellIs" dxfId="849" priority="845" operator="equal">
      <formula>"NO"</formula>
    </cfRule>
    <cfRule type="cellIs" dxfId="848" priority="846" operator="equal">
      <formula>"SI"</formula>
    </cfRule>
  </conditionalFormatting>
  <conditionalFormatting sqref="DD30:DD40 DD42:DD52">
    <cfRule type="cellIs" dxfId="847" priority="841" operator="equal">
      <formula>"NO"</formula>
    </cfRule>
    <cfRule type="cellIs" dxfId="846" priority="842" operator="equal">
      <formula>"SI"</formula>
    </cfRule>
  </conditionalFormatting>
  <conditionalFormatting sqref="AV30:AV40 AV42:AV52">
    <cfRule type="cellIs" dxfId="845" priority="889" operator="equal">
      <formula>"NO"</formula>
    </cfRule>
    <cfRule type="cellIs" dxfId="844" priority="890" operator="equal">
      <formula>"SI"</formula>
    </cfRule>
  </conditionalFormatting>
  <conditionalFormatting sqref="AD29">
    <cfRule type="cellIs" dxfId="843" priority="909" operator="equal">
      <formula>"NO"</formula>
    </cfRule>
    <cfRule type="cellIs" dxfId="842" priority="910" operator="equal">
      <formula>"SI"</formula>
    </cfRule>
  </conditionalFormatting>
  <conditionalFormatting sqref="AD53:AD54 AD56:AD68 AD70:AD96 AD98:AD102 AD104:AD108 AD110 AD112:AD113 AD116 AD118 AD120 AD122 AD124 AD126 AD128 AD130:AD133">
    <cfRule type="cellIs" dxfId="841" priority="905" operator="equal">
      <formula>"NO"</formula>
    </cfRule>
    <cfRule type="cellIs" dxfId="840" priority="906" operator="equal">
      <formula>"SI"</formula>
    </cfRule>
  </conditionalFormatting>
  <conditionalFormatting sqref="DD12:DD13 DD15:DD28">
    <cfRule type="cellIs" dxfId="839" priority="763" operator="equal">
      <formula>"NO"</formula>
    </cfRule>
    <cfRule type="cellIs" dxfId="838" priority="764" operator="equal">
      <formula>"SI"</formula>
    </cfRule>
  </conditionalFormatting>
  <conditionalFormatting sqref="CL53:CL54 CL56:CL68 CL70:CL96 CL98:CL102 CL104:CL108 CL110 CL112:CL113 CL116 CL118 CL120 CL122 CL124 CL126 CL128 CL130:CL133">
    <cfRule type="cellIs" dxfId="837" priority="851" operator="equal">
      <formula>"NO"</formula>
    </cfRule>
    <cfRule type="cellIs" dxfId="836" priority="852" operator="equal">
      <formula>"SI"</formula>
    </cfRule>
  </conditionalFormatting>
  <conditionalFormatting sqref="EF30:EF40 EF42:EF52">
    <cfRule type="cellIs" dxfId="835" priority="823" operator="equal">
      <formula>"NO"</formula>
    </cfRule>
    <cfRule type="cellIs" dxfId="834" priority="824" operator="equal">
      <formula>"SI"</formula>
    </cfRule>
  </conditionalFormatting>
  <conditionalFormatting sqref="BZ12:BZ13 BZ15:BZ28">
    <cfRule type="cellIs" dxfId="833" priority="771" operator="equal">
      <formula>"NO"</formula>
    </cfRule>
    <cfRule type="cellIs" dxfId="832" priority="772" operator="equal">
      <formula>"SI"</formula>
    </cfRule>
  </conditionalFormatting>
  <conditionalFormatting sqref="N12:N13 N15:N28">
    <cfRule type="cellIs" dxfId="831" priority="789" operator="equal">
      <formula>"NO"</formula>
    </cfRule>
    <cfRule type="cellIs" dxfId="830" priority="790" operator="equal">
      <formula>"SI"</formula>
    </cfRule>
  </conditionalFormatting>
  <conditionalFormatting sqref="BN53:BN54 BN56:BN68 BN70:BN96 BN98:BN102 BN104:BN108 BN110 BN112:BN113 BN116 BN118 BN120 BN122 BN124 BN126 BN128 BN130:BN133">
    <cfRule type="cellIs" dxfId="829" priority="869" operator="equal">
      <formula>"NO"</formula>
    </cfRule>
    <cfRule type="cellIs" dxfId="828" priority="870" operator="equal">
      <formula>"SI"</formula>
    </cfRule>
  </conditionalFormatting>
  <conditionalFormatting sqref="EX53:EX54 EX56:EX68 EX70:EX96 EX98:EX102 EX104:EX108 EX110 EX112:EX113 EX116 EX118 EX120 EX122 EX124 EX126 EX128 EX130:EX133">
    <cfRule type="cellIs" dxfId="827" priority="809" operator="equal">
      <formula>"NO"</formula>
    </cfRule>
    <cfRule type="cellIs" dxfId="826" priority="810" operator="equal">
      <formula>"SI"</formula>
    </cfRule>
  </conditionalFormatting>
  <conditionalFormatting sqref="EX30:EX40 EX42:EX52">
    <cfRule type="cellIs" dxfId="825" priority="811" operator="equal">
      <formula>"NO"</formula>
    </cfRule>
    <cfRule type="cellIs" dxfId="824" priority="812" operator="equal">
      <formula>"SI"</formula>
    </cfRule>
  </conditionalFormatting>
  <conditionalFormatting sqref="AP53:AP54 AP56:AP68 AP70:AP96 AP98:AP102 AP104:AP108 AP110 AP112:AP113 AP116 AP118 AP120 AP122 AP124 AP126 AP128 AP130:AP133">
    <cfRule type="cellIs" dxfId="823" priority="893" operator="equal">
      <formula>"NO"</formula>
    </cfRule>
    <cfRule type="cellIs" dxfId="822" priority="894" operator="equal">
      <formula>"SI"</formula>
    </cfRule>
  </conditionalFormatting>
  <conditionalFormatting sqref="AP29">
    <cfRule type="cellIs" dxfId="821" priority="897" operator="equal">
      <formula>"NO"</formula>
    </cfRule>
    <cfRule type="cellIs" dxfId="820" priority="898" operator="equal">
      <formula>"SI"</formula>
    </cfRule>
  </conditionalFormatting>
  <conditionalFormatting sqref="EL53:EL54 EL56:EL68 EL70:EL96 EL98:EL102 EL104:EL108 EL110 EL112:EL113 EL116 EL118 EL120 EL122 EL124 EL126 EL128 EL130:EL133">
    <cfRule type="cellIs" dxfId="819" priority="815" operator="equal">
      <formula>"NO"</formula>
    </cfRule>
    <cfRule type="cellIs" dxfId="818" priority="816" operator="equal">
      <formula>"SI"</formula>
    </cfRule>
  </conditionalFormatting>
  <conditionalFormatting sqref="T30:T40 T42:T52">
    <cfRule type="cellIs" dxfId="817" priority="913" operator="equal">
      <formula>"NO"</formula>
    </cfRule>
    <cfRule type="cellIs" dxfId="816" priority="914" operator="equal">
      <formula>"SI"</formula>
    </cfRule>
  </conditionalFormatting>
  <conditionalFormatting sqref="AJ29">
    <cfRule type="cellIs" dxfId="815" priority="903" operator="equal">
      <formula>"NO"</formula>
    </cfRule>
    <cfRule type="cellIs" dxfId="814" priority="904" operator="equal">
      <formula>"SI"</formula>
    </cfRule>
  </conditionalFormatting>
  <conditionalFormatting sqref="CR30:CR40 CR42:CR52">
    <cfRule type="cellIs" dxfId="813" priority="847" operator="equal">
      <formula>"NO"</formula>
    </cfRule>
    <cfRule type="cellIs" dxfId="812" priority="848" operator="equal">
      <formula>"SI"</formula>
    </cfRule>
  </conditionalFormatting>
  <conditionalFormatting sqref="AV29">
    <cfRule type="cellIs" dxfId="811" priority="891" operator="equal">
      <formula>"NO"</formula>
    </cfRule>
    <cfRule type="cellIs" dxfId="810" priority="892" operator="equal">
      <formula>"SI"</formula>
    </cfRule>
  </conditionalFormatting>
  <conditionalFormatting sqref="AV53:AV54 AV56:AV68 AV70:AV96 AV98:AV102 AV104:AV108 AV110 AV112:AV113 AV116 AV118 AV120 AV122 AV124 AV126 AV128 AV130:AV133">
    <cfRule type="cellIs" dxfId="809" priority="887" operator="equal">
      <formula>"NO"</formula>
    </cfRule>
    <cfRule type="cellIs" dxfId="808" priority="888" operator="equal">
      <formula>"SI"</formula>
    </cfRule>
  </conditionalFormatting>
  <conditionalFormatting sqref="T12:T13 T15:T28">
    <cfRule type="cellIs" dxfId="807" priority="787" operator="equal">
      <formula>"NO"</formula>
    </cfRule>
    <cfRule type="cellIs" dxfId="806" priority="788" operator="equal">
      <formula>"SI"</formula>
    </cfRule>
  </conditionalFormatting>
  <conditionalFormatting sqref="EL29">
    <cfRule type="cellIs" dxfId="805" priority="819" operator="equal">
      <formula>"NO"</formula>
    </cfRule>
    <cfRule type="cellIs" dxfId="804" priority="820" operator="equal">
      <formula>"SI"</formula>
    </cfRule>
  </conditionalFormatting>
  <conditionalFormatting sqref="DJ30:DJ40 DJ42:DJ52">
    <cfRule type="cellIs" dxfId="803" priority="835" operator="equal">
      <formula>"NO"</formula>
    </cfRule>
    <cfRule type="cellIs" dxfId="802" priority="836" operator="equal">
      <formula>"SI"</formula>
    </cfRule>
  </conditionalFormatting>
  <conditionalFormatting sqref="ER30:ER40 ER42:ER52">
    <cfRule type="cellIs" dxfId="801" priority="793" operator="equal">
      <formula>"NO"</formula>
    </cfRule>
    <cfRule type="cellIs" dxfId="800" priority="794" operator="equal">
      <formula>"SI"</formula>
    </cfRule>
  </conditionalFormatting>
  <conditionalFormatting sqref="FD53:FD54 FD56:FD68 FD70:FD96 FD98:FD102 FD104:FD108 FD110 FD112:FD113 FD116 FD118 FD120 FD122 FD124 FD126 FD128 FD130:FD133">
    <cfRule type="cellIs" dxfId="799" priority="803" operator="equal">
      <formula>"NO"</formula>
    </cfRule>
    <cfRule type="cellIs" dxfId="798" priority="804" operator="equal">
      <formula>"SI"</formula>
    </cfRule>
  </conditionalFormatting>
  <conditionalFormatting sqref="T53:T54 T56:T68 T70:T96 T98:T102 T104:T108 T110 T112:T113 T116 T118 T120 T122 T124 T126 T128 T130:T133">
    <cfRule type="cellIs" dxfId="797" priority="911" operator="equal">
      <formula>"NO"</formula>
    </cfRule>
    <cfRule type="cellIs" dxfId="796" priority="912" operator="equal">
      <formula>"SI"</formula>
    </cfRule>
  </conditionalFormatting>
  <conditionalFormatting sqref="CL30:CL40 CL42:CL52">
    <cfRule type="cellIs" dxfId="795" priority="853" operator="equal">
      <formula>"NO"</formula>
    </cfRule>
    <cfRule type="cellIs" dxfId="794" priority="854" operator="equal">
      <formula>"SI"</formula>
    </cfRule>
  </conditionalFormatting>
  <conditionalFormatting sqref="CF12:CF13 CF15:CF28">
    <cfRule type="cellIs" dxfId="793" priority="769" operator="equal">
      <formula>"NO"</formula>
    </cfRule>
    <cfRule type="cellIs" dxfId="792" priority="770" operator="equal">
      <formula>"SI"</formula>
    </cfRule>
  </conditionalFormatting>
  <conditionalFormatting sqref="AP30:AP40 AP42:AP52">
    <cfRule type="cellIs" dxfId="791" priority="895" operator="equal">
      <formula>"NO"</formula>
    </cfRule>
    <cfRule type="cellIs" dxfId="790" priority="896" operator="equal">
      <formula>"SI"</formula>
    </cfRule>
  </conditionalFormatting>
  <conditionalFormatting sqref="FD30:FD40 FD42:FD52">
    <cfRule type="cellIs" dxfId="789" priority="805" operator="equal">
      <formula>"NO"</formula>
    </cfRule>
    <cfRule type="cellIs" dxfId="788" priority="806" operator="equal">
      <formula>"SI"</formula>
    </cfRule>
  </conditionalFormatting>
  <conditionalFormatting sqref="BB12:BB13 BB15:BB28">
    <cfRule type="cellIs" dxfId="787" priority="777" operator="equal">
      <formula>"NO"</formula>
    </cfRule>
    <cfRule type="cellIs" dxfId="786" priority="778" operator="equal">
      <formula>"SI"</formula>
    </cfRule>
  </conditionalFormatting>
  <conditionalFormatting sqref="DZ12:DZ13 DZ15:DZ28">
    <cfRule type="cellIs" dxfId="785" priority="759" operator="equal">
      <formula>"NO"</formula>
    </cfRule>
    <cfRule type="cellIs" dxfId="784" priority="760" operator="equal">
      <formula>"SI"</formula>
    </cfRule>
  </conditionalFormatting>
  <conditionalFormatting sqref="EX12:EX13 EX15:EX28">
    <cfRule type="cellIs" dxfId="783" priority="753" operator="equal">
      <formula>"NO"</formula>
    </cfRule>
    <cfRule type="cellIs" dxfId="782" priority="754" operator="equal">
      <formula>"SI"</formula>
    </cfRule>
  </conditionalFormatting>
  <conditionalFormatting sqref="EL12:EL13 EL15:EL28">
    <cfRule type="cellIs" dxfId="781" priority="755" operator="equal">
      <formula>"NO"</formula>
    </cfRule>
    <cfRule type="cellIs" dxfId="780" priority="756" operator="equal">
      <formula>"SI"</formula>
    </cfRule>
  </conditionalFormatting>
  <conditionalFormatting sqref="CR29">
    <cfRule type="cellIs" dxfId="779" priority="849" operator="equal">
      <formula>"NO"</formula>
    </cfRule>
    <cfRule type="cellIs" dxfId="778" priority="850" operator="equal">
      <formula>"SI"</formula>
    </cfRule>
  </conditionalFormatting>
  <conditionalFormatting sqref="AJ12:AJ13 AJ15:AJ28">
    <cfRule type="cellIs" dxfId="777" priority="783" operator="equal">
      <formula>"NO"</formula>
    </cfRule>
    <cfRule type="cellIs" dxfId="776" priority="784" operator="equal">
      <formula>"SI"</formula>
    </cfRule>
  </conditionalFormatting>
  <conditionalFormatting sqref="CF30:CF40 CF42:CF52">
    <cfRule type="cellIs" dxfId="775" priority="859" operator="equal">
      <formula>"NO"</formula>
    </cfRule>
    <cfRule type="cellIs" dxfId="774" priority="860" operator="equal">
      <formula>"SI"</formula>
    </cfRule>
  </conditionalFormatting>
  <conditionalFormatting sqref="FD12:FD13 FD15:FD28">
    <cfRule type="cellIs" dxfId="773" priority="751" operator="equal">
      <formula>"NO"</formula>
    </cfRule>
    <cfRule type="cellIs" dxfId="772" priority="752" operator="equal">
      <formula>"SI"</formula>
    </cfRule>
  </conditionalFormatting>
  <conditionalFormatting sqref="FJ29">
    <cfRule type="cellIs" dxfId="771" priority="801" operator="equal">
      <formula>"NO"</formula>
    </cfRule>
    <cfRule type="cellIs" dxfId="770" priority="802" operator="equal">
      <formula>"SI"</formula>
    </cfRule>
  </conditionalFormatting>
  <conditionalFormatting sqref="AP12:AP13 AP15:AP28">
    <cfRule type="cellIs" dxfId="769" priority="781" operator="equal">
      <formula>"NO"</formula>
    </cfRule>
    <cfRule type="cellIs" dxfId="768" priority="782" operator="equal">
      <formula>"SI"</formula>
    </cfRule>
  </conditionalFormatting>
  <conditionalFormatting sqref="FJ30:FJ40 FJ42:FJ52">
    <cfRule type="cellIs" dxfId="767" priority="799" operator="equal">
      <formula>"NO"</formula>
    </cfRule>
    <cfRule type="cellIs" dxfId="766" priority="800" operator="equal">
      <formula>"SI"</formula>
    </cfRule>
  </conditionalFormatting>
  <conditionalFormatting sqref="ER53:ER54 ER56:ER68 ER70:ER96 ER98:ER102 ER104:ER108 ER110 ER112:ER113 ER116 ER118 ER120 ER122 ER124 ER126 ER128 ER130:ER133">
    <cfRule type="cellIs" dxfId="765" priority="791" operator="equal">
      <formula>"NO"</formula>
    </cfRule>
    <cfRule type="cellIs" dxfId="764" priority="792" operator="equal">
      <formula>"SI"</formula>
    </cfRule>
  </conditionalFormatting>
  <conditionalFormatting sqref="EF12:EF13 EF15:EF28">
    <cfRule type="cellIs" dxfId="763" priority="757" operator="equal">
      <formula>"NO"</formula>
    </cfRule>
    <cfRule type="cellIs" dxfId="762" priority="758" operator="equal">
      <formula>"SI"</formula>
    </cfRule>
  </conditionalFormatting>
  <conditionalFormatting sqref="EX29">
    <cfRule type="cellIs" dxfId="761" priority="813" operator="equal">
      <formula>"NO"</formula>
    </cfRule>
    <cfRule type="cellIs" dxfId="760" priority="814" operator="equal">
      <formula>"SI"</formula>
    </cfRule>
  </conditionalFormatting>
  <conditionalFormatting sqref="FD29">
    <cfRule type="cellIs" dxfId="759" priority="807" operator="equal">
      <formula>"NO"</formula>
    </cfRule>
    <cfRule type="cellIs" dxfId="758" priority="808" operator="equal">
      <formula>"SI"</formula>
    </cfRule>
  </conditionalFormatting>
  <conditionalFormatting sqref="FJ53:FJ54 FJ56:FJ68 FJ70:FJ96 FJ98:FJ102 FJ104:FJ108 FJ110 FJ112:FJ113 FJ116 FJ118 FJ120 FJ122 FJ124 FJ126 FJ128 FJ130:FJ133">
    <cfRule type="cellIs" dxfId="757" priority="797" operator="equal">
      <formula>"NO"</formula>
    </cfRule>
    <cfRule type="cellIs" dxfId="756" priority="798" operator="equal">
      <formula>"SI"</formula>
    </cfRule>
  </conditionalFormatting>
  <conditionalFormatting sqref="ER29">
    <cfRule type="cellIs" dxfId="755" priority="795" operator="equal">
      <formula>"NO"</formula>
    </cfRule>
    <cfRule type="cellIs" dxfId="754" priority="796" operator="equal">
      <formula>"SI"</formula>
    </cfRule>
  </conditionalFormatting>
  <conditionalFormatting sqref="DJ12:DJ13 DJ15:DJ28">
    <cfRule type="cellIs" dxfId="753" priority="761" operator="equal">
      <formula>"NO"</formula>
    </cfRule>
    <cfRule type="cellIs" dxfId="752" priority="762" operator="equal">
      <formula>"SI"</formula>
    </cfRule>
  </conditionalFormatting>
  <conditionalFormatting sqref="ER12:ER13 ER15:ER28">
    <cfRule type="cellIs" dxfId="751" priority="747" operator="equal">
      <formula>"NO"</formula>
    </cfRule>
    <cfRule type="cellIs" dxfId="750" priority="748" operator="equal">
      <formula>"SI"</formula>
    </cfRule>
  </conditionalFormatting>
  <conditionalFormatting sqref="FJ12:FJ13 FJ15:FJ28">
    <cfRule type="cellIs" dxfId="749" priority="749" operator="equal">
      <formula>"NO"</formula>
    </cfRule>
    <cfRule type="cellIs" dxfId="748" priority="750" operator="equal">
      <formula>"SI"</formula>
    </cfRule>
  </conditionalFormatting>
  <conditionalFormatting sqref="AV12:AV13 AV15:AV28">
    <cfRule type="cellIs" dxfId="747" priority="779" operator="equal">
      <formula>"NO"</formula>
    </cfRule>
    <cfRule type="cellIs" dxfId="746" priority="780" operator="equal">
      <formula>"SI"</formula>
    </cfRule>
  </conditionalFormatting>
  <conditionalFormatting sqref="FT54 FT56:FT68 FT70:FT96 FT98:FT102 FT104:FT108 FT110 FT112:FT113 FT116 FT118 FT120 FT122 FT124:FT133">
    <cfRule type="cellIs" dxfId="745" priority="745" operator="equal">
      <formula>"NO"</formula>
    </cfRule>
    <cfRule type="cellIs" dxfId="744" priority="746" operator="equal">
      <formula>"SI"</formula>
    </cfRule>
  </conditionalFormatting>
  <conditionalFormatting sqref="FT12:FT13 FT15:FT28">
    <cfRule type="cellIs" dxfId="743" priority="743" operator="equal">
      <formula>"NO"</formula>
    </cfRule>
    <cfRule type="cellIs" dxfId="742" priority="744" operator="equal">
      <formula>"SI"</formula>
    </cfRule>
  </conditionalFormatting>
  <conditionalFormatting sqref="FT30:FT52">
    <cfRule type="cellIs" dxfId="741" priority="741" operator="equal">
      <formula>"NO"</formula>
    </cfRule>
    <cfRule type="cellIs" dxfId="740" priority="742" operator="equal">
      <formula>"SI"</formula>
    </cfRule>
  </conditionalFormatting>
  <conditionalFormatting sqref="BZ14">
    <cfRule type="cellIs" dxfId="739" priority="717" operator="equal">
      <formula>"NO"</formula>
    </cfRule>
    <cfRule type="cellIs" dxfId="738" priority="718" operator="equal">
      <formula>"SI"</formula>
    </cfRule>
  </conditionalFormatting>
  <conditionalFormatting sqref="CF14">
    <cfRule type="cellIs" dxfId="737" priority="715" operator="equal">
      <formula>"NO"</formula>
    </cfRule>
    <cfRule type="cellIs" dxfId="736" priority="716" operator="equal">
      <formula>"SI"</formula>
    </cfRule>
  </conditionalFormatting>
  <conditionalFormatting sqref="ES14 EM14 EG14 DK14 DE14 CY14 CM14 CG14 BO14 CS14 U14 Z14 AE14 AK14 AQ14 AW14 BC14 BI14 BT14 BW14 DP14 DU14 EA14 EY14 FE14 FK14 FP14 FS14 CA14:CC14">
    <cfRule type="cellIs" dxfId="735" priority="739" operator="equal">
      <formula>"NO"</formula>
    </cfRule>
    <cfRule type="cellIs" dxfId="734" priority="740" operator="equal">
      <formula>"SI"</formula>
    </cfRule>
  </conditionalFormatting>
  <conditionalFormatting sqref="BB14">
    <cfRule type="cellIs" dxfId="733" priority="723" operator="equal">
      <formula>"NO"</formula>
    </cfRule>
    <cfRule type="cellIs" dxfId="732" priority="724" operator="equal">
      <formula>"SI"</formula>
    </cfRule>
  </conditionalFormatting>
  <conditionalFormatting sqref="N14:O14">
    <cfRule type="cellIs" dxfId="731" priority="737" operator="equal">
      <formula>"NO"</formula>
    </cfRule>
    <cfRule type="cellIs" dxfId="730" priority="738" operator="equal">
      <formula>"SI"</formula>
    </cfRule>
  </conditionalFormatting>
  <conditionalFormatting sqref="DD14">
    <cfRule type="cellIs" dxfId="729" priority="709" operator="equal">
      <formula>"NO"</formula>
    </cfRule>
    <cfRule type="cellIs" dxfId="728" priority="710" operator="equal">
      <formula>"SI"</formula>
    </cfRule>
  </conditionalFormatting>
  <conditionalFormatting sqref="CL14">
    <cfRule type="cellIs" dxfId="727" priority="713" operator="equal">
      <formula>"NO"</formula>
    </cfRule>
    <cfRule type="cellIs" dxfId="726" priority="714" operator="equal">
      <formula>"SI"</formula>
    </cfRule>
  </conditionalFormatting>
  <conditionalFormatting sqref="DJ14">
    <cfRule type="cellIs" dxfId="725" priority="707" operator="equal">
      <formula>"NO"</formula>
    </cfRule>
    <cfRule type="cellIs" dxfId="724" priority="708" operator="equal">
      <formula>"SI"</formula>
    </cfRule>
  </conditionalFormatting>
  <conditionalFormatting sqref="CX14">
    <cfRule type="cellIs" dxfId="723" priority="735" operator="equal">
      <formula>"NO"</formula>
    </cfRule>
    <cfRule type="cellIs" dxfId="722" priority="736" operator="equal">
      <formula>"SI"</formula>
    </cfRule>
  </conditionalFormatting>
  <conditionalFormatting sqref="EF14">
    <cfRule type="cellIs" dxfId="721" priority="703" operator="equal">
      <formula>"NO"</formula>
    </cfRule>
    <cfRule type="cellIs" dxfId="720" priority="704" operator="equal">
      <formula>"SI"</formula>
    </cfRule>
  </conditionalFormatting>
  <conditionalFormatting sqref="BN14">
    <cfRule type="cellIs" dxfId="719" priority="719" operator="equal">
      <formula>"NO"</formula>
    </cfRule>
    <cfRule type="cellIs" dxfId="718" priority="720" operator="equal">
      <formula>"SI"</formula>
    </cfRule>
  </conditionalFormatting>
  <conditionalFormatting sqref="BH14">
    <cfRule type="cellIs" dxfId="717" priority="721" operator="equal">
      <formula>"NO"</formula>
    </cfRule>
    <cfRule type="cellIs" dxfId="716" priority="722" operator="equal">
      <formula>"SI"</formula>
    </cfRule>
  </conditionalFormatting>
  <conditionalFormatting sqref="DZ14">
    <cfRule type="cellIs" dxfId="715" priority="705" operator="equal">
      <formula>"NO"</formula>
    </cfRule>
    <cfRule type="cellIs" dxfId="714" priority="706" operator="equal">
      <formula>"SI"</formula>
    </cfRule>
  </conditionalFormatting>
  <conditionalFormatting sqref="AD14">
    <cfRule type="cellIs" dxfId="713" priority="731" operator="equal">
      <formula>"NO"</formula>
    </cfRule>
    <cfRule type="cellIs" dxfId="712" priority="732" operator="equal">
      <formula>"SI"</formula>
    </cfRule>
  </conditionalFormatting>
  <conditionalFormatting sqref="AP14">
    <cfRule type="cellIs" dxfId="711" priority="727" operator="equal">
      <formula>"NO"</formula>
    </cfRule>
    <cfRule type="cellIs" dxfId="710" priority="728" operator="equal">
      <formula>"SI"</formula>
    </cfRule>
  </conditionalFormatting>
  <conditionalFormatting sqref="AJ14">
    <cfRule type="cellIs" dxfId="709" priority="729" operator="equal">
      <formula>"NO"</formula>
    </cfRule>
    <cfRule type="cellIs" dxfId="708" priority="730" operator="equal">
      <formula>"SI"</formula>
    </cfRule>
  </conditionalFormatting>
  <conditionalFormatting sqref="AV14">
    <cfRule type="cellIs" dxfId="707" priority="725" operator="equal">
      <formula>"NO"</formula>
    </cfRule>
    <cfRule type="cellIs" dxfId="706" priority="726" operator="equal">
      <formula>"SI"</formula>
    </cfRule>
  </conditionalFormatting>
  <conditionalFormatting sqref="EL14">
    <cfRule type="cellIs" dxfId="705" priority="701" operator="equal">
      <formula>"NO"</formula>
    </cfRule>
    <cfRule type="cellIs" dxfId="704" priority="702" operator="equal">
      <formula>"SI"</formula>
    </cfRule>
  </conditionalFormatting>
  <conditionalFormatting sqref="CR14">
    <cfRule type="cellIs" dxfId="703" priority="711" operator="equal">
      <formula>"NO"</formula>
    </cfRule>
    <cfRule type="cellIs" dxfId="702" priority="712" operator="equal">
      <formula>"SI"</formula>
    </cfRule>
  </conditionalFormatting>
  <conditionalFormatting sqref="FJ14">
    <cfRule type="cellIs" dxfId="701" priority="695" operator="equal">
      <formula>"NO"</formula>
    </cfRule>
    <cfRule type="cellIs" dxfId="700" priority="696" operator="equal">
      <formula>"SI"</formula>
    </cfRule>
  </conditionalFormatting>
  <conditionalFormatting sqref="EX14">
    <cfRule type="cellIs" dxfId="699" priority="699" operator="equal">
      <formula>"NO"</formula>
    </cfRule>
    <cfRule type="cellIs" dxfId="698" priority="700" operator="equal">
      <formula>"SI"</formula>
    </cfRule>
  </conditionalFormatting>
  <conditionalFormatting sqref="FD14">
    <cfRule type="cellIs" dxfId="697" priority="697" operator="equal">
      <formula>"NO"</formula>
    </cfRule>
    <cfRule type="cellIs" dxfId="696" priority="698" operator="equal">
      <formula>"SI"</formula>
    </cfRule>
  </conditionalFormatting>
  <conditionalFormatting sqref="ER14">
    <cfRule type="cellIs" dxfId="695" priority="693" operator="equal">
      <formula>"NO"</formula>
    </cfRule>
    <cfRule type="cellIs" dxfId="694" priority="694" operator="equal">
      <formula>"SI"</formula>
    </cfRule>
  </conditionalFormatting>
  <conditionalFormatting sqref="T14">
    <cfRule type="cellIs" dxfId="693" priority="733" operator="equal">
      <formula>"NO"</formula>
    </cfRule>
    <cfRule type="cellIs" dxfId="692" priority="734" operator="equal">
      <formula>"SI"</formula>
    </cfRule>
  </conditionalFormatting>
  <conditionalFormatting sqref="FT80">
    <cfRule type="cellIs" dxfId="691" priority="691" operator="equal">
      <formula>"NO"</formula>
    </cfRule>
    <cfRule type="cellIs" dxfId="690" priority="692" operator="equal">
      <formula>"SI"</formula>
    </cfRule>
  </conditionalFormatting>
  <conditionalFormatting sqref="FT55">
    <cfRule type="cellIs" dxfId="689" priority="689" operator="equal">
      <formula>"NO"</formula>
    </cfRule>
    <cfRule type="cellIs" dxfId="688" priority="690" operator="equal">
      <formula>"SI"</formula>
    </cfRule>
  </conditionalFormatting>
  <conditionalFormatting sqref="FT69">
    <cfRule type="cellIs" dxfId="687" priority="687" operator="equal">
      <formula>"NO"</formula>
    </cfRule>
    <cfRule type="cellIs" dxfId="686" priority="688" operator="equal">
      <formula>"SI"</formula>
    </cfRule>
  </conditionalFormatting>
  <conditionalFormatting sqref="BH97">
    <cfRule type="cellIs" dxfId="685" priority="665" operator="equal">
      <formula>"NO"</formula>
    </cfRule>
    <cfRule type="cellIs" dxfId="684" priority="666" operator="equal">
      <formula>"SI"</formula>
    </cfRule>
  </conditionalFormatting>
  <conditionalFormatting sqref="FS97 FP97 FK97 FE97 EY97 EA97 DU97 DP97 CA97 BW97 BT97 BI97 BC97 AW97 AQ97 AK97 AE97 Z97 U97 CS97 BO97 CG97 CM97 CY97 DE97 DK97 EG97 EM97 ES97">
    <cfRule type="cellIs" dxfId="683" priority="685" operator="equal">
      <formula>"NO"</formula>
    </cfRule>
    <cfRule type="cellIs" dxfId="682" priority="686" operator="equal">
      <formula>"SI"</formula>
    </cfRule>
  </conditionalFormatting>
  <conditionalFormatting sqref="DD97">
    <cfRule type="cellIs" dxfId="681" priority="653" operator="equal">
      <formula>"NO"</formula>
    </cfRule>
    <cfRule type="cellIs" dxfId="680" priority="654" operator="equal">
      <formula>"SI"</formula>
    </cfRule>
  </conditionalFormatting>
  <conditionalFormatting sqref="DJ97">
    <cfRule type="cellIs" dxfId="679" priority="651" operator="equal">
      <formula>"NO"</formula>
    </cfRule>
    <cfRule type="cellIs" dxfId="678" priority="652" operator="equal">
      <formula>"SI"</formula>
    </cfRule>
  </conditionalFormatting>
  <conditionalFormatting sqref="O97">
    <cfRule type="cellIs" dxfId="677" priority="683" operator="equal">
      <formula>"NO"</formula>
    </cfRule>
    <cfRule type="cellIs" dxfId="676" priority="684" operator="equal">
      <formula>"SI"</formula>
    </cfRule>
  </conditionalFormatting>
  <conditionalFormatting sqref="BB97">
    <cfRule type="cellIs" dxfId="675" priority="667" operator="equal">
      <formula>"NO"</formula>
    </cfRule>
    <cfRule type="cellIs" dxfId="674" priority="668" operator="equal">
      <formula>"SI"</formula>
    </cfRule>
  </conditionalFormatting>
  <conditionalFormatting sqref="CX97">
    <cfRule type="cellIs" dxfId="673" priority="681" operator="equal">
      <formula>"NO"</formula>
    </cfRule>
    <cfRule type="cellIs" dxfId="672" priority="682" operator="equal">
      <formula>"SI"</formula>
    </cfRule>
  </conditionalFormatting>
  <conditionalFormatting sqref="BZ97">
    <cfRule type="cellIs" dxfId="671" priority="661" operator="equal">
      <formula>"NO"</formula>
    </cfRule>
    <cfRule type="cellIs" dxfId="670" priority="662" operator="equal">
      <formula>"SI"</formula>
    </cfRule>
  </conditionalFormatting>
  <conditionalFormatting sqref="AJ97">
    <cfRule type="cellIs" dxfId="669" priority="673" operator="equal">
      <formula>"NO"</formula>
    </cfRule>
    <cfRule type="cellIs" dxfId="668" priority="674" operator="equal">
      <formula>"SI"</formula>
    </cfRule>
  </conditionalFormatting>
  <conditionalFormatting sqref="CF97">
    <cfRule type="cellIs" dxfId="667" priority="659" operator="equal">
      <formula>"NO"</formula>
    </cfRule>
    <cfRule type="cellIs" dxfId="666" priority="660" operator="equal">
      <formula>"SI"</formula>
    </cfRule>
  </conditionalFormatting>
  <conditionalFormatting sqref="EF97">
    <cfRule type="cellIs" dxfId="665" priority="647" operator="equal">
      <formula>"NO"</formula>
    </cfRule>
    <cfRule type="cellIs" dxfId="664" priority="648" operator="equal">
      <formula>"SI"</formula>
    </cfRule>
  </conditionalFormatting>
  <conditionalFormatting sqref="DZ97">
    <cfRule type="cellIs" dxfId="663" priority="649" operator="equal">
      <formula>"NO"</formula>
    </cfRule>
    <cfRule type="cellIs" dxfId="662" priority="650" operator="equal">
      <formula>"SI"</formula>
    </cfRule>
  </conditionalFormatting>
  <conditionalFormatting sqref="N97">
    <cfRule type="cellIs" dxfId="661" priority="679" operator="equal">
      <formula>"NO"</formula>
    </cfRule>
    <cfRule type="cellIs" dxfId="660" priority="680" operator="equal">
      <formula>"SI"</formula>
    </cfRule>
  </conditionalFormatting>
  <conditionalFormatting sqref="CR97">
    <cfRule type="cellIs" dxfId="659" priority="655" operator="equal">
      <formula>"NO"</formula>
    </cfRule>
    <cfRule type="cellIs" dxfId="658" priority="656" operator="equal">
      <formula>"SI"</formula>
    </cfRule>
  </conditionalFormatting>
  <conditionalFormatting sqref="AD97">
    <cfRule type="cellIs" dxfId="657" priority="675" operator="equal">
      <formula>"NO"</formula>
    </cfRule>
    <cfRule type="cellIs" dxfId="656" priority="676" operator="equal">
      <formula>"SI"</formula>
    </cfRule>
  </conditionalFormatting>
  <conditionalFormatting sqref="CL97">
    <cfRule type="cellIs" dxfId="655" priority="657" operator="equal">
      <formula>"NO"</formula>
    </cfRule>
    <cfRule type="cellIs" dxfId="654" priority="658" operator="equal">
      <formula>"SI"</formula>
    </cfRule>
  </conditionalFormatting>
  <conditionalFormatting sqref="BN97">
    <cfRule type="cellIs" dxfId="653" priority="663" operator="equal">
      <formula>"NO"</formula>
    </cfRule>
    <cfRule type="cellIs" dxfId="652" priority="664" operator="equal">
      <formula>"SI"</formula>
    </cfRule>
  </conditionalFormatting>
  <conditionalFormatting sqref="EX97">
    <cfRule type="cellIs" dxfId="651" priority="643" operator="equal">
      <formula>"NO"</formula>
    </cfRule>
    <cfRule type="cellIs" dxfId="650" priority="644" operator="equal">
      <formula>"SI"</formula>
    </cfRule>
  </conditionalFormatting>
  <conditionalFormatting sqref="AP97">
    <cfRule type="cellIs" dxfId="649" priority="671" operator="equal">
      <formula>"NO"</formula>
    </cfRule>
    <cfRule type="cellIs" dxfId="648" priority="672" operator="equal">
      <formula>"SI"</formula>
    </cfRule>
  </conditionalFormatting>
  <conditionalFormatting sqref="EL97">
    <cfRule type="cellIs" dxfId="647" priority="645" operator="equal">
      <formula>"NO"</formula>
    </cfRule>
    <cfRule type="cellIs" dxfId="646" priority="646" operator="equal">
      <formula>"SI"</formula>
    </cfRule>
  </conditionalFormatting>
  <conditionalFormatting sqref="AV97">
    <cfRule type="cellIs" dxfId="645" priority="669" operator="equal">
      <formula>"NO"</formula>
    </cfRule>
    <cfRule type="cellIs" dxfId="644" priority="670" operator="equal">
      <formula>"SI"</formula>
    </cfRule>
  </conditionalFormatting>
  <conditionalFormatting sqref="FD97">
    <cfRule type="cellIs" dxfId="643" priority="641" operator="equal">
      <formula>"NO"</formula>
    </cfRule>
    <cfRule type="cellIs" dxfId="642" priority="642" operator="equal">
      <formula>"SI"</formula>
    </cfRule>
  </conditionalFormatting>
  <conditionalFormatting sqref="T97">
    <cfRule type="cellIs" dxfId="641" priority="677" operator="equal">
      <formula>"NO"</formula>
    </cfRule>
    <cfRule type="cellIs" dxfId="640" priority="678" operator="equal">
      <formula>"SI"</formula>
    </cfRule>
  </conditionalFormatting>
  <conditionalFormatting sqref="ER97">
    <cfRule type="cellIs" dxfId="639" priority="637" operator="equal">
      <formula>"NO"</formula>
    </cfRule>
    <cfRule type="cellIs" dxfId="638" priority="638" operator="equal">
      <formula>"SI"</formula>
    </cfRule>
  </conditionalFormatting>
  <conditionalFormatting sqref="FJ97">
    <cfRule type="cellIs" dxfId="637" priority="639" operator="equal">
      <formula>"NO"</formula>
    </cfRule>
    <cfRule type="cellIs" dxfId="636" priority="640" operator="equal">
      <formula>"SI"</formula>
    </cfRule>
  </conditionalFormatting>
  <conditionalFormatting sqref="FT97">
    <cfRule type="cellIs" dxfId="635" priority="635" operator="equal">
      <formula>"NO"</formula>
    </cfRule>
    <cfRule type="cellIs" dxfId="634" priority="636" operator="equal">
      <formula>"SI"</formula>
    </cfRule>
  </conditionalFormatting>
  <conditionalFormatting sqref="FT97">
    <cfRule type="cellIs" dxfId="633" priority="633" operator="equal">
      <formula>"NO"</formula>
    </cfRule>
    <cfRule type="cellIs" dxfId="632" priority="634" operator="equal">
      <formula>"SI"</formula>
    </cfRule>
  </conditionalFormatting>
  <conditionalFormatting sqref="BH103">
    <cfRule type="cellIs" dxfId="631" priority="611" operator="equal">
      <formula>"NO"</formula>
    </cfRule>
    <cfRule type="cellIs" dxfId="630" priority="612" operator="equal">
      <formula>"SI"</formula>
    </cfRule>
  </conditionalFormatting>
  <conditionalFormatting sqref="FS103 FP103 FK103 FE103 EY103 EA103 DU103 DP103 CA103 BW103 BT103 BI103 BC103 AW103 AQ103 AK103 AE103 Z103 U103 CS103 BO103 CG103 CM103 CY103 DE103 DK103 EG103 EM103 ES103">
    <cfRule type="cellIs" dxfId="629" priority="631" operator="equal">
      <formula>"NO"</formula>
    </cfRule>
    <cfRule type="cellIs" dxfId="628" priority="632" operator="equal">
      <formula>"SI"</formula>
    </cfRule>
  </conditionalFormatting>
  <conditionalFormatting sqref="DD103">
    <cfRule type="cellIs" dxfId="627" priority="599" operator="equal">
      <formula>"NO"</formula>
    </cfRule>
    <cfRule type="cellIs" dxfId="626" priority="600" operator="equal">
      <formula>"SI"</formula>
    </cfRule>
  </conditionalFormatting>
  <conditionalFormatting sqref="DJ103">
    <cfRule type="cellIs" dxfId="625" priority="597" operator="equal">
      <formula>"NO"</formula>
    </cfRule>
    <cfRule type="cellIs" dxfId="624" priority="598" operator="equal">
      <formula>"SI"</formula>
    </cfRule>
  </conditionalFormatting>
  <conditionalFormatting sqref="O103">
    <cfRule type="cellIs" dxfId="623" priority="629" operator="equal">
      <formula>"NO"</formula>
    </cfRule>
    <cfRule type="cellIs" dxfId="622" priority="630" operator="equal">
      <formula>"SI"</formula>
    </cfRule>
  </conditionalFormatting>
  <conditionalFormatting sqref="BB103">
    <cfRule type="cellIs" dxfId="621" priority="613" operator="equal">
      <formula>"NO"</formula>
    </cfRule>
    <cfRule type="cellIs" dxfId="620" priority="614" operator="equal">
      <formula>"SI"</formula>
    </cfRule>
  </conditionalFormatting>
  <conditionalFormatting sqref="CX103">
    <cfRule type="cellIs" dxfId="619" priority="627" operator="equal">
      <formula>"NO"</formula>
    </cfRule>
    <cfRule type="cellIs" dxfId="618" priority="628" operator="equal">
      <formula>"SI"</formula>
    </cfRule>
  </conditionalFormatting>
  <conditionalFormatting sqref="BZ103">
    <cfRule type="cellIs" dxfId="617" priority="607" operator="equal">
      <formula>"NO"</formula>
    </cfRule>
    <cfRule type="cellIs" dxfId="616" priority="608" operator="equal">
      <formula>"SI"</formula>
    </cfRule>
  </conditionalFormatting>
  <conditionalFormatting sqref="AJ103">
    <cfRule type="cellIs" dxfId="615" priority="619" operator="equal">
      <formula>"NO"</formula>
    </cfRule>
    <cfRule type="cellIs" dxfId="614" priority="620" operator="equal">
      <formula>"SI"</formula>
    </cfRule>
  </conditionalFormatting>
  <conditionalFormatting sqref="CF103">
    <cfRule type="cellIs" dxfId="613" priority="605" operator="equal">
      <formula>"NO"</formula>
    </cfRule>
    <cfRule type="cellIs" dxfId="612" priority="606" operator="equal">
      <formula>"SI"</formula>
    </cfRule>
  </conditionalFormatting>
  <conditionalFormatting sqref="EF103">
    <cfRule type="cellIs" dxfId="611" priority="593" operator="equal">
      <formula>"NO"</formula>
    </cfRule>
    <cfRule type="cellIs" dxfId="610" priority="594" operator="equal">
      <formula>"SI"</formula>
    </cfRule>
  </conditionalFormatting>
  <conditionalFormatting sqref="DZ103">
    <cfRule type="cellIs" dxfId="609" priority="595" operator="equal">
      <formula>"NO"</formula>
    </cfRule>
    <cfRule type="cellIs" dxfId="608" priority="596" operator="equal">
      <formula>"SI"</formula>
    </cfRule>
  </conditionalFormatting>
  <conditionalFormatting sqref="N103">
    <cfRule type="cellIs" dxfId="607" priority="625" operator="equal">
      <formula>"NO"</formula>
    </cfRule>
    <cfRule type="cellIs" dxfId="606" priority="626" operator="equal">
      <formula>"SI"</formula>
    </cfRule>
  </conditionalFormatting>
  <conditionalFormatting sqref="CR103">
    <cfRule type="cellIs" dxfId="605" priority="601" operator="equal">
      <formula>"NO"</formula>
    </cfRule>
    <cfRule type="cellIs" dxfId="604" priority="602" operator="equal">
      <formula>"SI"</formula>
    </cfRule>
  </conditionalFormatting>
  <conditionalFormatting sqref="AD103">
    <cfRule type="cellIs" dxfId="603" priority="621" operator="equal">
      <formula>"NO"</formula>
    </cfRule>
    <cfRule type="cellIs" dxfId="602" priority="622" operator="equal">
      <formula>"SI"</formula>
    </cfRule>
  </conditionalFormatting>
  <conditionalFormatting sqref="CL103">
    <cfRule type="cellIs" dxfId="601" priority="603" operator="equal">
      <formula>"NO"</formula>
    </cfRule>
    <cfRule type="cellIs" dxfId="600" priority="604" operator="equal">
      <formula>"SI"</formula>
    </cfRule>
  </conditionalFormatting>
  <conditionalFormatting sqref="BN103">
    <cfRule type="cellIs" dxfId="599" priority="609" operator="equal">
      <formula>"NO"</formula>
    </cfRule>
    <cfRule type="cellIs" dxfId="598" priority="610" operator="equal">
      <formula>"SI"</formula>
    </cfRule>
  </conditionalFormatting>
  <conditionalFormatting sqref="EX103">
    <cfRule type="cellIs" dxfId="597" priority="589" operator="equal">
      <formula>"NO"</formula>
    </cfRule>
    <cfRule type="cellIs" dxfId="596" priority="590" operator="equal">
      <formula>"SI"</formula>
    </cfRule>
  </conditionalFormatting>
  <conditionalFormatting sqref="AP103">
    <cfRule type="cellIs" dxfId="595" priority="617" operator="equal">
      <formula>"NO"</formula>
    </cfRule>
    <cfRule type="cellIs" dxfId="594" priority="618" operator="equal">
      <formula>"SI"</formula>
    </cfRule>
  </conditionalFormatting>
  <conditionalFormatting sqref="EL103">
    <cfRule type="cellIs" dxfId="593" priority="591" operator="equal">
      <formula>"NO"</formula>
    </cfRule>
    <cfRule type="cellIs" dxfId="592" priority="592" operator="equal">
      <formula>"SI"</formula>
    </cfRule>
  </conditionalFormatting>
  <conditionalFormatting sqref="AV103">
    <cfRule type="cellIs" dxfId="591" priority="615" operator="equal">
      <formula>"NO"</formula>
    </cfRule>
    <cfRule type="cellIs" dxfId="590" priority="616" operator="equal">
      <formula>"SI"</formula>
    </cfRule>
  </conditionalFormatting>
  <conditionalFormatting sqref="FD103">
    <cfRule type="cellIs" dxfId="589" priority="587" operator="equal">
      <formula>"NO"</formula>
    </cfRule>
    <cfRule type="cellIs" dxfId="588" priority="588" operator="equal">
      <formula>"SI"</formula>
    </cfRule>
  </conditionalFormatting>
  <conditionalFormatting sqref="T103">
    <cfRule type="cellIs" dxfId="587" priority="623" operator="equal">
      <formula>"NO"</formula>
    </cfRule>
    <cfRule type="cellIs" dxfId="586" priority="624" operator="equal">
      <formula>"SI"</formula>
    </cfRule>
  </conditionalFormatting>
  <conditionalFormatting sqref="ER103">
    <cfRule type="cellIs" dxfId="585" priority="583" operator="equal">
      <formula>"NO"</formula>
    </cfRule>
    <cfRule type="cellIs" dxfId="584" priority="584" operator="equal">
      <formula>"SI"</formula>
    </cfRule>
  </conditionalFormatting>
  <conditionalFormatting sqref="FJ103">
    <cfRule type="cellIs" dxfId="583" priority="585" operator="equal">
      <formula>"NO"</formula>
    </cfRule>
    <cfRule type="cellIs" dxfId="582" priority="586" operator="equal">
      <formula>"SI"</formula>
    </cfRule>
  </conditionalFormatting>
  <conditionalFormatting sqref="FT103">
    <cfRule type="cellIs" dxfId="581" priority="581" operator="equal">
      <formula>"NO"</formula>
    </cfRule>
    <cfRule type="cellIs" dxfId="580" priority="582" operator="equal">
      <formula>"SI"</formula>
    </cfRule>
  </conditionalFormatting>
  <conditionalFormatting sqref="FT103">
    <cfRule type="cellIs" dxfId="579" priority="579" operator="equal">
      <formula>"NO"</formula>
    </cfRule>
    <cfRule type="cellIs" dxfId="578" priority="580" operator="equal">
      <formula>"SI"</formula>
    </cfRule>
  </conditionalFormatting>
  <conditionalFormatting sqref="BH109">
    <cfRule type="cellIs" dxfId="577" priority="557" operator="equal">
      <formula>"NO"</formula>
    </cfRule>
    <cfRule type="cellIs" dxfId="576" priority="558" operator="equal">
      <formula>"SI"</formula>
    </cfRule>
  </conditionalFormatting>
  <conditionalFormatting sqref="FS109 FP109 FK109 FE109 EY109 EA109 DU109 DP109 CA109 BW109 BT109 BI109 BC109 AW109 AQ109 AK109 AE109 Z109 U109 CS109 BO109 CG109 CM109 CY109 DE109 DK109 EG109 EM109 ES109">
    <cfRule type="cellIs" dxfId="575" priority="577" operator="equal">
      <formula>"NO"</formula>
    </cfRule>
    <cfRule type="cellIs" dxfId="574" priority="578" operator="equal">
      <formula>"SI"</formula>
    </cfRule>
  </conditionalFormatting>
  <conditionalFormatting sqref="DD109">
    <cfRule type="cellIs" dxfId="573" priority="545" operator="equal">
      <formula>"NO"</formula>
    </cfRule>
    <cfRule type="cellIs" dxfId="572" priority="546" operator="equal">
      <formula>"SI"</formula>
    </cfRule>
  </conditionalFormatting>
  <conditionalFormatting sqref="DJ109">
    <cfRule type="cellIs" dxfId="571" priority="543" operator="equal">
      <formula>"NO"</formula>
    </cfRule>
    <cfRule type="cellIs" dxfId="570" priority="544" operator="equal">
      <formula>"SI"</formula>
    </cfRule>
  </conditionalFormatting>
  <conditionalFormatting sqref="O109">
    <cfRule type="cellIs" dxfId="569" priority="575" operator="equal">
      <formula>"NO"</formula>
    </cfRule>
    <cfRule type="cellIs" dxfId="568" priority="576" operator="equal">
      <formula>"SI"</formula>
    </cfRule>
  </conditionalFormatting>
  <conditionalFormatting sqref="BB109">
    <cfRule type="cellIs" dxfId="567" priority="559" operator="equal">
      <formula>"NO"</formula>
    </cfRule>
    <cfRule type="cellIs" dxfId="566" priority="560" operator="equal">
      <formula>"SI"</formula>
    </cfRule>
  </conditionalFormatting>
  <conditionalFormatting sqref="CX109">
    <cfRule type="cellIs" dxfId="565" priority="573" operator="equal">
      <formula>"NO"</formula>
    </cfRule>
    <cfRule type="cellIs" dxfId="564" priority="574" operator="equal">
      <formula>"SI"</formula>
    </cfRule>
  </conditionalFormatting>
  <conditionalFormatting sqref="BZ109">
    <cfRule type="cellIs" dxfId="563" priority="553" operator="equal">
      <formula>"NO"</formula>
    </cfRule>
    <cfRule type="cellIs" dxfId="562" priority="554" operator="equal">
      <formula>"SI"</formula>
    </cfRule>
  </conditionalFormatting>
  <conditionalFormatting sqref="AJ109">
    <cfRule type="cellIs" dxfId="561" priority="565" operator="equal">
      <formula>"NO"</formula>
    </cfRule>
    <cfRule type="cellIs" dxfId="560" priority="566" operator="equal">
      <formula>"SI"</formula>
    </cfRule>
  </conditionalFormatting>
  <conditionalFormatting sqref="CF109">
    <cfRule type="cellIs" dxfId="559" priority="551" operator="equal">
      <formula>"NO"</formula>
    </cfRule>
    <cfRule type="cellIs" dxfId="558" priority="552" operator="equal">
      <formula>"SI"</formula>
    </cfRule>
  </conditionalFormatting>
  <conditionalFormatting sqref="EF109">
    <cfRule type="cellIs" dxfId="557" priority="539" operator="equal">
      <formula>"NO"</formula>
    </cfRule>
    <cfRule type="cellIs" dxfId="556" priority="540" operator="equal">
      <formula>"SI"</formula>
    </cfRule>
  </conditionalFormatting>
  <conditionalFormatting sqref="DZ109">
    <cfRule type="cellIs" dxfId="555" priority="541" operator="equal">
      <formula>"NO"</formula>
    </cfRule>
    <cfRule type="cellIs" dxfId="554" priority="542" operator="equal">
      <formula>"SI"</formula>
    </cfRule>
  </conditionalFormatting>
  <conditionalFormatting sqref="N109">
    <cfRule type="cellIs" dxfId="553" priority="571" operator="equal">
      <formula>"NO"</formula>
    </cfRule>
    <cfRule type="cellIs" dxfId="552" priority="572" operator="equal">
      <formula>"SI"</formula>
    </cfRule>
  </conditionalFormatting>
  <conditionalFormatting sqref="CR109">
    <cfRule type="cellIs" dxfId="551" priority="547" operator="equal">
      <formula>"NO"</formula>
    </cfRule>
    <cfRule type="cellIs" dxfId="550" priority="548" operator="equal">
      <formula>"SI"</formula>
    </cfRule>
  </conditionalFormatting>
  <conditionalFormatting sqref="AD109">
    <cfRule type="cellIs" dxfId="549" priority="567" operator="equal">
      <formula>"NO"</formula>
    </cfRule>
    <cfRule type="cellIs" dxfId="548" priority="568" operator="equal">
      <formula>"SI"</formula>
    </cfRule>
  </conditionalFormatting>
  <conditionalFormatting sqref="CL109">
    <cfRule type="cellIs" dxfId="547" priority="549" operator="equal">
      <formula>"NO"</formula>
    </cfRule>
    <cfRule type="cellIs" dxfId="546" priority="550" operator="equal">
      <formula>"SI"</formula>
    </cfRule>
  </conditionalFormatting>
  <conditionalFormatting sqref="BN109">
    <cfRule type="cellIs" dxfId="545" priority="555" operator="equal">
      <formula>"NO"</formula>
    </cfRule>
    <cfRule type="cellIs" dxfId="544" priority="556" operator="equal">
      <formula>"SI"</formula>
    </cfRule>
  </conditionalFormatting>
  <conditionalFormatting sqref="EX109">
    <cfRule type="cellIs" dxfId="543" priority="535" operator="equal">
      <formula>"NO"</formula>
    </cfRule>
    <cfRule type="cellIs" dxfId="542" priority="536" operator="equal">
      <formula>"SI"</formula>
    </cfRule>
  </conditionalFormatting>
  <conditionalFormatting sqref="AP109">
    <cfRule type="cellIs" dxfId="541" priority="563" operator="equal">
      <formula>"NO"</formula>
    </cfRule>
    <cfRule type="cellIs" dxfId="540" priority="564" operator="equal">
      <formula>"SI"</formula>
    </cfRule>
  </conditionalFormatting>
  <conditionalFormatting sqref="EL109">
    <cfRule type="cellIs" dxfId="539" priority="537" operator="equal">
      <formula>"NO"</formula>
    </cfRule>
    <cfRule type="cellIs" dxfId="538" priority="538" operator="equal">
      <formula>"SI"</formula>
    </cfRule>
  </conditionalFormatting>
  <conditionalFormatting sqref="AV109">
    <cfRule type="cellIs" dxfId="537" priority="561" operator="equal">
      <formula>"NO"</formula>
    </cfRule>
    <cfRule type="cellIs" dxfId="536" priority="562" operator="equal">
      <formula>"SI"</formula>
    </cfRule>
  </conditionalFormatting>
  <conditionalFormatting sqref="FD109">
    <cfRule type="cellIs" dxfId="535" priority="533" operator="equal">
      <formula>"NO"</formula>
    </cfRule>
    <cfRule type="cellIs" dxfId="534" priority="534" operator="equal">
      <formula>"SI"</formula>
    </cfRule>
  </conditionalFormatting>
  <conditionalFormatting sqref="T109">
    <cfRule type="cellIs" dxfId="533" priority="569" operator="equal">
      <formula>"NO"</formula>
    </cfRule>
    <cfRule type="cellIs" dxfId="532" priority="570" operator="equal">
      <formula>"SI"</formula>
    </cfRule>
  </conditionalFormatting>
  <conditionalFormatting sqref="ER109">
    <cfRule type="cellIs" dxfId="531" priority="529" operator="equal">
      <formula>"NO"</formula>
    </cfRule>
    <cfRule type="cellIs" dxfId="530" priority="530" operator="equal">
      <formula>"SI"</formula>
    </cfRule>
  </conditionalFormatting>
  <conditionalFormatting sqref="FJ109">
    <cfRule type="cellIs" dxfId="529" priority="531" operator="equal">
      <formula>"NO"</formula>
    </cfRule>
    <cfRule type="cellIs" dxfId="528" priority="532" operator="equal">
      <formula>"SI"</formula>
    </cfRule>
  </conditionalFormatting>
  <conditionalFormatting sqref="FT109">
    <cfRule type="cellIs" dxfId="527" priority="527" operator="equal">
      <formula>"NO"</formula>
    </cfRule>
    <cfRule type="cellIs" dxfId="526" priority="528" operator="equal">
      <formula>"SI"</formula>
    </cfRule>
  </conditionalFormatting>
  <conditionalFormatting sqref="FT109">
    <cfRule type="cellIs" dxfId="525" priority="525" operator="equal">
      <formula>"NO"</formula>
    </cfRule>
    <cfRule type="cellIs" dxfId="524" priority="526" operator="equal">
      <formula>"SI"</formula>
    </cfRule>
  </conditionalFormatting>
  <conditionalFormatting sqref="BH111">
    <cfRule type="cellIs" dxfId="523" priority="503" operator="equal">
      <formula>"NO"</formula>
    </cfRule>
    <cfRule type="cellIs" dxfId="522" priority="504" operator="equal">
      <formula>"SI"</formula>
    </cfRule>
  </conditionalFormatting>
  <conditionalFormatting sqref="FS111 FP111 FK111 FE111 EY111 EA111 DU111 DP111 CA111 BW111 BT111 BI111 BC111 AW111 AQ111 AK111 AE111 Z111 U111 CS111 BO111 CG111 CM111 CY111 DE111 DK111 EG111 EM111 ES111">
    <cfRule type="cellIs" dxfId="521" priority="523" operator="equal">
      <formula>"NO"</formula>
    </cfRule>
    <cfRule type="cellIs" dxfId="520" priority="524" operator="equal">
      <formula>"SI"</formula>
    </cfRule>
  </conditionalFormatting>
  <conditionalFormatting sqref="DD111">
    <cfRule type="cellIs" dxfId="519" priority="491" operator="equal">
      <formula>"NO"</formula>
    </cfRule>
    <cfRule type="cellIs" dxfId="518" priority="492" operator="equal">
      <formula>"SI"</formula>
    </cfRule>
  </conditionalFormatting>
  <conditionalFormatting sqref="DJ111">
    <cfRule type="cellIs" dxfId="517" priority="489" operator="equal">
      <formula>"NO"</formula>
    </cfRule>
    <cfRule type="cellIs" dxfId="516" priority="490" operator="equal">
      <formula>"SI"</formula>
    </cfRule>
  </conditionalFormatting>
  <conditionalFormatting sqref="O111">
    <cfRule type="cellIs" dxfId="515" priority="521" operator="equal">
      <formula>"NO"</formula>
    </cfRule>
    <cfRule type="cellIs" dxfId="514" priority="522" operator="equal">
      <formula>"SI"</formula>
    </cfRule>
  </conditionalFormatting>
  <conditionalFormatting sqref="BB111">
    <cfRule type="cellIs" dxfId="513" priority="505" operator="equal">
      <formula>"NO"</formula>
    </cfRule>
    <cfRule type="cellIs" dxfId="512" priority="506" operator="equal">
      <formula>"SI"</formula>
    </cfRule>
  </conditionalFormatting>
  <conditionalFormatting sqref="CX111">
    <cfRule type="cellIs" dxfId="511" priority="519" operator="equal">
      <formula>"NO"</formula>
    </cfRule>
    <cfRule type="cellIs" dxfId="510" priority="520" operator="equal">
      <formula>"SI"</formula>
    </cfRule>
  </conditionalFormatting>
  <conditionalFormatting sqref="BZ111">
    <cfRule type="cellIs" dxfId="509" priority="499" operator="equal">
      <formula>"NO"</formula>
    </cfRule>
    <cfRule type="cellIs" dxfId="508" priority="500" operator="equal">
      <formula>"SI"</formula>
    </cfRule>
  </conditionalFormatting>
  <conditionalFormatting sqref="AJ111">
    <cfRule type="cellIs" dxfId="507" priority="511" operator="equal">
      <formula>"NO"</formula>
    </cfRule>
    <cfRule type="cellIs" dxfId="506" priority="512" operator="equal">
      <formula>"SI"</formula>
    </cfRule>
  </conditionalFormatting>
  <conditionalFormatting sqref="CF111">
    <cfRule type="cellIs" dxfId="505" priority="497" operator="equal">
      <formula>"NO"</formula>
    </cfRule>
    <cfRule type="cellIs" dxfId="504" priority="498" operator="equal">
      <formula>"SI"</formula>
    </cfRule>
  </conditionalFormatting>
  <conditionalFormatting sqref="EF111">
    <cfRule type="cellIs" dxfId="503" priority="485" operator="equal">
      <formula>"NO"</formula>
    </cfRule>
    <cfRule type="cellIs" dxfId="502" priority="486" operator="equal">
      <formula>"SI"</formula>
    </cfRule>
  </conditionalFormatting>
  <conditionalFormatting sqref="DZ111">
    <cfRule type="cellIs" dxfId="501" priority="487" operator="equal">
      <formula>"NO"</formula>
    </cfRule>
    <cfRule type="cellIs" dxfId="500" priority="488" operator="equal">
      <formula>"SI"</formula>
    </cfRule>
  </conditionalFormatting>
  <conditionalFormatting sqref="N111">
    <cfRule type="cellIs" dxfId="499" priority="517" operator="equal">
      <formula>"NO"</formula>
    </cfRule>
    <cfRule type="cellIs" dxfId="498" priority="518" operator="equal">
      <formula>"SI"</formula>
    </cfRule>
  </conditionalFormatting>
  <conditionalFormatting sqref="CR111">
    <cfRule type="cellIs" dxfId="497" priority="493" operator="equal">
      <formula>"NO"</formula>
    </cfRule>
    <cfRule type="cellIs" dxfId="496" priority="494" operator="equal">
      <formula>"SI"</formula>
    </cfRule>
  </conditionalFormatting>
  <conditionalFormatting sqref="AD111">
    <cfRule type="cellIs" dxfId="495" priority="513" operator="equal">
      <formula>"NO"</formula>
    </cfRule>
    <cfRule type="cellIs" dxfId="494" priority="514" operator="equal">
      <formula>"SI"</formula>
    </cfRule>
  </conditionalFormatting>
  <conditionalFormatting sqref="CL111">
    <cfRule type="cellIs" dxfId="493" priority="495" operator="equal">
      <formula>"NO"</formula>
    </cfRule>
    <cfRule type="cellIs" dxfId="492" priority="496" operator="equal">
      <formula>"SI"</formula>
    </cfRule>
  </conditionalFormatting>
  <conditionalFormatting sqref="BN111">
    <cfRule type="cellIs" dxfId="491" priority="501" operator="equal">
      <formula>"NO"</formula>
    </cfRule>
    <cfRule type="cellIs" dxfId="490" priority="502" operator="equal">
      <formula>"SI"</formula>
    </cfRule>
  </conditionalFormatting>
  <conditionalFormatting sqref="EX111">
    <cfRule type="cellIs" dxfId="489" priority="481" operator="equal">
      <formula>"NO"</formula>
    </cfRule>
    <cfRule type="cellIs" dxfId="488" priority="482" operator="equal">
      <formula>"SI"</formula>
    </cfRule>
  </conditionalFormatting>
  <conditionalFormatting sqref="AP111">
    <cfRule type="cellIs" dxfId="487" priority="509" operator="equal">
      <formula>"NO"</formula>
    </cfRule>
    <cfRule type="cellIs" dxfId="486" priority="510" operator="equal">
      <formula>"SI"</formula>
    </cfRule>
  </conditionalFormatting>
  <conditionalFormatting sqref="EL111">
    <cfRule type="cellIs" dxfId="485" priority="483" operator="equal">
      <formula>"NO"</formula>
    </cfRule>
    <cfRule type="cellIs" dxfId="484" priority="484" operator="equal">
      <formula>"SI"</formula>
    </cfRule>
  </conditionalFormatting>
  <conditionalFormatting sqref="AV111">
    <cfRule type="cellIs" dxfId="483" priority="507" operator="equal">
      <formula>"NO"</formula>
    </cfRule>
    <cfRule type="cellIs" dxfId="482" priority="508" operator="equal">
      <formula>"SI"</formula>
    </cfRule>
  </conditionalFormatting>
  <conditionalFormatting sqref="FD111">
    <cfRule type="cellIs" dxfId="481" priority="479" operator="equal">
      <formula>"NO"</formula>
    </cfRule>
    <cfRule type="cellIs" dxfId="480" priority="480" operator="equal">
      <formula>"SI"</formula>
    </cfRule>
  </conditionalFormatting>
  <conditionalFormatting sqref="T111">
    <cfRule type="cellIs" dxfId="479" priority="515" operator="equal">
      <formula>"NO"</formula>
    </cfRule>
    <cfRule type="cellIs" dxfId="478" priority="516" operator="equal">
      <formula>"SI"</formula>
    </cfRule>
  </conditionalFormatting>
  <conditionalFormatting sqref="ER111">
    <cfRule type="cellIs" dxfId="477" priority="475" operator="equal">
      <formula>"NO"</formula>
    </cfRule>
    <cfRule type="cellIs" dxfId="476" priority="476" operator="equal">
      <formula>"SI"</formula>
    </cfRule>
  </conditionalFormatting>
  <conditionalFormatting sqref="FJ111">
    <cfRule type="cellIs" dxfId="475" priority="477" operator="equal">
      <formula>"NO"</formula>
    </cfRule>
    <cfRule type="cellIs" dxfId="474" priority="478" operator="equal">
      <formula>"SI"</formula>
    </cfRule>
  </conditionalFormatting>
  <conditionalFormatting sqref="FT111">
    <cfRule type="cellIs" dxfId="473" priority="473" operator="equal">
      <formula>"NO"</formula>
    </cfRule>
    <cfRule type="cellIs" dxfId="472" priority="474" operator="equal">
      <formula>"SI"</formula>
    </cfRule>
  </conditionalFormatting>
  <conditionalFormatting sqref="FT111">
    <cfRule type="cellIs" dxfId="471" priority="471" operator="equal">
      <formula>"NO"</formula>
    </cfRule>
    <cfRule type="cellIs" dxfId="470" priority="472" operator="equal">
      <formula>"SI"</formula>
    </cfRule>
  </conditionalFormatting>
  <conditionalFormatting sqref="BH115">
    <cfRule type="cellIs" dxfId="469" priority="449" operator="equal">
      <formula>"NO"</formula>
    </cfRule>
    <cfRule type="cellIs" dxfId="468" priority="450" operator="equal">
      <formula>"SI"</formula>
    </cfRule>
  </conditionalFormatting>
  <conditionalFormatting sqref="FS115 FP115 FK115 FE115 EY115 EA115 DU115 DP115 CA115 BW115 BT115 BI115 BC115 AW115 AQ115 AK115 AE115 Z115 U115 CS115 BO115 CG115 CM115 CY115 DE115 DK115 EG115 EM115 ES115">
    <cfRule type="cellIs" dxfId="467" priority="469" operator="equal">
      <formula>"NO"</formula>
    </cfRule>
    <cfRule type="cellIs" dxfId="466" priority="470" operator="equal">
      <formula>"SI"</formula>
    </cfRule>
  </conditionalFormatting>
  <conditionalFormatting sqref="DD115">
    <cfRule type="cellIs" dxfId="465" priority="437" operator="equal">
      <formula>"NO"</formula>
    </cfRule>
    <cfRule type="cellIs" dxfId="464" priority="438" operator="equal">
      <formula>"SI"</formula>
    </cfRule>
  </conditionalFormatting>
  <conditionalFormatting sqref="DJ115">
    <cfRule type="cellIs" dxfId="463" priority="435" operator="equal">
      <formula>"NO"</formula>
    </cfRule>
    <cfRule type="cellIs" dxfId="462" priority="436" operator="equal">
      <formula>"SI"</formula>
    </cfRule>
  </conditionalFormatting>
  <conditionalFormatting sqref="O115">
    <cfRule type="cellIs" dxfId="461" priority="467" operator="equal">
      <formula>"NO"</formula>
    </cfRule>
    <cfRule type="cellIs" dxfId="460" priority="468" operator="equal">
      <formula>"SI"</formula>
    </cfRule>
  </conditionalFormatting>
  <conditionalFormatting sqref="BB115">
    <cfRule type="cellIs" dxfId="459" priority="451" operator="equal">
      <formula>"NO"</formula>
    </cfRule>
    <cfRule type="cellIs" dxfId="458" priority="452" operator="equal">
      <formula>"SI"</formula>
    </cfRule>
  </conditionalFormatting>
  <conditionalFormatting sqref="CX115">
    <cfRule type="cellIs" dxfId="457" priority="465" operator="equal">
      <formula>"NO"</formula>
    </cfRule>
    <cfRule type="cellIs" dxfId="456" priority="466" operator="equal">
      <formula>"SI"</formula>
    </cfRule>
  </conditionalFormatting>
  <conditionalFormatting sqref="BZ115">
    <cfRule type="cellIs" dxfId="455" priority="445" operator="equal">
      <formula>"NO"</formula>
    </cfRule>
    <cfRule type="cellIs" dxfId="454" priority="446" operator="equal">
      <formula>"SI"</formula>
    </cfRule>
  </conditionalFormatting>
  <conditionalFormatting sqref="AJ115">
    <cfRule type="cellIs" dxfId="453" priority="457" operator="equal">
      <formula>"NO"</formula>
    </cfRule>
    <cfRule type="cellIs" dxfId="452" priority="458" operator="equal">
      <formula>"SI"</formula>
    </cfRule>
  </conditionalFormatting>
  <conditionalFormatting sqref="CF115">
    <cfRule type="cellIs" dxfId="451" priority="443" operator="equal">
      <formula>"NO"</formula>
    </cfRule>
    <cfRule type="cellIs" dxfId="450" priority="444" operator="equal">
      <formula>"SI"</formula>
    </cfRule>
  </conditionalFormatting>
  <conditionalFormatting sqref="EF115">
    <cfRule type="cellIs" dxfId="449" priority="431" operator="equal">
      <formula>"NO"</formula>
    </cfRule>
    <cfRule type="cellIs" dxfId="448" priority="432" operator="equal">
      <formula>"SI"</formula>
    </cfRule>
  </conditionalFormatting>
  <conditionalFormatting sqref="DZ115">
    <cfRule type="cellIs" dxfId="447" priority="433" operator="equal">
      <formula>"NO"</formula>
    </cfRule>
    <cfRule type="cellIs" dxfId="446" priority="434" operator="equal">
      <formula>"SI"</formula>
    </cfRule>
  </conditionalFormatting>
  <conditionalFormatting sqref="N115">
    <cfRule type="cellIs" dxfId="445" priority="463" operator="equal">
      <formula>"NO"</formula>
    </cfRule>
    <cfRule type="cellIs" dxfId="444" priority="464" operator="equal">
      <formula>"SI"</formula>
    </cfRule>
  </conditionalFormatting>
  <conditionalFormatting sqref="CR115">
    <cfRule type="cellIs" dxfId="443" priority="439" operator="equal">
      <formula>"NO"</formula>
    </cfRule>
    <cfRule type="cellIs" dxfId="442" priority="440" operator="equal">
      <formula>"SI"</formula>
    </cfRule>
  </conditionalFormatting>
  <conditionalFormatting sqref="AD115">
    <cfRule type="cellIs" dxfId="441" priority="459" operator="equal">
      <formula>"NO"</formula>
    </cfRule>
    <cfRule type="cellIs" dxfId="440" priority="460" operator="equal">
      <formula>"SI"</formula>
    </cfRule>
  </conditionalFormatting>
  <conditionalFormatting sqref="CL115">
    <cfRule type="cellIs" dxfId="439" priority="441" operator="equal">
      <formula>"NO"</formula>
    </cfRule>
    <cfRule type="cellIs" dxfId="438" priority="442" operator="equal">
      <formula>"SI"</formula>
    </cfRule>
  </conditionalFormatting>
  <conditionalFormatting sqref="BN115">
    <cfRule type="cellIs" dxfId="437" priority="447" operator="equal">
      <formula>"NO"</formula>
    </cfRule>
    <cfRule type="cellIs" dxfId="436" priority="448" operator="equal">
      <formula>"SI"</formula>
    </cfRule>
  </conditionalFormatting>
  <conditionalFormatting sqref="EX115">
    <cfRule type="cellIs" dxfId="435" priority="427" operator="equal">
      <formula>"NO"</formula>
    </cfRule>
    <cfRule type="cellIs" dxfId="434" priority="428" operator="equal">
      <formula>"SI"</formula>
    </cfRule>
  </conditionalFormatting>
  <conditionalFormatting sqref="AP115">
    <cfRule type="cellIs" dxfId="433" priority="455" operator="equal">
      <formula>"NO"</formula>
    </cfRule>
    <cfRule type="cellIs" dxfId="432" priority="456" operator="equal">
      <formula>"SI"</formula>
    </cfRule>
  </conditionalFormatting>
  <conditionalFormatting sqref="EL115">
    <cfRule type="cellIs" dxfId="431" priority="429" operator="equal">
      <formula>"NO"</formula>
    </cfRule>
    <cfRule type="cellIs" dxfId="430" priority="430" operator="equal">
      <formula>"SI"</formula>
    </cfRule>
  </conditionalFormatting>
  <conditionalFormatting sqref="AV115">
    <cfRule type="cellIs" dxfId="429" priority="453" operator="equal">
      <formula>"NO"</formula>
    </cfRule>
    <cfRule type="cellIs" dxfId="428" priority="454" operator="equal">
      <formula>"SI"</formula>
    </cfRule>
  </conditionalFormatting>
  <conditionalFormatting sqref="FD115">
    <cfRule type="cellIs" dxfId="427" priority="425" operator="equal">
      <formula>"NO"</formula>
    </cfRule>
    <cfRule type="cellIs" dxfId="426" priority="426" operator="equal">
      <formula>"SI"</formula>
    </cfRule>
  </conditionalFormatting>
  <conditionalFormatting sqref="T115">
    <cfRule type="cellIs" dxfId="425" priority="461" operator="equal">
      <formula>"NO"</formula>
    </cfRule>
    <cfRule type="cellIs" dxfId="424" priority="462" operator="equal">
      <formula>"SI"</formula>
    </cfRule>
  </conditionalFormatting>
  <conditionalFormatting sqref="ER115">
    <cfRule type="cellIs" dxfId="423" priority="421" operator="equal">
      <formula>"NO"</formula>
    </cfRule>
    <cfRule type="cellIs" dxfId="422" priority="422" operator="equal">
      <formula>"SI"</formula>
    </cfRule>
  </conditionalFormatting>
  <conditionalFormatting sqref="FJ115">
    <cfRule type="cellIs" dxfId="421" priority="423" operator="equal">
      <formula>"NO"</formula>
    </cfRule>
    <cfRule type="cellIs" dxfId="420" priority="424" operator="equal">
      <formula>"SI"</formula>
    </cfRule>
  </conditionalFormatting>
  <conditionalFormatting sqref="FT115">
    <cfRule type="cellIs" dxfId="419" priority="419" operator="equal">
      <formula>"NO"</formula>
    </cfRule>
    <cfRule type="cellIs" dxfId="418" priority="420" operator="equal">
      <formula>"SI"</formula>
    </cfRule>
  </conditionalFormatting>
  <conditionalFormatting sqref="FT115">
    <cfRule type="cellIs" dxfId="417" priority="417" operator="equal">
      <formula>"NO"</formula>
    </cfRule>
    <cfRule type="cellIs" dxfId="416" priority="418" operator="equal">
      <formula>"SI"</formula>
    </cfRule>
  </conditionalFormatting>
  <conditionalFormatting sqref="ES114 EM114 EG114 DK114 DE114 CY114 CM114 CG114 BO114 CS114 U114 Z114 AE114 AK114 AQ114 AW114 BC114 BI114 BT114 BW114 CA114 DP114 DU114 EA114 EY114 FE114 FK114">
    <cfRule type="cellIs" dxfId="415" priority="415" operator="equal">
      <formula>"NO"</formula>
    </cfRule>
    <cfRule type="cellIs" dxfId="414" priority="416" operator="equal">
      <formula>"SI"</formula>
    </cfRule>
  </conditionalFormatting>
  <conditionalFormatting sqref="A114:B114">
    <cfRule type="cellIs" dxfId="413" priority="413" operator="greaterThan">
      <formula>1</formula>
    </cfRule>
    <cfRule type="cellIs" dxfId="412" priority="414" operator="equal">
      <formula>100%</formula>
    </cfRule>
  </conditionalFormatting>
  <conditionalFormatting sqref="T114">
    <cfRule type="cellIs" dxfId="411" priority="407" operator="equal">
      <formula>"NO"</formula>
    </cfRule>
    <cfRule type="cellIs" dxfId="410" priority="408" operator="equal">
      <formula>"SI"</formula>
    </cfRule>
  </conditionalFormatting>
  <conditionalFormatting sqref="AD114">
    <cfRule type="cellIs" dxfId="409" priority="405" operator="equal">
      <formula>"NO"</formula>
    </cfRule>
    <cfRule type="cellIs" dxfId="408" priority="406" operator="equal">
      <formula>"SI"</formula>
    </cfRule>
  </conditionalFormatting>
  <conditionalFormatting sqref="N114:O114">
    <cfRule type="cellIs" dxfId="407" priority="411" operator="equal">
      <formula>"NO"</formula>
    </cfRule>
    <cfRule type="cellIs" dxfId="406" priority="412" operator="equal">
      <formula>"SI"</formula>
    </cfRule>
  </conditionalFormatting>
  <conditionalFormatting sqref="CR114">
    <cfRule type="cellIs" dxfId="405" priority="385" operator="equal">
      <formula>"NO"</formula>
    </cfRule>
    <cfRule type="cellIs" dxfId="404" priority="386" operator="equal">
      <formula>"SI"</formula>
    </cfRule>
  </conditionalFormatting>
  <conditionalFormatting sqref="DD114">
    <cfRule type="cellIs" dxfId="403" priority="383" operator="equal">
      <formula>"NO"</formula>
    </cfRule>
    <cfRule type="cellIs" dxfId="402" priority="384" operator="equal">
      <formula>"SI"</formula>
    </cfRule>
  </conditionalFormatting>
  <conditionalFormatting sqref="DJ114">
    <cfRule type="cellIs" dxfId="401" priority="381" operator="equal">
      <formula>"NO"</formula>
    </cfRule>
    <cfRule type="cellIs" dxfId="400" priority="382" operator="equal">
      <formula>"SI"</formula>
    </cfRule>
  </conditionalFormatting>
  <conditionalFormatting sqref="DZ114">
    <cfRule type="cellIs" dxfId="399" priority="379" operator="equal">
      <formula>"NO"</formula>
    </cfRule>
    <cfRule type="cellIs" dxfId="398" priority="380" operator="equal">
      <formula>"SI"</formula>
    </cfRule>
  </conditionalFormatting>
  <conditionalFormatting sqref="CL114">
    <cfRule type="cellIs" dxfId="397" priority="387" operator="equal">
      <formula>"NO"</formula>
    </cfRule>
    <cfRule type="cellIs" dxfId="396" priority="388" operator="equal">
      <formula>"SI"</formula>
    </cfRule>
  </conditionalFormatting>
  <conditionalFormatting sqref="CF114">
    <cfRule type="cellIs" dxfId="395" priority="389" operator="equal">
      <formula>"NO"</formula>
    </cfRule>
    <cfRule type="cellIs" dxfId="394" priority="390" operator="equal">
      <formula>"SI"</formula>
    </cfRule>
  </conditionalFormatting>
  <conditionalFormatting sqref="BZ114">
    <cfRule type="cellIs" dxfId="393" priority="391" operator="equal">
      <formula>"NO"</formula>
    </cfRule>
    <cfRule type="cellIs" dxfId="392" priority="392" operator="equal">
      <formula>"SI"</formula>
    </cfRule>
  </conditionalFormatting>
  <conditionalFormatting sqref="BN114">
    <cfRule type="cellIs" dxfId="391" priority="393" operator="equal">
      <formula>"NO"</formula>
    </cfRule>
    <cfRule type="cellIs" dxfId="390" priority="394" operator="equal">
      <formula>"SI"</formula>
    </cfRule>
  </conditionalFormatting>
  <conditionalFormatting sqref="ER114">
    <cfRule type="cellIs" dxfId="389" priority="367" operator="equal">
      <formula>"NO"</formula>
    </cfRule>
    <cfRule type="cellIs" dxfId="388" priority="368" operator="equal">
      <formula>"SI"</formula>
    </cfRule>
  </conditionalFormatting>
  <conditionalFormatting sqref="CX114">
    <cfRule type="cellIs" dxfId="387" priority="409" operator="equal">
      <formula>"NO"</formula>
    </cfRule>
    <cfRule type="cellIs" dxfId="386" priority="410" operator="equal">
      <formula>"SI"</formula>
    </cfRule>
  </conditionalFormatting>
  <conditionalFormatting sqref="AJ114">
    <cfRule type="cellIs" dxfId="385" priority="403" operator="equal">
      <formula>"NO"</formula>
    </cfRule>
    <cfRule type="cellIs" dxfId="384" priority="404" operator="equal">
      <formula>"SI"</formula>
    </cfRule>
  </conditionalFormatting>
  <conditionalFormatting sqref="BH114">
    <cfRule type="cellIs" dxfId="383" priority="395" operator="equal">
      <formula>"NO"</formula>
    </cfRule>
    <cfRule type="cellIs" dxfId="382" priority="396" operator="equal">
      <formula>"SI"</formula>
    </cfRule>
  </conditionalFormatting>
  <conditionalFormatting sqref="EX114">
    <cfRule type="cellIs" dxfId="381" priority="373" operator="equal">
      <formula>"NO"</formula>
    </cfRule>
    <cfRule type="cellIs" dxfId="380" priority="374" operator="equal">
      <formula>"SI"</formula>
    </cfRule>
  </conditionalFormatting>
  <conditionalFormatting sqref="AP114">
    <cfRule type="cellIs" dxfId="379" priority="401" operator="equal">
      <formula>"NO"</formula>
    </cfRule>
    <cfRule type="cellIs" dxfId="378" priority="402" operator="equal">
      <formula>"SI"</formula>
    </cfRule>
  </conditionalFormatting>
  <conditionalFormatting sqref="FD114">
    <cfRule type="cellIs" dxfId="377" priority="371" operator="equal">
      <formula>"NO"</formula>
    </cfRule>
    <cfRule type="cellIs" dxfId="376" priority="372" operator="equal">
      <formula>"SI"</formula>
    </cfRule>
  </conditionalFormatting>
  <conditionalFormatting sqref="AV114">
    <cfRule type="cellIs" dxfId="375" priority="399" operator="equal">
      <formula>"NO"</formula>
    </cfRule>
    <cfRule type="cellIs" dxfId="374" priority="400" operator="equal">
      <formula>"SI"</formula>
    </cfRule>
  </conditionalFormatting>
  <conditionalFormatting sqref="FJ114">
    <cfRule type="cellIs" dxfId="373" priority="369" operator="equal">
      <formula>"NO"</formula>
    </cfRule>
    <cfRule type="cellIs" dxfId="372" priority="370" operator="equal">
      <formula>"SI"</formula>
    </cfRule>
  </conditionalFormatting>
  <conditionalFormatting sqref="BB114">
    <cfRule type="cellIs" dxfId="371" priority="397" operator="equal">
      <formula>"NO"</formula>
    </cfRule>
    <cfRule type="cellIs" dxfId="370" priority="398" operator="equal">
      <formula>"SI"</formula>
    </cfRule>
  </conditionalFormatting>
  <conditionalFormatting sqref="EF114">
    <cfRule type="cellIs" dxfId="369" priority="377" operator="equal">
      <formula>"NO"</formula>
    </cfRule>
    <cfRule type="cellIs" dxfId="368" priority="378" operator="equal">
      <formula>"SI"</formula>
    </cfRule>
  </conditionalFormatting>
  <conditionalFormatting sqref="EL114">
    <cfRule type="cellIs" dxfId="367" priority="375" operator="equal">
      <formula>"NO"</formula>
    </cfRule>
    <cfRule type="cellIs" dxfId="366" priority="376" operator="equal">
      <formula>"SI"</formula>
    </cfRule>
  </conditionalFormatting>
  <conditionalFormatting sqref="BH117">
    <cfRule type="cellIs" dxfId="365" priority="345" operator="equal">
      <formula>"NO"</formula>
    </cfRule>
    <cfRule type="cellIs" dxfId="364" priority="346" operator="equal">
      <formula>"SI"</formula>
    </cfRule>
  </conditionalFormatting>
  <conditionalFormatting sqref="FS117 FP117 FK117 FE117 EY117 EA117 DU117 DP117 CA117 BW117 BT117 BI117 BC117 AW117 AQ117 AK117 AE117 Z117 U117 CS117 BO117 CG117 CM117 CY117 DE117 DK117 EG117 EM117 ES117">
    <cfRule type="cellIs" dxfId="363" priority="365" operator="equal">
      <formula>"NO"</formula>
    </cfRule>
    <cfRule type="cellIs" dxfId="362" priority="366" operator="equal">
      <formula>"SI"</formula>
    </cfRule>
  </conditionalFormatting>
  <conditionalFormatting sqref="DD117">
    <cfRule type="cellIs" dxfId="361" priority="333" operator="equal">
      <formula>"NO"</formula>
    </cfRule>
    <cfRule type="cellIs" dxfId="360" priority="334" operator="equal">
      <formula>"SI"</formula>
    </cfRule>
  </conditionalFormatting>
  <conditionalFormatting sqref="DJ117">
    <cfRule type="cellIs" dxfId="359" priority="331" operator="equal">
      <formula>"NO"</formula>
    </cfRule>
    <cfRule type="cellIs" dxfId="358" priority="332" operator="equal">
      <formula>"SI"</formula>
    </cfRule>
  </conditionalFormatting>
  <conditionalFormatting sqref="O117">
    <cfRule type="cellIs" dxfId="357" priority="363" operator="equal">
      <formula>"NO"</formula>
    </cfRule>
    <cfRule type="cellIs" dxfId="356" priority="364" operator="equal">
      <formula>"SI"</formula>
    </cfRule>
  </conditionalFormatting>
  <conditionalFormatting sqref="BB117">
    <cfRule type="cellIs" dxfId="355" priority="347" operator="equal">
      <formula>"NO"</formula>
    </cfRule>
    <cfRule type="cellIs" dxfId="354" priority="348" operator="equal">
      <formula>"SI"</formula>
    </cfRule>
  </conditionalFormatting>
  <conditionalFormatting sqref="CX117">
    <cfRule type="cellIs" dxfId="353" priority="361" operator="equal">
      <formula>"NO"</formula>
    </cfRule>
    <cfRule type="cellIs" dxfId="352" priority="362" operator="equal">
      <formula>"SI"</formula>
    </cfRule>
  </conditionalFormatting>
  <conditionalFormatting sqref="BZ117">
    <cfRule type="cellIs" dxfId="351" priority="341" operator="equal">
      <formula>"NO"</formula>
    </cfRule>
    <cfRule type="cellIs" dxfId="350" priority="342" operator="equal">
      <formula>"SI"</formula>
    </cfRule>
  </conditionalFormatting>
  <conditionalFormatting sqref="AJ117">
    <cfRule type="cellIs" dxfId="349" priority="353" operator="equal">
      <formula>"NO"</formula>
    </cfRule>
    <cfRule type="cellIs" dxfId="348" priority="354" operator="equal">
      <formula>"SI"</formula>
    </cfRule>
  </conditionalFormatting>
  <conditionalFormatting sqref="CF117">
    <cfRule type="cellIs" dxfId="347" priority="339" operator="equal">
      <formula>"NO"</formula>
    </cfRule>
    <cfRule type="cellIs" dxfId="346" priority="340" operator="equal">
      <formula>"SI"</formula>
    </cfRule>
  </conditionalFormatting>
  <conditionalFormatting sqref="EF117">
    <cfRule type="cellIs" dxfId="345" priority="327" operator="equal">
      <formula>"NO"</formula>
    </cfRule>
    <cfRule type="cellIs" dxfId="344" priority="328" operator="equal">
      <formula>"SI"</formula>
    </cfRule>
  </conditionalFormatting>
  <conditionalFormatting sqref="DZ117">
    <cfRule type="cellIs" dxfId="343" priority="329" operator="equal">
      <formula>"NO"</formula>
    </cfRule>
    <cfRule type="cellIs" dxfId="342" priority="330" operator="equal">
      <formula>"SI"</formula>
    </cfRule>
  </conditionalFormatting>
  <conditionalFormatting sqref="N117">
    <cfRule type="cellIs" dxfId="341" priority="359" operator="equal">
      <formula>"NO"</formula>
    </cfRule>
    <cfRule type="cellIs" dxfId="340" priority="360" operator="equal">
      <formula>"SI"</formula>
    </cfRule>
  </conditionalFormatting>
  <conditionalFormatting sqref="CR117">
    <cfRule type="cellIs" dxfId="339" priority="335" operator="equal">
      <formula>"NO"</formula>
    </cfRule>
    <cfRule type="cellIs" dxfId="338" priority="336" operator="equal">
      <formula>"SI"</formula>
    </cfRule>
  </conditionalFormatting>
  <conditionalFormatting sqref="AD117">
    <cfRule type="cellIs" dxfId="337" priority="355" operator="equal">
      <formula>"NO"</formula>
    </cfRule>
    <cfRule type="cellIs" dxfId="336" priority="356" operator="equal">
      <formula>"SI"</formula>
    </cfRule>
  </conditionalFormatting>
  <conditionalFormatting sqref="CL117">
    <cfRule type="cellIs" dxfId="335" priority="337" operator="equal">
      <formula>"NO"</formula>
    </cfRule>
    <cfRule type="cellIs" dxfId="334" priority="338" operator="equal">
      <formula>"SI"</formula>
    </cfRule>
  </conditionalFormatting>
  <conditionalFormatting sqref="BN117">
    <cfRule type="cellIs" dxfId="333" priority="343" operator="equal">
      <formula>"NO"</formula>
    </cfRule>
    <cfRule type="cellIs" dxfId="332" priority="344" operator="equal">
      <formula>"SI"</formula>
    </cfRule>
  </conditionalFormatting>
  <conditionalFormatting sqref="EX117">
    <cfRule type="cellIs" dxfId="331" priority="323" operator="equal">
      <formula>"NO"</formula>
    </cfRule>
    <cfRule type="cellIs" dxfId="330" priority="324" operator="equal">
      <formula>"SI"</formula>
    </cfRule>
  </conditionalFormatting>
  <conditionalFormatting sqref="AP117">
    <cfRule type="cellIs" dxfId="329" priority="351" operator="equal">
      <formula>"NO"</formula>
    </cfRule>
    <cfRule type="cellIs" dxfId="328" priority="352" operator="equal">
      <formula>"SI"</formula>
    </cfRule>
  </conditionalFormatting>
  <conditionalFormatting sqref="EL117">
    <cfRule type="cellIs" dxfId="327" priority="325" operator="equal">
      <formula>"NO"</formula>
    </cfRule>
    <cfRule type="cellIs" dxfId="326" priority="326" operator="equal">
      <formula>"SI"</formula>
    </cfRule>
  </conditionalFormatting>
  <conditionalFormatting sqref="AV117">
    <cfRule type="cellIs" dxfId="325" priority="349" operator="equal">
      <formula>"NO"</formula>
    </cfRule>
    <cfRule type="cellIs" dxfId="324" priority="350" operator="equal">
      <formula>"SI"</formula>
    </cfRule>
  </conditionalFormatting>
  <conditionalFormatting sqref="FD117">
    <cfRule type="cellIs" dxfId="323" priority="321" operator="equal">
      <formula>"NO"</formula>
    </cfRule>
    <cfRule type="cellIs" dxfId="322" priority="322" operator="equal">
      <formula>"SI"</formula>
    </cfRule>
  </conditionalFormatting>
  <conditionalFormatting sqref="T117">
    <cfRule type="cellIs" dxfId="321" priority="357" operator="equal">
      <formula>"NO"</formula>
    </cfRule>
    <cfRule type="cellIs" dxfId="320" priority="358" operator="equal">
      <formula>"SI"</formula>
    </cfRule>
  </conditionalFormatting>
  <conditionalFormatting sqref="ER117">
    <cfRule type="cellIs" dxfId="319" priority="317" operator="equal">
      <formula>"NO"</formula>
    </cfRule>
    <cfRule type="cellIs" dxfId="318" priority="318" operator="equal">
      <formula>"SI"</formula>
    </cfRule>
  </conditionalFormatting>
  <conditionalFormatting sqref="FJ117">
    <cfRule type="cellIs" dxfId="317" priority="319" operator="equal">
      <formula>"NO"</formula>
    </cfRule>
    <cfRule type="cellIs" dxfId="316" priority="320" operator="equal">
      <formula>"SI"</formula>
    </cfRule>
  </conditionalFormatting>
  <conditionalFormatting sqref="FT117">
    <cfRule type="cellIs" dxfId="315" priority="315" operator="equal">
      <formula>"NO"</formula>
    </cfRule>
    <cfRule type="cellIs" dxfId="314" priority="316" operator="equal">
      <formula>"SI"</formula>
    </cfRule>
  </conditionalFormatting>
  <conditionalFormatting sqref="FT117">
    <cfRule type="cellIs" dxfId="313" priority="313" operator="equal">
      <formula>"NO"</formula>
    </cfRule>
    <cfRule type="cellIs" dxfId="312" priority="314" operator="equal">
      <formula>"SI"</formula>
    </cfRule>
  </conditionalFormatting>
  <conditionalFormatting sqref="BH119">
    <cfRule type="cellIs" dxfId="311" priority="291" operator="equal">
      <formula>"NO"</formula>
    </cfRule>
    <cfRule type="cellIs" dxfId="310" priority="292" operator="equal">
      <formula>"SI"</formula>
    </cfRule>
  </conditionalFormatting>
  <conditionalFormatting sqref="FS119 FP119 FK119 FE119 EY119 EA119 DU119 DP119 CA119 BW119 BT119 BI119 BC119 AW119 AQ119 AK119 AE119 Z119 U119 CS119 BO119 CG119 CM119 CY119 DE119 DK119 EG119 EM119 ES119">
    <cfRule type="cellIs" dxfId="309" priority="311" operator="equal">
      <formula>"NO"</formula>
    </cfRule>
    <cfRule type="cellIs" dxfId="308" priority="312" operator="equal">
      <formula>"SI"</formula>
    </cfRule>
  </conditionalFormatting>
  <conditionalFormatting sqref="DD119">
    <cfRule type="cellIs" dxfId="307" priority="279" operator="equal">
      <formula>"NO"</formula>
    </cfRule>
    <cfRule type="cellIs" dxfId="306" priority="280" operator="equal">
      <formula>"SI"</formula>
    </cfRule>
  </conditionalFormatting>
  <conditionalFormatting sqref="DJ119">
    <cfRule type="cellIs" dxfId="305" priority="277" operator="equal">
      <formula>"NO"</formula>
    </cfRule>
    <cfRule type="cellIs" dxfId="304" priority="278" operator="equal">
      <formula>"SI"</formula>
    </cfRule>
  </conditionalFormatting>
  <conditionalFormatting sqref="O119">
    <cfRule type="cellIs" dxfId="303" priority="309" operator="equal">
      <formula>"NO"</formula>
    </cfRule>
    <cfRule type="cellIs" dxfId="302" priority="310" operator="equal">
      <formula>"SI"</formula>
    </cfRule>
  </conditionalFormatting>
  <conditionalFormatting sqref="BB119">
    <cfRule type="cellIs" dxfId="301" priority="293" operator="equal">
      <formula>"NO"</formula>
    </cfRule>
    <cfRule type="cellIs" dxfId="300" priority="294" operator="equal">
      <formula>"SI"</formula>
    </cfRule>
  </conditionalFormatting>
  <conditionalFormatting sqref="CX119">
    <cfRule type="cellIs" dxfId="299" priority="307" operator="equal">
      <formula>"NO"</formula>
    </cfRule>
    <cfRule type="cellIs" dxfId="298" priority="308" operator="equal">
      <formula>"SI"</formula>
    </cfRule>
  </conditionalFormatting>
  <conditionalFormatting sqref="BZ119">
    <cfRule type="cellIs" dxfId="297" priority="287" operator="equal">
      <formula>"NO"</formula>
    </cfRule>
    <cfRule type="cellIs" dxfId="296" priority="288" operator="equal">
      <formula>"SI"</formula>
    </cfRule>
  </conditionalFormatting>
  <conditionalFormatting sqref="AJ119">
    <cfRule type="cellIs" dxfId="295" priority="299" operator="equal">
      <formula>"NO"</formula>
    </cfRule>
    <cfRule type="cellIs" dxfId="294" priority="300" operator="equal">
      <formula>"SI"</formula>
    </cfRule>
  </conditionalFormatting>
  <conditionalFormatting sqref="CF119">
    <cfRule type="cellIs" dxfId="293" priority="285" operator="equal">
      <formula>"NO"</formula>
    </cfRule>
    <cfRule type="cellIs" dxfId="292" priority="286" operator="equal">
      <formula>"SI"</formula>
    </cfRule>
  </conditionalFormatting>
  <conditionalFormatting sqref="EF119">
    <cfRule type="cellIs" dxfId="291" priority="273" operator="equal">
      <formula>"NO"</formula>
    </cfRule>
    <cfRule type="cellIs" dxfId="290" priority="274" operator="equal">
      <formula>"SI"</formula>
    </cfRule>
  </conditionalFormatting>
  <conditionalFormatting sqref="DZ119">
    <cfRule type="cellIs" dxfId="289" priority="275" operator="equal">
      <formula>"NO"</formula>
    </cfRule>
    <cfRule type="cellIs" dxfId="288" priority="276" operator="equal">
      <formula>"SI"</formula>
    </cfRule>
  </conditionalFormatting>
  <conditionalFormatting sqref="N119">
    <cfRule type="cellIs" dxfId="287" priority="305" operator="equal">
      <formula>"NO"</formula>
    </cfRule>
    <cfRule type="cellIs" dxfId="286" priority="306" operator="equal">
      <formula>"SI"</formula>
    </cfRule>
  </conditionalFormatting>
  <conditionalFormatting sqref="CR119">
    <cfRule type="cellIs" dxfId="285" priority="281" operator="equal">
      <formula>"NO"</formula>
    </cfRule>
    <cfRule type="cellIs" dxfId="284" priority="282" operator="equal">
      <formula>"SI"</formula>
    </cfRule>
  </conditionalFormatting>
  <conditionalFormatting sqref="AD119">
    <cfRule type="cellIs" dxfId="283" priority="301" operator="equal">
      <formula>"NO"</formula>
    </cfRule>
    <cfRule type="cellIs" dxfId="282" priority="302" operator="equal">
      <formula>"SI"</formula>
    </cfRule>
  </conditionalFormatting>
  <conditionalFormatting sqref="CL119">
    <cfRule type="cellIs" dxfId="281" priority="283" operator="equal">
      <formula>"NO"</formula>
    </cfRule>
    <cfRule type="cellIs" dxfId="280" priority="284" operator="equal">
      <formula>"SI"</formula>
    </cfRule>
  </conditionalFormatting>
  <conditionalFormatting sqref="BN119">
    <cfRule type="cellIs" dxfId="279" priority="289" operator="equal">
      <formula>"NO"</formula>
    </cfRule>
    <cfRule type="cellIs" dxfId="278" priority="290" operator="equal">
      <formula>"SI"</formula>
    </cfRule>
  </conditionalFormatting>
  <conditionalFormatting sqref="EX119">
    <cfRule type="cellIs" dxfId="277" priority="269" operator="equal">
      <formula>"NO"</formula>
    </cfRule>
    <cfRule type="cellIs" dxfId="276" priority="270" operator="equal">
      <formula>"SI"</formula>
    </cfRule>
  </conditionalFormatting>
  <conditionalFormatting sqref="AP119">
    <cfRule type="cellIs" dxfId="275" priority="297" operator="equal">
      <formula>"NO"</formula>
    </cfRule>
    <cfRule type="cellIs" dxfId="274" priority="298" operator="equal">
      <formula>"SI"</formula>
    </cfRule>
  </conditionalFormatting>
  <conditionalFormatting sqref="EL119">
    <cfRule type="cellIs" dxfId="273" priority="271" operator="equal">
      <formula>"NO"</formula>
    </cfRule>
    <cfRule type="cellIs" dxfId="272" priority="272" operator="equal">
      <formula>"SI"</formula>
    </cfRule>
  </conditionalFormatting>
  <conditionalFormatting sqref="AV119">
    <cfRule type="cellIs" dxfId="271" priority="295" operator="equal">
      <formula>"NO"</formula>
    </cfRule>
    <cfRule type="cellIs" dxfId="270" priority="296" operator="equal">
      <formula>"SI"</formula>
    </cfRule>
  </conditionalFormatting>
  <conditionalFormatting sqref="FD119">
    <cfRule type="cellIs" dxfId="269" priority="267" operator="equal">
      <formula>"NO"</formula>
    </cfRule>
    <cfRule type="cellIs" dxfId="268" priority="268" operator="equal">
      <formula>"SI"</formula>
    </cfRule>
  </conditionalFormatting>
  <conditionalFormatting sqref="T119">
    <cfRule type="cellIs" dxfId="267" priority="303" operator="equal">
      <formula>"NO"</formula>
    </cfRule>
    <cfRule type="cellIs" dxfId="266" priority="304" operator="equal">
      <formula>"SI"</formula>
    </cfRule>
  </conditionalFormatting>
  <conditionalFormatting sqref="ER119">
    <cfRule type="cellIs" dxfId="265" priority="263" operator="equal">
      <formula>"NO"</formula>
    </cfRule>
    <cfRule type="cellIs" dxfId="264" priority="264" operator="equal">
      <formula>"SI"</formula>
    </cfRule>
  </conditionalFormatting>
  <conditionalFormatting sqref="FJ119">
    <cfRule type="cellIs" dxfId="263" priority="265" operator="equal">
      <formula>"NO"</formula>
    </cfRule>
    <cfRule type="cellIs" dxfId="262" priority="266" operator="equal">
      <formula>"SI"</formula>
    </cfRule>
  </conditionalFormatting>
  <conditionalFormatting sqref="FT119">
    <cfRule type="cellIs" dxfId="261" priority="261" operator="equal">
      <formula>"NO"</formula>
    </cfRule>
    <cfRule type="cellIs" dxfId="260" priority="262" operator="equal">
      <formula>"SI"</formula>
    </cfRule>
  </conditionalFormatting>
  <conditionalFormatting sqref="FT119">
    <cfRule type="cellIs" dxfId="259" priority="259" operator="equal">
      <formula>"NO"</formula>
    </cfRule>
    <cfRule type="cellIs" dxfId="258" priority="260" operator="equal">
      <formula>"SI"</formula>
    </cfRule>
  </conditionalFormatting>
  <conditionalFormatting sqref="BH121">
    <cfRule type="cellIs" dxfId="257" priority="237" operator="equal">
      <formula>"NO"</formula>
    </cfRule>
    <cfRule type="cellIs" dxfId="256" priority="238" operator="equal">
      <formula>"SI"</formula>
    </cfRule>
  </conditionalFormatting>
  <conditionalFormatting sqref="FS121 FP121 FK121 FE121 EY121 EA121 DU121 DP121 CA121 BW121 BT121 BI121 BC121 AW121 AQ121 AK121 AE121 Z121 U121 CS121 BO121 CG121 CM121 CY121 DE121 DK121 EG121 EM121 ES121">
    <cfRule type="cellIs" dxfId="255" priority="257" operator="equal">
      <formula>"NO"</formula>
    </cfRule>
    <cfRule type="cellIs" dxfId="254" priority="258" operator="equal">
      <formula>"SI"</formula>
    </cfRule>
  </conditionalFormatting>
  <conditionalFormatting sqref="DD121">
    <cfRule type="cellIs" dxfId="253" priority="225" operator="equal">
      <formula>"NO"</formula>
    </cfRule>
    <cfRule type="cellIs" dxfId="252" priority="226" operator="equal">
      <formula>"SI"</formula>
    </cfRule>
  </conditionalFormatting>
  <conditionalFormatting sqref="DJ121">
    <cfRule type="cellIs" dxfId="251" priority="223" operator="equal">
      <formula>"NO"</formula>
    </cfRule>
    <cfRule type="cellIs" dxfId="250" priority="224" operator="equal">
      <formula>"SI"</formula>
    </cfRule>
  </conditionalFormatting>
  <conditionalFormatting sqref="O121">
    <cfRule type="cellIs" dxfId="249" priority="255" operator="equal">
      <formula>"NO"</formula>
    </cfRule>
    <cfRule type="cellIs" dxfId="248" priority="256" operator="equal">
      <formula>"SI"</formula>
    </cfRule>
  </conditionalFormatting>
  <conditionalFormatting sqref="BB121">
    <cfRule type="cellIs" dxfId="247" priority="239" operator="equal">
      <formula>"NO"</formula>
    </cfRule>
    <cfRule type="cellIs" dxfId="246" priority="240" operator="equal">
      <formula>"SI"</formula>
    </cfRule>
  </conditionalFormatting>
  <conditionalFormatting sqref="CX121">
    <cfRule type="cellIs" dxfId="245" priority="253" operator="equal">
      <formula>"NO"</formula>
    </cfRule>
    <cfRule type="cellIs" dxfId="244" priority="254" operator="equal">
      <formula>"SI"</formula>
    </cfRule>
  </conditionalFormatting>
  <conditionalFormatting sqref="BZ121">
    <cfRule type="cellIs" dxfId="243" priority="233" operator="equal">
      <formula>"NO"</formula>
    </cfRule>
    <cfRule type="cellIs" dxfId="242" priority="234" operator="equal">
      <formula>"SI"</formula>
    </cfRule>
  </conditionalFormatting>
  <conditionalFormatting sqref="AJ121">
    <cfRule type="cellIs" dxfId="241" priority="245" operator="equal">
      <formula>"NO"</formula>
    </cfRule>
    <cfRule type="cellIs" dxfId="240" priority="246" operator="equal">
      <formula>"SI"</formula>
    </cfRule>
  </conditionalFormatting>
  <conditionalFormatting sqref="CF121">
    <cfRule type="cellIs" dxfId="239" priority="231" operator="equal">
      <formula>"NO"</formula>
    </cfRule>
    <cfRule type="cellIs" dxfId="238" priority="232" operator="equal">
      <formula>"SI"</formula>
    </cfRule>
  </conditionalFormatting>
  <conditionalFormatting sqref="EF121">
    <cfRule type="cellIs" dxfId="237" priority="219" operator="equal">
      <formula>"NO"</formula>
    </cfRule>
    <cfRule type="cellIs" dxfId="236" priority="220" operator="equal">
      <formula>"SI"</formula>
    </cfRule>
  </conditionalFormatting>
  <conditionalFormatting sqref="DZ121">
    <cfRule type="cellIs" dxfId="235" priority="221" operator="equal">
      <formula>"NO"</formula>
    </cfRule>
    <cfRule type="cellIs" dxfId="234" priority="222" operator="equal">
      <formula>"SI"</formula>
    </cfRule>
  </conditionalFormatting>
  <conditionalFormatting sqref="N121">
    <cfRule type="cellIs" dxfId="233" priority="251" operator="equal">
      <formula>"NO"</formula>
    </cfRule>
    <cfRule type="cellIs" dxfId="232" priority="252" operator="equal">
      <formula>"SI"</formula>
    </cfRule>
  </conditionalFormatting>
  <conditionalFormatting sqref="CR121">
    <cfRule type="cellIs" dxfId="231" priority="227" operator="equal">
      <formula>"NO"</formula>
    </cfRule>
    <cfRule type="cellIs" dxfId="230" priority="228" operator="equal">
      <formula>"SI"</formula>
    </cfRule>
  </conditionalFormatting>
  <conditionalFormatting sqref="AD121">
    <cfRule type="cellIs" dxfId="229" priority="247" operator="equal">
      <formula>"NO"</formula>
    </cfRule>
    <cfRule type="cellIs" dxfId="228" priority="248" operator="equal">
      <formula>"SI"</formula>
    </cfRule>
  </conditionalFormatting>
  <conditionalFormatting sqref="CL121">
    <cfRule type="cellIs" dxfId="227" priority="229" operator="equal">
      <formula>"NO"</formula>
    </cfRule>
    <cfRule type="cellIs" dxfId="226" priority="230" operator="equal">
      <formula>"SI"</formula>
    </cfRule>
  </conditionalFormatting>
  <conditionalFormatting sqref="BN121">
    <cfRule type="cellIs" dxfId="225" priority="235" operator="equal">
      <formula>"NO"</formula>
    </cfRule>
    <cfRule type="cellIs" dxfId="224" priority="236" operator="equal">
      <formula>"SI"</formula>
    </cfRule>
  </conditionalFormatting>
  <conditionalFormatting sqref="EX121">
    <cfRule type="cellIs" dxfId="223" priority="215" operator="equal">
      <formula>"NO"</formula>
    </cfRule>
    <cfRule type="cellIs" dxfId="222" priority="216" operator="equal">
      <formula>"SI"</formula>
    </cfRule>
  </conditionalFormatting>
  <conditionalFormatting sqref="AP121">
    <cfRule type="cellIs" dxfId="221" priority="243" operator="equal">
      <formula>"NO"</formula>
    </cfRule>
    <cfRule type="cellIs" dxfId="220" priority="244" operator="equal">
      <formula>"SI"</formula>
    </cfRule>
  </conditionalFormatting>
  <conditionalFormatting sqref="EL121">
    <cfRule type="cellIs" dxfId="219" priority="217" operator="equal">
      <formula>"NO"</formula>
    </cfRule>
    <cfRule type="cellIs" dxfId="218" priority="218" operator="equal">
      <formula>"SI"</formula>
    </cfRule>
  </conditionalFormatting>
  <conditionalFormatting sqref="AV121">
    <cfRule type="cellIs" dxfId="217" priority="241" operator="equal">
      <formula>"NO"</formula>
    </cfRule>
    <cfRule type="cellIs" dxfId="216" priority="242" operator="equal">
      <formula>"SI"</formula>
    </cfRule>
  </conditionalFormatting>
  <conditionalFormatting sqref="FD121">
    <cfRule type="cellIs" dxfId="215" priority="213" operator="equal">
      <formula>"NO"</formula>
    </cfRule>
    <cfRule type="cellIs" dxfId="214" priority="214" operator="equal">
      <formula>"SI"</formula>
    </cfRule>
  </conditionalFormatting>
  <conditionalFormatting sqref="T121">
    <cfRule type="cellIs" dxfId="213" priority="249" operator="equal">
      <formula>"NO"</formula>
    </cfRule>
    <cfRule type="cellIs" dxfId="212" priority="250" operator="equal">
      <formula>"SI"</formula>
    </cfRule>
  </conditionalFormatting>
  <conditionalFormatting sqref="ER121">
    <cfRule type="cellIs" dxfId="211" priority="209" operator="equal">
      <formula>"NO"</formula>
    </cfRule>
    <cfRule type="cellIs" dxfId="210" priority="210" operator="equal">
      <formula>"SI"</formula>
    </cfRule>
  </conditionalFormatting>
  <conditionalFormatting sqref="FJ121">
    <cfRule type="cellIs" dxfId="209" priority="211" operator="equal">
      <formula>"NO"</formula>
    </cfRule>
    <cfRule type="cellIs" dxfId="208" priority="212" operator="equal">
      <formula>"SI"</formula>
    </cfRule>
  </conditionalFormatting>
  <conditionalFormatting sqref="FT121">
    <cfRule type="cellIs" dxfId="207" priority="207" operator="equal">
      <formula>"NO"</formula>
    </cfRule>
    <cfRule type="cellIs" dxfId="206" priority="208" operator="equal">
      <formula>"SI"</formula>
    </cfRule>
  </conditionalFormatting>
  <conditionalFormatting sqref="FT121">
    <cfRule type="cellIs" dxfId="205" priority="205" operator="equal">
      <formula>"NO"</formula>
    </cfRule>
    <cfRule type="cellIs" dxfId="204" priority="206" operator="equal">
      <formula>"SI"</formula>
    </cfRule>
  </conditionalFormatting>
  <conditionalFormatting sqref="BH123">
    <cfRule type="cellIs" dxfId="203" priority="183" operator="equal">
      <formula>"NO"</formula>
    </cfRule>
    <cfRule type="cellIs" dxfId="202" priority="184" operator="equal">
      <formula>"SI"</formula>
    </cfRule>
  </conditionalFormatting>
  <conditionalFormatting sqref="FS123 FP123 FK123 FE123 EY123 EA123 DU123 DP123 CA123 BW123 BT123 BI123 BC123 AW123 AQ123 AK123 AE123 Z123 U123 CS123 BO123 CG123 CM123 CY123 DE123 DK123 EG123 EM123 ES123">
    <cfRule type="cellIs" dxfId="201" priority="203" operator="equal">
      <formula>"NO"</formula>
    </cfRule>
    <cfRule type="cellIs" dxfId="200" priority="204" operator="equal">
      <formula>"SI"</formula>
    </cfRule>
  </conditionalFormatting>
  <conditionalFormatting sqref="DD123">
    <cfRule type="cellIs" dxfId="199" priority="171" operator="equal">
      <formula>"NO"</formula>
    </cfRule>
    <cfRule type="cellIs" dxfId="198" priority="172" operator="equal">
      <formula>"SI"</formula>
    </cfRule>
  </conditionalFormatting>
  <conditionalFormatting sqref="DJ123">
    <cfRule type="cellIs" dxfId="197" priority="169" operator="equal">
      <formula>"NO"</formula>
    </cfRule>
    <cfRule type="cellIs" dxfId="196" priority="170" operator="equal">
      <formula>"SI"</formula>
    </cfRule>
  </conditionalFormatting>
  <conditionalFormatting sqref="O123">
    <cfRule type="cellIs" dxfId="195" priority="201" operator="equal">
      <formula>"NO"</formula>
    </cfRule>
    <cfRule type="cellIs" dxfId="194" priority="202" operator="equal">
      <formula>"SI"</formula>
    </cfRule>
  </conditionalFormatting>
  <conditionalFormatting sqref="BB123">
    <cfRule type="cellIs" dxfId="193" priority="185" operator="equal">
      <formula>"NO"</formula>
    </cfRule>
    <cfRule type="cellIs" dxfId="192" priority="186" operator="equal">
      <formula>"SI"</formula>
    </cfRule>
  </conditionalFormatting>
  <conditionalFormatting sqref="CX123">
    <cfRule type="cellIs" dxfId="191" priority="199" operator="equal">
      <formula>"NO"</formula>
    </cfRule>
    <cfRule type="cellIs" dxfId="190" priority="200" operator="equal">
      <formula>"SI"</formula>
    </cfRule>
  </conditionalFormatting>
  <conditionalFormatting sqref="BZ123">
    <cfRule type="cellIs" dxfId="189" priority="179" operator="equal">
      <formula>"NO"</formula>
    </cfRule>
    <cfRule type="cellIs" dxfId="188" priority="180" operator="equal">
      <formula>"SI"</formula>
    </cfRule>
  </conditionalFormatting>
  <conditionalFormatting sqref="AJ123">
    <cfRule type="cellIs" dxfId="187" priority="191" operator="equal">
      <formula>"NO"</formula>
    </cfRule>
    <cfRule type="cellIs" dxfId="186" priority="192" operator="equal">
      <formula>"SI"</formula>
    </cfRule>
  </conditionalFormatting>
  <conditionalFormatting sqref="CF123">
    <cfRule type="cellIs" dxfId="185" priority="177" operator="equal">
      <formula>"NO"</formula>
    </cfRule>
    <cfRule type="cellIs" dxfId="184" priority="178" operator="equal">
      <formula>"SI"</formula>
    </cfRule>
  </conditionalFormatting>
  <conditionalFormatting sqref="EF123">
    <cfRule type="cellIs" dxfId="183" priority="165" operator="equal">
      <formula>"NO"</formula>
    </cfRule>
    <cfRule type="cellIs" dxfId="182" priority="166" operator="equal">
      <formula>"SI"</formula>
    </cfRule>
  </conditionalFormatting>
  <conditionalFormatting sqref="DZ123">
    <cfRule type="cellIs" dxfId="181" priority="167" operator="equal">
      <formula>"NO"</formula>
    </cfRule>
    <cfRule type="cellIs" dxfId="180" priority="168" operator="equal">
      <formula>"SI"</formula>
    </cfRule>
  </conditionalFormatting>
  <conditionalFormatting sqref="N123">
    <cfRule type="cellIs" dxfId="179" priority="197" operator="equal">
      <formula>"NO"</formula>
    </cfRule>
    <cfRule type="cellIs" dxfId="178" priority="198" operator="equal">
      <formula>"SI"</formula>
    </cfRule>
  </conditionalFormatting>
  <conditionalFormatting sqref="CR123">
    <cfRule type="cellIs" dxfId="177" priority="173" operator="equal">
      <formula>"NO"</formula>
    </cfRule>
    <cfRule type="cellIs" dxfId="176" priority="174" operator="equal">
      <formula>"SI"</formula>
    </cfRule>
  </conditionalFormatting>
  <conditionalFormatting sqref="AD123">
    <cfRule type="cellIs" dxfId="175" priority="193" operator="equal">
      <formula>"NO"</formula>
    </cfRule>
    <cfRule type="cellIs" dxfId="174" priority="194" operator="equal">
      <formula>"SI"</formula>
    </cfRule>
  </conditionalFormatting>
  <conditionalFormatting sqref="CL123">
    <cfRule type="cellIs" dxfId="173" priority="175" operator="equal">
      <formula>"NO"</formula>
    </cfRule>
    <cfRule type="cellIs" dxfId="172" priority="176" operator="equal">
      <formula>"SI"</formula>
    </cfRule>
  </conditionalFormatting>
  <conditionalFormatting sqref="BN123">
    <cfRule type="cellIs" dxfId="171" priority="181" operator="equal">
      <formula>"NO"</formula>
    </cfRule>
    <cfRule type="cellIs" dxfId="170" priority="182" operator="equal">
      <formula>"SI"</formula>
    </cfRule>
  </conditionalFormatting>
  <conditionalFormatting sqref="EX123">
    <cfRule type="cellIs" dxfId="169" priority="161" operator="equal">
      <formula>"NO"</formula>
    </cfRule>
    <cfRule type="cellIs" dxfId="168" priority="162" operator="equal">
      <formula>"SI"</formula>
    </cfRule>
  </conditionalFormatting>
  <conditionalFormatting sqref="AP123">
    <cfRule type="cellIs" dxfId="167" priority="189" operator="equal">
      <formula>"NO"</formula>
    </cfRule>
    <cfRule type="cellIs" dxfId="166" priority="190" operator="equal">
      <formula>"SI"</formula>
    </cfRule>
  </conditionalFormatting>
  <conditionalFormatting sqref="EL123">
    <cfRule type="cellIs" dxfId="165" priority="163" operator="equal">
      <formula>"NO"</formula>
    </cfRule>
    <cfRule type="cellIs" dxfId="164" priority="164" operator="equal">
      <formula>"SI"</formula>
    </cfRule>
  </conditionalFormatting>
  <conditionalFormatting sqref="AV123">
    <cfRule type="cellIs" dxfId="163" priority="187" operator="equal">
      <formula>"NO"</formula>
    </cfRule>
    <cfRule type="cellIs" dxfId="162" priority="188" operator="equal">
      <formula>"SI"</formula>
    </cfRule>
  </conditionalFormatting>
  <conditionalFormatting sqref="FD123">
    <cfRule type="cellIs" dxfId="161" priority="159" operator="equal">
      <formula>"NO"</formula>
    </cfRule>
    <cfRule type="cellIs" dxfId="160" priority="160" operator="equal">
      <formula>"SI"</formula>
    </cfRule>
  </conditionalFormatting>
  <conditionalFormatting sqref="T123">
    <cfRule type="cellIs" dxfId="159" priority="195" operator="equal">
      <formula>"NO"</formula>
    </cfRule>
    <cfRule type="cellIs" dxfId="158" priority="196" operator="equal">
      <formula>"SI"</formula>
    </cfRule>
  </conditionalFormatting>
  <conditionalFormatting sqref="ER123">
    <cfRule type="cellIs" dxfId="157" priority="155" operator="equal">
      <formula>"NO"</formula>
    </cfRule>
    <cfRule type="cellIs" dxfId="156" priority="156" operator="equal">
      <formula>"SI"</formula>
    </cfRule>
  </conditionalFormatting>
  <conditionalFormatting sqref="FJ123">
    <cfRule type="cellIs" dxfId="155" priority="157" operator="equal">
      <formula>"NO"</formula>
    </cfRule>
    <cfRule type="cellIs" dxfId="154" priority="158" operator="equal">
      <formula>"SI"</formula>
    </cfRule>
  </conditionalFormatting>
  <conditionalFormatting sqref="FT123">
    <cfRule type="cellIs" dxfId="153" priority="153" operator="equal">
      <formula>"NO"</formula>
    </cfRule>
    <cfRule type="cellIs" dxfId="152" priority="154" operator="equal">
      <formula>"SI"</formula>
    </cfRule>
  </conditionalFormatting>
  <conditionalFormatting sqref="FT123">
    <cfRule type="cellIs" dxfId="151" priority="151" operator="equal">
      <formula>"NO"</formula>
    </cfRule>
    <cfRule type="cellIs" dxfId="150" priority="152" operator="equal">
      <formula>"SI"</formula>
    </cfRule>
  </conditionalFormatting>
  <conditionalFormatting sqref="BH125">
    <cfRule type="cellIs" dxfId="149" priority="129" operator="equal">
      <formula>"NO"</formula>
    </cfRule>
    <cfRule type="cellIs" dxfId="148" priority="130" operator="equal">
      <formula>"SI"</formula>
    </cfRule>
  </conditionalFormatting>
  <conditionalFormatting sqref="FS125 FP125 FK125 FE125 EY125 EA125 DU125 DP125 CA125 BW125 BT125 BI125 BC125 AW125 AQ125 AK125 AE125 Z125 U125 CS125 BO125 CG125 CM125 CY125 DE125 DK125 EG125 EM125 ES125">
    <cfRule type="cellIs" dxfId="147" priority="149" operator="equal">
      <formula>"NO"</formula>
    </cfRule>
    <cfRule type="cellIs" dxfId="146" priority="150" operator="equal">
      <formula>"SI"</formula>
    </cfRule>
  </conditionalFormatting>
  <conditionalFormatting sqref="DD125">
    <cfRule type="cellIs" dxfId="145" priority="117" operator="equal">
      <formula>"NO"</formula>
    </cfRule>
    <cfRule type="cellIs" dxfId="144" priority="118" operator="equal">
      <formula>"SI"</formula>
    </cfRule>
  </conditionalFormatting>
  <conditionalFormatting sqref="DJ125">
    <cfRule type="cellIs" dxfId="143" priority="115" operator="equal">
      <formula>"NO"</formula>
    </cfRule>
    <cfRule type="cellIs" dxfId="142" priority="116" operator="equal">
      <formula>"SI"</formula>
    </cfRule>
  </conditionalFormatting>
  <conditionalFormatting sqref="O125">
    <cfRule type="cellIs" dxfId="141" priority="147" operator="equal">
      <formula>"NO"</formula>
    </cfRule>
    <cfRule type="cellIs" dxfId="140" priority="148" operator="equal">
      <formula>"SI"</formula>
    </cfRule>
  </conditionalFormatting>
  <conditionalFormatting sqref="BB125">
    <cfRule type="cellIs" dxfId="139" priority="131" operator="equal">
      <formula>"NO"</formula>
    </cfRule>
    <cfRule type="cellIs" dxfId="138" priority="132" operator="equal">
      <formula>"SI"</formula>
    </cfRule>
  </conditionalFormatting>
  <conditionalFormatting sqref="CX125">
    <cfRule type="cellIs" dxfId="137" priority="145" operator="equal">
      <formula>"NO"</formula>
    </cfRule>
    <cfRule type="cellIs" dxfId="136" priority="146" operator="equal">
      <formula>"SI"</formula>
    </cfRule>
  </conditionalFormatting>
  <conditionalFormatting sqref="BZ125">
    <cfRule type="cellIs" dxfId="135" priority="125" operator="equal">
      <formula>"NO"</formula>
    </cfRule>
    <cfRule type="cellIs" dxfId="134" priority="126" operator="equal">
      <formula>"SI"</formula>
    </cfRule>
  </conditionalFormatting>
  <conditionalFormatting sqref="AJ125">
    <cfRule type="cellIs" dxfId="133" priority="137" operator="equal">
      <formula>"NO"</formula>
    </cfRule>
    <cfRule type="cellIs" dxfId="132" priority="138" operator="equal">
      <formula>"SI"</formula>
    </cfRule>
  </conditionalFormatting>
  <conditionalFormatting sqref="CF125">
    <cfRule type="cellIs" dxfId="131" priority="123" operator="equal">
      <formula>"NO"</formula>
    </cfRule>
    <cfRule type="cellIs" dxfId="130" priority="124" operator="equal">
      <formula>"SI"</formula>
    </cfRule>
  </conditionalFormatting>
  <conditionalFormatting sqref="EF125">
    <cfRule type="cellIs" dxfId="129" priority="111" operator="equal">
      <formula>"NO"</formula>
    </cfRule>
    <cfRule type="cellIs" dxfId="128" priority="112" operator="equal">
      <formula>"SI"</formula>
    </cfRule>
  </conditionalFormatting>
  <conditionalFormatting sqref="DZ125">
    <cfRule type="cellIs" dxfId="127" priority="113" operator="equal">
      <formula>"NO"</formula>
    </cfRule>
    <cfRule type="cellIs" dxfId="126" priority="114" operator="equal">
      <formula>"SI"</formula>
    </cfRule>
  </conditionalFormatting>
  <conditionalFormatting sqref="N125">
    <cfRule type="cellIs" dxfId="125" priority="143" operator="equal">
      <formula>"NO"</formula>
    </cfRule>
    <cfRule type="cellIs" dxfId="124" priority="144" operator="equal">
      <formula>"SI"</formula>
    </cfRule>
  </conditionalFormatting>
  <conditionalFormatting sqref="CR125">
    <cfRule type="cellIs" dxfId="123" priority="119" operator="equal">
      <formula>"NO"</formula>
    </cfRule>
    <cfRule type="cellIs" dxfId="122" priority="120" operator="equal">
      <formula>"SI"</formula>
    </cfRule>
  </conditionalFormatting>
  <conditionalFormatting sqref="AD125">
    <cfRule type="cellIs" dxfId="121" priority="139" operator="equal">
      <formula>"NO"</formula>
    </cfRule>
    <cfRule type="cellIs" dxfId="120" priority="140" operator="equal">
      <formula>"SI"</formula>
    </cfRule>
  </conditionalFormatting>
  <conditionalFormatting sqref="CL125">
    <cfRule type="cellIs" dxfId="119" priority="121" operator="equal">
      <formula>"NO"</formula>
    </cfRule>
    <cfRule type="cellIs" dxfId="118" priority="122" operator="equal">
      <formula>"SI"</formula>
    </cfRule>
  </conditionalFormatting>
  <conditionalFormatting sqref="BN125">
    <cfRule type="cellIs" dxfId="117" priority="127" operator="equal">
      <formula>"NO"</formula>
    </cfRule>
    <cfRule type="cellIs" dxfId="116" priority="128" operator="equal">
      <formula>"SI"</formula>
    </cfRule>
  </conditionalFormatting>
  <conditionalFormatting sqref="EX125">
    <cfRule type="cellIs" dxfId="115" priority="107" operator="equal">
      <formula>"NO"</formula>
    </cfRule>
    <cfRule type="cellIs" dxfId="114" priority="108" operator="equal">
      <formula>"SI"</formula>
    </cfRule>
  </conditionalFormatting>
  <conditionalFormatting sqref="AP125">
    <cfRule type="cellIs" dxfId="113" priority="135" operator="equal">
      <formula>"NO"</formula>
    </cfRule>
    <cfRule type="cellIs" dxfId="112" priority="136" operator="equal">
      <formula>"SI"</formula>
    </cfRule>
  </conditionalFormatting>
  <conditionalFormatting sqref="EL125">
    <cfRule type="cellIs" dxfId="111" priority="109" operator="equal">
      <formula>"NO"</formula>
    </cfRule>
    <cfRule type="cellIs" dxfId="110" priority="110" operator="equal">
      <formula>"SI"</formula>
    </cfRule>
  </conditionalFormatting>
  <conditionalFormatting sqref="AV125">
    <cfRule type="cellIs" dxfId="109" priority="133" operator="equal">
      <formula>"NO"</formula>
    </cfRule>
    <cfRule type="cellIs" dxfId="108" priority="134" operator="equal">
      <formula>"SI"</formula>
    </cfRule>
  </conditionalFormatting>
  <conditionalFormatting sqref="FD125">
    <cfRule type="cellIs" dxfId="107" priority="105" operator="equal">
      <formula>"NO"</formula>
    </cfRule>
    <cfRule type="cellIs" dxfId="106" priority="106" operator="equal">
      <formula>"SI"</formula>
    </cfRule>
  </conditionalFormatting>
  <conditionalFormatting sqref="T125">
    <cfRule type="cellIs" dxfId="105" priority="141" operator="equal">
      <formula>"NO"</formula>
    </cfRule>
    <cfRule type="cellIs" dxfId="104" priority="142" operator="equal">
      <formula>"SI"</formula>
    </cfRule>
  </conditionalFormatting>
  <conditionalFormatting sqref="ER125">
    <cfRule type="cellIs" dxfId="103" priority="101" operator="equal">
      <formula>"NO"</formula>
    </cfRule>
    <cfRule type="cellIs" dxfId="102" priority="102" operator="equal">
      <formula>"SI"</formula>
    </cfRule>
  </conditionalFormatting>
  <conditionalFormatting sqref="FJ125">
    <cfRule type="cellIs" dxfId="101" priority="103" operator="equal">
      <formula>"NO"</formula>
    </cfRule>
    <cfRule type="cellIs" dxfId="100" priority="104" operator="equal">
      <formula>"SI"</formula>
    </cfRule>
  </conditionalFormatting>
  <conditionalFormatting sqref="BH127">
    <cfRule type="cellIs" dxfId="99" priority="79" operator="equal">
      <formula>"NO"</formula>
    </cfRule>
    <cfRule type="cellIs" dxfId="98" priority="80" operator="equal">
      <formula>"SI"</formula>
    </cfRule>
  </conditionalFormatting>
  <conditionalFormatting sqref="FS127 FP127 FK127 FE127 EY127 EA127 DU127 DP127 CA127 BW127 BT127 BI127 BC127 AW127 AQ127 AK127 AE127 Z127 U127 CS127 BO127 CG127 CM127 CY127 DE127 DK127 EG127 EM127 ES127">
    <cfRule type="cellIs" dxfId="97" priority="99" operator="equal">
      <formula>"NO"</formula>
    </cfRule>
    <cfRule type="cellIs" dxfId="96" priority="100" operator="equal">
      <formula>"SI"</formula>
    </cfRule>
  </conditionalFormatting>
  <conditionalFormatting sqref="DD127">
    <cfRule type="cellIs" dxfId="95" priority="67" operator="equal">
      <formula>"NO"</formula>
    </cfRule>
    <cfRule type="cellIs" dxfId="94" priority="68" operator="equal">
      <formula>"SI"</formula>
    </cfRule>
  </conditionalFormatting>
  <conditionalFormatting sqref="DJ127">
    <cfRule type="cellIs" dxfId="93" priority="65" operator="equal">
      <formula>"NO"</formula>
    </cfRule>
    <cfRule type="cellIs" dxfId="92" priority="66" operator="equal">
      <formula>"SI"</formula>
    </cfRule>
  </conditionalFormatting>
  <conditionalFormatting sqref="O127">
    <cfRule type="cellIs" dxfId="91" priority="97" operator="equal">
      <formula>"NO"</formula>
    </cfRule>
    <cfRule type="cellIs" dxfId="90" priority="98" operator="equal">
      <formula>"SI"</formula>
    </cfRule>
  </conditionalFormatting>
  <conditionalFormatting sqref="BB127">
    <cfRule type="cellIs" dxfId="89" priority="81" operator="equal">
      <formula>"NO"</formula>
    </cfRule>
    <cfRule type="cellIs" dxfId="88" priority="82" operator="equal">
      <formula>"SI"</formula>
    </cfRule>
  </conditionalFormatting>
  <conditionalFormatting sqref="CX127">
    <cfRule type="cellIs" dxfId="87" priority="95" operator="equal">
      <formula>"NO"</formula>
    </cfRule>
    <cfRule type="cellIs" dxfId="86" priority="96" operator="equal">
      <formula>"SI"</formula>
    </cfRule>
  </conditionalFormatting>
  <conditionalFormatting sqref="BZ127">
    <cfRule type="cellIs" dxfId="85" priority="75" operator="equal">
      <formula>"NO"</formula>
    </cfRule>
    <cfRule type="cellIs" dxfId="84" priority="76" operator="equal">
      <formula>"SI"</formula>
    </cfRule>
  </conditionalFormatting>
  <conditionalFormatting sqref="AJ127">
    <cfRule type="cellIs" dxfId="83" priority="87" operator="equal">
      <formula>"NO"</formula>
    </cfRule>
    <cfRule type="cellIs" dxfId="82" priority="88" operator="equal">
      <formula>"SI"</formula>
    </cfRule>
  </conditionalFormatting>
  <conditionalFormatting sqref="CF127">
    <cfRule type="cellIs" dxfId="81" priority="73" operator="equal">
      <formula>"NO"</formula>
    </cfRule>
    <cfRule type="cellIs" dxfId="80" priority="74" operator="equal">
      <formula>"SI"</formula>
    </cfRule>
  </conditionalFormatting>
  <conditionalFormatting sqref="EF127">
    <cfRule type="cellIs" dxfId="79" priority="61" operator="equal">
      <formula>"NO"</formula>
    </cfRule>
    <cfRule type="cellIs" dxfId="78" priority="62" operator="equal">
      <formula>"SI"</formula>
    </cfRule>
  </conditionalFormatting>
  <conditionalFormatting sqref="DZ127">
    <cfRule type="cellIs" dxfId="77" priority="63" operator="equal">
      <formula>"NO"</formula>
    </cfRule>
    <cfRule type="cellIs" dxfId="76" priority="64" operator="equal">
      <formula>"SI"</formula>
    </cfRule>
  </conditionalFormatting>
  <conditionalFormatting sqref="N127">
    <cfRule type="cellIs" dxfId="75" priority="93" operator="equal">
      <formula>"NO"</formula>
    </cfRule>
    <cfRule type="cellIs" dxfId="74" priority="94" operator="equal">
      <formula>"SI"</formula>
    </cfRule>
  </conditionalFormatting>
  <conditionalFormatting sqref="CR127">
    <cfRule type="cellIs" dxfId="73" priority="69" operator="equal">
      <formula>"NO"</formula>
    </cfRule>
    <cfRule type="cellIs" dxfId="72" priority="70" operator="equal">
      <formula>"SI"</formula>
    </cfRule>
  </conditionalFormatting>
  <conditionalFormatting sqref="AD127">
    <cfRule type="cellIs" dxfId="71" priority="89" operator="equal">
      <formula>"NO"</formula>
    </cfRule>
    <cfRule type="cellIs" dxfId="70" priority="90" operator="equal">
      <formula>"SI"</formula>
    </cfRule>
  </conditionalFormatting>
  <conditionalFormatting sqref="CL127">
    <cfRule type="cellIs" dxfId="69" priority="71" operator="equal">
      <formula>"NO"</formula>
    </cfRule>
    <cfRule type="cellIs" dxfId="68" priority="72" operator="equal">
      <formula>"SI"</formula>
    </cfRule>
  </conditionalFormatting>
  <conditionalFormatting sqref="BN127">
    <cfRule type="cellIs" dxfId="67" priority="77" operator="equal">
      <formula>"NO"</formula>
    </cfRule>
    <cfRule type="cellIs" dxfId="66" priority="78" operator="equal">
      <formula>"SI"</formula>
    </cfRule>
  </conditionalFormatting>
  <conditionalFormatting sqref="EX127">
    <cfRule type="cellIs" dxfId="65" priority="57" operator="equal">
      <formula>"NO"</formula>
    </cfRule>
    <cfRule type="cellIs" dxfId="64" priority="58" operator="equal">
      <formula>"SI"</formula>
    </cfRule>
  </conditionalFormatting>
  <conditionalFormatting sqref="AP127">
    <cfRule type="cellIs" dxfId="63" priority="85" operator="equal">
      <formula>"NO"</formula>
    </cfRule>
    <cfRule type="cellIs" dxfId="62" priority="86" operator="equal">
      <formula>"SI"</formula>
    </cfRule>
  </conditionalFormatting>
  <conditionalFormatting sqref="EL127">
    <cfRule type="cellIs" dxfId="61" priority="59" operator="equal">
      <formula>"NO"</formula>
    </cfRule>
    <cfRule type="cellIs" dxfId="60" priority="60" operator="equal">
      <formula>"SI"</formula>
    </cfRule>
  </conditionalFormatting>
  <conditionalFormatting sqref="AV127">
    <cfRule type="cellIs" dxfId="59" priority="83" operator="equal">
      <formula>"NO"</formula>
    </cfRule>
    <cfRule type="cellIs" dxfId="58" priority="84" operator="equal">
      <formula>"SI"</formula>
    </cfRule>
  </conditionalFormatting>
  <conditionalFormatting sqref="FD127">
    <cfRule type="cellIs" dxfId="57" priority="55" operator="equal">
      <formula>"NO"</formula>
    </cfRule>
    <cfRule type="cellIs" dxfId="56" priority="56" operator="equal">
      <formula>"SI"</formula>
    </cfRule>
  </conditionalFormatting>
  <conditionalFormatting sqref="T127">
    <cfRule type="cellIs" dxfId="55" priority="91" operator="equal">
      <formula>"NO"</formula>
    </cfRule>
    <cfRule type="cellIs" dxfId="54" priority="92" operator="equal">
      <formula>"SI"</formula>
    </cfRule>
  </conditionalFormatting>
  <conditionalFormatting sqref="ER127">
    <cfRule type="cellIs" dxfId="53" priority="51" operator="equal">
      <formula>"NO"</formula>
    </cfRule>
    <cfRule type="cellIs" dxfId="52" priority="52" operator="equal">
      <formula>"SI"</formula>
    </cfRule>
  </conditionalFormatting>
  <conditionalFormatting sqref="FJ127">
    <cfRule type="cellIs" dxfId="51" priority="53" operator="equal">
      <formula>"NO"</formula>
    </cfRule>
    <cfRule type="cellIs" dxfId="50" priority="54" operator="equal">
      <formula>"SI"</formula>
    </cfRule>
  </conditionalFormatting>
  <conditionalFormatting sqref="BH129">
    <cfRule type="cellIs" dxfId="49" priority="29" operator="equal">
      <formula>"NO"</formula>
    </cfRule>
    <cfRule type="cellIs" dxfId="48" priority="30" operator="equal">
      <formula>"SI"</formula>
    </cfRule>
  </conditionalFormatting>
  <conditionalFormatting sqref="FS129 FP129 FK129 FE129 EY129 EA129 DU129 DP129 CA129 BW129 BT129 BI129 BC129 AW129 AQ129 AK129 AE129 Z129 U129 CS129 BO129 CG129 CM129 CY129 DE129 DK129 EG129 EM129 ES129">
    <cfRule type="cellIs" dxfId="47" priority="49" operator="equal">
      <formula>"NO"</formula>
    </cfRule>
    <cfRule type="cellIs" dxfId="46" priority="50" operator="equal">
      <formula>"SI"</formula>
    </cfRule>
  </conditionalFormatting>
  <conditionalFormatting sqref="DD129">
    <cfRule type="cellIs" dxfId="45" priority="17" operator="equal">
      <formula>"NO"</formula>
    </cfRule>
    <cfRule type="cellIs" dxfId="44" priority="18" operator="equal">
      <formula>"SI"</formula>
    </cfRule>
  </conditionalFormatting>
  <conditionalFormatting sqref="DJ129">
    <cfRule type="cellIs" dxfId="43" priority="15" operator="equal">
      <formula>"NO"</formula>
    </cfRule>
    <cfRule type="cellIs" dxfId="42" priority="16" operator="equal">
      <formula>"SI"</formula>
    </cfRule>
  </conditionalFormatting>
  <conditionalFormatting sqref="O129">
    <cfRule type="cellIs" dxfId="41" priority="47" operator="equal">
      <formula>"NO"</formula>
    </cfRule>
    <cfRule type="cellIs" dxfId="40" priority="48" operator="equal">
      <formula>"SI"</formula>
    </cfRule>
  </conditionalFormatting>
  <conditionalFormatting sqref="BB129">
    <cfRule type="cellIs" dxfId="39" priority="31" operator="equal">
      <formula>"NO"</formula>
    </cfRule>
    <cfRule type="cellIs" dxfId="38" priority="32" operator="equal">
      <formula>"SI"</formula>
    </cfRule>
  </conditionalFormatting>
  <conditionalFormatting sqref="CX129">
    <cfRule type="cellIs" dxfId="37" priority="45" operator="equal">
      <formula>"NO"</formula>
    </cfRule>
    <cfRule type="cellIs" dxfId="36" priority="46" operator="equal">
      <formula>"SI"</formula>
    </cfRule>
  </conditionalFormatting>
  <conditionalFormatting sqref="BZ129">
    <cfRule type="cellIs" dxfId="35" priority="25" operator="equal">
      <formula>"NO"</formula>
    </cfRule>
    <cfRule type="cellIs" dxfId="34" priority="26" operator="equal">
      <formula>"SI"</formula>
    </cfRule>
  </conditionalFormatting>
  <conditionalFormatting sqref="AJ129">
    <cfRule type="cellIs" dxfId="33" priority="37" operator="equal">
      <formula>"NO"</formula>
    </cfRule>
    <cfRule type="cellIs" dxfId="32" priority="38" operator="equal">
      <formula>"SI"</formula>
    </cfRule>
  </conditionalFormatting>
  <conditionalFormatting sqref="CF129">
    <cfRule type="cellIs" dxfId="31" priority="23" operator="equal">
      <formula>"NO"</formula>
    </cfRule>
    <cfRule type="cellIs" dxfId="30" priority="24" operator="equal">
      <formula>"SI"</formula>
    </cfRule>
  </conditionalFormatting>
  <conditionalFormatting sqref="EF129">
    <cfRule type="cellIs" dxfId="29" priority="11" operator="equal">
      <formula>"NO"</formula>
    </cfRule>
    <cfRule type="cellIs" dxfId="28" priority="12" operator="equal">
      <formula>"SI"</formula>
    </cfRule>
  </conditionalFormatting>
  <conditionalFormatting sqref="DZ129">
    <cfRule type="cellIs" dxfId="27" priority="13" operator="equal">
      <formula>"NO"</formula>
    </cfRule>
    <cfRule type="cellIs" dxfId="26" priority="14" operator="equal">
      <formula>"SI"</formula>
    </cfRule>
  </conditionalFormatting>
  <conditionalFormatting sqref="N129">
    <cfRule type="cellIs" dxfId="25" priority="43" operator="equal">
      <formula>"NO"</formula>
    </cfRule>
    <cfRule type="cellIs" dxfId="24" priority="44" operator="equal">
      <formula>"SI"</formula>
    </cfRule>
  </conditionalFormatting>
  <conditionalFormatting sqref="CR129">
    <cfRule type="cellIs" dxfId="23" priority="19" operator="equal">
      <formula>"NO"</formula>
    </cfRule>
    <cfRule type="cellIs" dxfId="22" priority="20" operator="equal">
      <formula>"SI"</formula>
    </cfRule>
  </conditionalFormatting>
  <conditionalFormatting sqref="AD129">
    <cfRule type="cellIs" dxfId="21" priority="39" operator="equal">
      <formula>"NO"</formula>
    </cfRule>
    <cfRule type="cellIs" dxfId="20" priority="40" operator="equal">
      <formula>"SI"</formula>
    </cfRule>
  </conditionalFormatting>
  <conditionalFormatting sqref="CL129">
    <cfRule type="cellIs" dxfId="19" priority="21" operator="equal">
      <formula>"NO"</formula>
    </cfRule>
    <cfRule type="cellIs" dxfId="18" priority="22" operator="equal">
      <formula>"SI"</formula>
    </cfRule>
  </conditionalFormatting>
  <conditionalFormatting sqref="BN129">
    <cfRule type="cellIs" dxfId="17" priority="27" operator="equal">
      <formula>"NO"</formula>
    </cfRule>
    <cfRule type="cellIs" dxfId="16" priority="28" operator="equal">
      <formula>"SI"</formula>
    </cfRule>
  </conditionalFormatting>
  <conditionalFormatting sqref="EX129">
    <cfRule type="cellIs" dxfId="15" priority="7" operator="equal">
      <formula>"NO"</formula>
    </cfRule>
    <cfRule type="cellIs" dxfId="14" priority="8" operator="equal">
      <formula>"SI"</formula>
    </cfRule>
  </conditionalFormatting>
  <conditionalFormatting sqref="AP129">
    <cfRule type="cellIs" dxfId="13" priority="35" operator="equal">
      <formula>"NO"</formula>
    </cfRule>
    <cfRule type="cellIs" dxfId="12" priority="36" operator="equal">
      <formula>"SI"</formula>
    </cfRule>
  </conditionalFormatting>
  <conditionalFormatting sqref="EL129">
    <cfRule type="cellIs" dxfId="11" priority="9" operator="equal">
      <formula>"NO"</formula>
    </cfRule>
    <cfRule type="cellIs" dxfId="10" priority="10" operator="equal">
      <formula>"SI"</formula>
    </cfRule>
  </conditionalFormatting>
  <conditionalFormatting sqref="AV129">
    <cfRule type="cellIs" dxfId="9" priority="33" operator="equal">
      <formula>"NO"</formula>
    </cfRule>
    <cfRule type="cellIs" dxfId="8" priority="34" operator="equal">
      <formula>"SI"</formula>
    </cfRule>
  </conditionalFormatting>
  <conditionalFormatting sqref="FD129">
    <cfRule type="cellIs" dxfId="7" priority="5" operator="equal">
      <formula>"NO"</formula>
    </cfRule>
    <cfRule type="cellIs" dxfId="6" priority="6" operator="equal">
      <formula>"SI"</formula>
    </cfRule>
  </conditionalFormatting>
  <conditionalFormatting sqref="T129">
    <cfRule type="cellIs" dxfId="5" priority="41" operator="equal">
      <formula>"NO"</formula>
    </cfRule>
    <cfRule type="cellIs" dxfId="4" priority="42" operator="equal">
      <formula>"SI"</formula>
    </cfRule>
  </conditionalFormatting>
  <conditionalFormatting sqref="ER129">
    <cfRule type="cellIs" dxfId="3" priority="1" operator="equal">
      <formula>"NO"</formula>
    </cfRule>
    <cfRule type="cellIs" dxfId="2" priority="2" operator="equal">
      <formula>"SI"</formula>
    </cfRule>
  </conditionalFormatting>
  <conditionalFormatting sqref="FJ129">
    <cfRule type="cellIs" dxfId="1" priority="3" operator="equal">
      <formula>"NO"</formula>
    </cfRule>
    <cfRule type="cellIs" dxfId="0" priority="4" operator="equal">
      <formula>"SI"</formula>
    </cfRule>
  </conditionalFormatting>
  <pageMargins left="0.25" right="0.25" top="0.75" bottom="0.75" header="0.3" footer="0.3"/>
  <pageSetup paperSize="9" scale="12" fitToHeight="0"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63"/>
  <sheetViews>
    <sheetView workbookViewId="0">
      <selection activeCell="J48" sqref="J48"/>
    </sheetView>
  </sheetViews>
  <sheetFormatPr baseColWidth="10" defaultRowHeight="12.75"/>
  <cols>
    <col min="2" max="2" width="30.5703125" customWidth="1"/>
    <col min="3" max="3" width="31.140625" customWidth="1"/>
    <col min="4" max="4" width="21.85546875" customWidth="1"/>
    <col min="5" max="5" width="14.5703125" customWidth="1"/>
  </cols>
  <sheetData>
    <row r="2" spans="2:6" ht="20.25">
      <c r="C2" s="674" t="s">
        <v>270</v>
      </c>
      <c r="D2" s="674"/>
      <c r="E2" s="674"/>
      <c r="F2" s="674"/>
    </row>
    <row r="4" spans="2:6">
      <c r="C4" s="506" t="s">
        <v>269</v>
      </c>
    </row>
    <row r="5" spans="2:6" ht="31.5" customHeight="1">
      <c r="B5" s="60"/>
      <c r="C5" s="673" t="s">
        <v>107</v>
      </c>
      <c r="D5" s="673"/>
      <c r="E5" s="673"/>
      <c r="F5" s="673"/>
    </row>
    <row r="35" spans="2:4">
      <c r="B35" s="507"/>
      <c r="C35" s="507"/>
      <c r="D35" s="507"/>
    </row>
    <row r="36" spans="2:4">
      <c r="B36" s="508" t="s">
        <v>8</v>
      </c>
      <c r="C36" s="508" t="s">
        <v>267</v>
      </c>
      <c r="D36" s="509" t="s">
        <v>268</v>
      </c>
    </row>
    <row r="37" spans="2:4">
      <c r="B37" s="510" t="s">
        <v>263</v>
      </c>
      <c r="C37" s="510">
        <v>5</v>
      </c>
      <c r="D37" s="511">
        <v>20</v>
      </c>
    </row>
    <row r="38" spans="2:4">
      <c r="B38" s="510" t="s">
        <v>264</v>
      </c>
      <c r="C38" s="510">
        <v>5</v>
      </c>
      <c r="D38" s="511">
        <v>20</v>
      </c>
    </row>
    <row r="39" spans="2:4">
      <c r="B39" s="510" t="s">
        <v>265</v>
      </c>
      <c r="C39" s="510">
        <v>16</v>
      </c>
      <c r="D39" s="511">
        <v>20</v>
      </c>
    </row>
    <row r="40" spans="2:4">
      <c r="B40" s="510" t="s">
        <v>266</v>
      </c>
      <c r="C40" s="510">
        <v>5</v>
      </c>
      <c r="D40" s="511">
        <v>20</v>
      </c>
    </row>
    <row r="41" spans="2:4">
      <c r="B41" s="507"/>
      <c r="C41" s="507"/>
      <c r="D41" s="507"/>
    </row>
    <row r="58" spans="2:4">
      <c r="B58" s="1" t="s">
        <v>271</v>
      </c>
      <c r="C58" s="1" t="s">
        <v>274</v>
      </c>
      <c r="D58" s="1" t="s">
        <v>275</v>
      </c>
    </row>
    <row r="59" spans="2:4">
      <c r="B59" s="1" t="s">
        <v>272</v>
      </c>
      <c r="C59" s="512">
        <v>20</v>
      </c>
      <c r="D59" s="512">
        <v>20</v>
      </c>
    </row>
    <row r="60" spans="2:4">
      <c r="B60" s="1" t="s">
        <v>273</v>
      </c>
      <c r="C60" s="512">
        <v>20</v>
      </c>
      <c r="D60" s="512">
        <v>20</v>
      </c>
    </row>
    <row r="61" spans="2:4">
      <c r="B61" s="1" t="s">
        <v>276</v>
      </c>
      <c r="C61" s="512">
        <v>20</v>
      </c>
      <c r="D61" s="512">
        <v>20</v>
      </c>
    </row>
    <row r="62" spans="2:4">
      <c r="B62" s="1" t="s">
        <v>277</v>
      </c>
      <c r="C62" s="512">
        <v>20</v>
      </c>
      <c r="D62" s="512">
        <v>20</v>
      </c>
    </row>
    <row r="63" spans="2:4">
      <c r="B63" s="1" t="s">
        <v>278</v>
      </c>
      <c r="C63" s="512">
        <v>20</v>
      </c>
      <c r="D63" s="512">
        <v>20</v>
      </c>
    </row>
  </sheetData>
  <mergeCells count="2">
    <mergeCell ref="C5:F5"/>
    <mergeCell ref="C2:F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K47"/>
  <sheetViews>
    <sheetView workbookViewId="0">
      <selection activeCell="D25" sqref="D25"/>
    </sheetView>
  </sheetViews>
  <sheetFormatPr baseColWidth="10" defaultColWidth="11.42578125" defaultRowHeight="12.75"/>
  <cols>
    <col min="3" max="3" width="22.7109375" customWidth="1"/>
  </cols>
  <sheetData>
    <row r="4" spans="1:11">
      <c r="A4" s="145" t="s">
        <v>15</v>
      </c>
    </row>
    <row r="5" spans="1:11">
      <c r="A5" s="1" t="s">
        <v>12</v>
      </c>
      <c r="B5" s="65">
        <v>44016</v>
      </c>
      <c r="C5">
        <f t="shared" ref="C5:K5" si="0">B5+7</f>
        <v>44023</v>
      </c>
      <c r="D5">
        <f t="shared" si="0"/>
        <v>44030</v>
      </c>
      <c r="E5">
        <f t="shared" si="0"/>
        <v>44037</v>
      </c>
      <c r="F5">
        <f t="shared" si="0"/>
        <v>44044</v>
      </c>
      <c r="G5">
        <f t="shared" si="0"/>
        <v>44051</v>
      </c>
      <c r="H5">
        <f t="shared" si="0"/>
        <v>44058</v>
      </c>
      <c r="I5">
        <f t="shared" si="0"/>
        <v>44065</v>
      </c>
      <c r="J5">
        <f t="shared" si="0"/>
        <v>44072</v>
      </c>
      <c r="K5">
        <f t="shared" si="0"/>
        <v>44079</v>
      </c>
    </row>
    <row r="6" spans="1:11" ht="15">
      <c r="A6" s="1" t="s">
        <v>13</v>
      </c>
      <c r="B6" s="68">
        <v>255</v>
      </c>
      <c r="C6" s="68">
        <v>1305.5</v>
      </c>
      <c r="D6" s="68">
        <v>3345.5</v>
      </c>
      <c r="E6" s="68">
        <v>9553.5</v>
      </c>
      <c r="F6" s="68">
        <v>16372</v>
      </c>
      <c r="G6" s="68">
        <v>21528.9</v>
      </c>
      <c r="H6" s="68">
        <v>24426.9</v>
      </c>
      <c r="I6" s="68">
        <v>26316.9</v>
      </c>
      <c r="J6" s="68">
        <v>28019.9</v>
      </c>
    </row>
    <row r="7" spans="1:11" ht="15">
      <c r="A7" s="1" t="s">
        <v>13</v>
      </c>
      <c r="B7" s="68">
        <f>+B6</f>
        <v>255</v>
      </c>
      <c r="C7" s="68">
        <f>+C6-B6</f>
        <v>1050.5</v>
      </c>
      <c r="D7" s="68">
        <f t="shared" ref="D7:J7" si="1">+D6-C6</f>
        <v>2040</v>
      </c>
      <c r="E7" s="68">
        <f t="shared" si="1"/>
        <v>6208</v>
      </c>
      <c r="F7" s="68">
        <f t="shared" si="1"/>
        <v>6818.5</v>
      </c>
      <c r="G7" s="68">
        <f t="shared" si="1"/>
        <v>5156.9000000000015</v>
      </c>
      <c r="H7" s="68">
        <f t="shared" si="1"/>
        <v>2898</v>
      </c>
      <c r="I7" s="68">
        <f t="shared" si="1"/>
        <v>1890</v>
      </c>
      <c r="J7" s="68">
        <f t="shared" si="1"/>
        <v>1703</v>
      </c>
      <c r="K7" s="68"/>
    </row>
    <row r="8" spans="1:11">
      <c r="A8" s="1" t="s">
        <v>16</v>
      </c>
      <c r="B8" s="61">
        <v>6</v>
      </c>
      <c r="C8" s="61">
        <v>18</v>
      </c>
      <c r="D8" s="61">
        <v>18</v>
      </c>
      <c r="E8" s="61">
        <v>69</v>
      </c>
      <c r="F8" s="61">
        <v>77</v>
      </c>
      <c r="G8" s="61">
        <v>78</v>
      </c>
      <c r="H8" s="61">
        <v>78</v>
      </c>
      <c r="I8" s="61">
        <v>18</v>
      </c>
      <c r="J8" s="61">
        <v>8</v>
      </c>
      <c r="K8" s="61"/>
    </row>
    <row r="9" spans="1:11">
      <c r="A9" s="1" t="s">
        <v>6</v>
      </c>
      <c r="B9" s="61">
        <v>6</v>
      </c>
      <c r="C9" s="66">
        <v>14</v>
      </c>
      <c r="D9" s="61">
        <v>36</v>
      </c>
      <c r="E9" s="61">
        <v>81</v>
      </c>
      <c r="F9" s="61">
        <v>85</v>
      </c>
      <c r="G9" s="61">
        <v>66</v>
      </c>
      <c r="H9" s="61">
        <v>40</v>
      </c>
      <c r="I9" s="61">
        <v>23</v>
      </c>
      <c r="J9" s="61">
        <v>20</v>
      </c>
      <c r="K9" s="61"/>
    </row>
    <row r="11" spans="1:11">
      <c r="C11" s="67"/>
      <c r="D11" s="67"/>
    </row>
    <row r="12" spans="1:11">
      <c r="C12" s="67"/>
      <c r="D12" s="67"/>
    </row>
    <row r="13" spans="1:11">
      <c r="A13" s="145" t="s">
        <v>56</v>
      </c>
    </row>
    <row r="14" spans="1:11">
      <c r="A14" s="1" t="s">
        <v>12</v>
      </c>
      <c r="B14" s="65">
        <v>44016</v>
      </c>
      <c r="C14">
        <f t="shared" ref="C14:K14" si="2">B14+7</f>
        <v>44023</v>
      </c>
      <c r="D14">
        <f t="shared" si="2"/>
        <v>44030</v>
      </c>
      <c r="E14">
        <f t="shared" si="2"/>
        <v>44037</v>
      </c>
      <c r="F14">
        <f t="shared" si="2"/>
        <v>44044</v>
      </c>
      <c r="G14">
        <f t="shared" si="2"/>
        <v>44051</v>
      </c>
      <c r="H14">
        <f t="shared" si="2"/>
        <v>44058</v>
      </c>
      <c r="I14">
        <f t="shared" si="2"/>
        <v>44065</v>
      </c>
      <c r="J14">
        <f t="shared" si="2"/>
        <v>44072</v>
      </c>
      <c r="K14">
        <f t="shared" si="2"/>
        <v>44079</v>
      </c>
    </row>
    <row r="15" spans="1:11">
      <c r="A15" s="1" t="s">
        <v>16</v>
      </c>
      <c r="B15" s="61">
        <v>8</v>
      </c>
      <c r="C15" s="61">
        <v>8</v>
      </c>
      <c r="D15" s="61">
        <v>11</v>
      </c>
      <c r="E15" s="61">
        <v>11</v>
      </c>
      <c r="F15" s="61">
        <v>11</v>
      </c>
      <c r="G15" s="61">
        <v>8</v>
      </c>
      <c r="H15" s="61">
        <v>8</v>
      </c>
      <c r="I15" s="61">
        <v>8</v>
      </c>
      <c r="J15" s="61">
        <v>8</v>
      </c>
      <c r="K15" s="61"/>
    </row>
    <row r="16" spans="1:11">
      <c r="A16" s="1" t="s">
        <v>6</v>
      </c>
      <c r="B16" s="61">
        <v>8</v>
      </c>
      <c r="C16" s="61">
        <v>8</v>
      </c>
      <c r="D16" s="61">
        <v>8</v>
      </c>
      <c r="E16" s="61">
        <v>10</v>
      </c>
      <c r="F16" s="61">
        <v>10</v>
      </c>
      <c r="G16" s="61">
        <v>7</v>
      </c>
      <c r="H16" s="61">
        <v>7</v>
      </c>
      <c r="I16" s="61">
        <v>9</v>
      </c>
      <c r="J16" s="61">
        <v>7</v>
      </c>
      <c r="K16" s="61"/>
    </row>
    <row r="19" ht="11.25" customHeight="1"/>
    <row r="20" ht="11.25" customHeight="1"/>
    <row r="21" ht="11.25" customHeight="1"/>
    <row r="22" ht="11.25" customHeight="1"/>
    <row r="23" ht="11.25" customHeight="1"/>
    <row r="24" ht="11.25" customHeight="1"/>
    <row r="25" ht="11.25" customHeight="1"/>
    <row r="26" ht="11.25" customHeight="1"/>
    <row r="27" ht="11.25" customHeight="1"/>
    <row r="46" spans="3:4">
      <c r="C46" s="1"/>
      <c r="D46" s="497"/>
    </row>
    <row r="47" spans="3:4">
      <c r="C47" s="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28"/>
  <sheetViews>
    <sheetView showGridLines="0" zoomScale="90" zoomScaleNormal="90" zoomScaleSheetLayoutView="116" workbookViewId="0">
      <selection activeCell="C25" sqref="C25"/>
    </sheetView>
  </sheetViews>
  <sheetFormatPr baseColWidth="10" defaultColWidth="11.42578125" defaultRowHeight="15"/>
  <cols>
    <col min="1" max="1" width="1" style="71" customWidth="1"/>
    <col min="2" max="2" width="12.28515625" style="71" customWidth="1"/>
    <col min="3" max="3" width="35" style="71" customWidth="1"/>
    <col min="4" max="4" width="15.7109375" style="71" bestFit="1" customWidth="1"/>
    <col min="5" max="5" width="15.7109375" style="71" customWidth="1"/>
    <col min="6" max="6" width="18.42578125" style="71" bestFit="1" customWidth="1"/>
    <col min="7" max="7" width="33.7109375" style="71" customWidth="1"/>
    <col min="8" max="8" width="1.28515625" style="71" customWidth="1"/>
    <col min="9" max="16384" width="11.42578125" style="71"/>
  </cols>
  <sheetData>
    <row r="2" spans="2:8" s="69" customFormat="1" ht="18.75" customHeight="1">
      <c r="B2" s="679" t="s">
        <v>34</v>
      </c>
      <c r="C2" s="679"/>
      <c r="D2" s="679"/>
      <c r="E2" s="679"/>
      <c r="F2" s="679"/>
      <c r="G2" s="679"/>
    </row>
    <row r="3" spans="2:8" s="69" customFormat="1" ht="12.75">
      <c r="B3" s="686"/>
      <c r="C3" s="686"/>
      <c r="D3" s="686"/>
      <c r="E3" s="686"/>
      <c r="F3" s="686"/>
      <c r="G3" s="124"/>
    </row>
    <row r="4" spans="2:8" s="69" customFormat="1" ht="12.75">
      <c r="B4" s="687"/>
      <c r="C4" s="687"/>
      <c r="D4" s="687"/>
      <c r="E4" s="687"/>
      <c r="F4" s="687"/>
    </row>
    <row r="5" spans="2:8" s="69" customFormat="1" ht="12.75">
      <c r="B5" s="72" t="s">
        <v>14</v>
      </c>
      <c r="C5" s="73" t="str">
        <f>+Index!D6</f>
        <v>TEPOS703</v>
      </c>
      <c r="E5" s="84"/>
      <c r="F5" s="122"/>
      <c r="G5" s="123"/>
    </row>
    <row r="6" spans="2:8" s="69" customFormat="1" ht="12.75">
      <c r="B6" s="72" t="s">
        <v>11</v>
      </c>
      <c r="C6" s="73" t="str">
        <f>+Index!D7</f>
        <v xml:space="preserve">SERVICIO DE TRABAJOS CIVIL-ESTRUCTURALES MISCELÁNEOS EN ÁREAS  2460 Y 12615 DEL PROYECTO DE EXPANSIÓN TOROMOCHO - TEPOS703 </v>
      </c>
    </row>
    <row r="7" spans="2:8" ht="15.75" thickBot="1"/>
    <row r="8" spans="2:8" ht="34.5" thickBot="1">
      <c r="B8" s="77" t="s">
        <v>28</v>
      </c>
      <c r="C8" s="74" t="s">
        <v>31</v>
      </c>
      <c r="D8" s="74" t="s">
        <v>109</v>
      </c>
      <c r="E8" s="76" t="s">
        <v>110</v>
      </c>
      <c r="F8" s="76" t="s">
        <v>32</v>
      </c>
      <c r="G8" s="75" t="s">
        <v>36</v>
      </c>
    </row>
    <row r="9" spans="2:8">
      <c r="B9" s="78"/>
      <c r="C9" s="82" t="str">
        <f>+C6</f>
        <v xml:space="preserve">SERVICIO DE TRABAJOS CIVIL-ESTRUCTURALES MISCELÁNEOS EN ÁREAS  2460 Y 12615 DEL PROYECTO DE EXPANSIÓN TOROMOCHO - TEPOS703 </v>
      </c>
      <c r="D9" s="83"/>
      <c r="E9" s="81"/>
      <c r="F9" s="120"/>
      <c r="G9" s="121"/>
    </row>
    <row r="10" spans="2:8">
      <c r="B10" s="682">
        <v>1</v>
      </c>
      <c r="C10" s="79" t="s">
        <v>29</v>
      </c>
      <c r="D10" s="680">
        <v>349337.82</v>
      </c>
      <c r="E10" s="680"/>
      <c r="F10" s="677" t="s">
        <v>33</v>
      </c>
      <c r="G10" s="675"/>
    </row>
    <row r="11" spans="2:8">
      <c r="B11" s="683"/>
      <c r="C11" s="80" t="s">
        <v>255</v>
      </c>
      <c r="D11" s="681"/>
      <c r="E11" s="681"/>
      <c r="F11" s="678"/>
      <c r="G11" s="676"/>
      <c r="H11" s="171"/>
    </row>
    <row r="12" spans="2:8">
      <c r="B12" s="682">
        <v>2</v>
      </c>
      <c r="C12" s="79" t="s">
        <v>30</v>
      </c>
      <c r="D12" s="680">
        <v>270981.68</v>
      </c>
      <c r="E12" s="680">
        <f>+D10+D12</f>
        <v>620319.5</v>
      </c>
      <c r="F12" s="677" t="s">
        <v>97</v>
      </c>
      <c r="G12" s="675" t="s">
        <v>98</v>
      </c>
    </row>
    <row r="13" spans="2:8">
      <c r="B13" s="683"/>
      <c r="C13" s="80" t="s">
        <v>255</v>
      </c>
      <c r="D13" s="681"/>
      <c r="E13" s="681"/>
      <c r="F13" s="678"/>
      <c r="G13" s="676"/>
    </row>
    <row r="14" spans="2:8">
      <c r="B14" s="682"/>
      <c r="C14" s="79"/>
      <c r="D14" s="680"/>
      <c r="E14" s="680"/>
      <c r="F14" s="677"/>
      <c r="G14" s="675"/>
    </row>
    <row r="15" spans="2:8">
      <c r="B15" s="683"/>
      <c r="C15" s="80"/>
      <c r="D15" s="681"/>
      <c r="E15" s="681"/>
      <c r="F15" s="678"/>
      <c r="G15" s="676"/>
    </row>
    <row r="16" spans="2:8">
      <c r="B16" s="682"/>
      <c r="C16" s="79"/>
      <c r="D16" s="680"/>
      <c r="E16" s="680"/>
      <c r="F16" s="677"/>
      <c r="G16" s="675"/>
    </row>
    <row r="17" spans="2:7">
      <c r="B17" s="683"/>
      <c r="C17" s="80"/>
      <c r="D17" s="681"/>
      <c r="E17" s="681"/>
      <c r="F17" s="678"/>
      <c r="G17" s="676"/>
    </row>
    <row r="18" spans="2:7">
      <c r="B18" s="682"/>
      <c r="C18" s="79"/>
      <c r="D18" s="680"/>
      <c r="E18" s="680"/>
      <c r="F18" s="677"/>
      <c r="G18" s="675"/>
    </row>
    <row r="19" spans="2:7">
      <c r="B19" s="683"/>
      <c r="C19" s="80"/>
      <c r="D19" s="681"/>
      <c r="E19" s="681"/>
      <c r="F19" s="678"/>
      <c r="G19" s="676"/>
    </row>
    <row r="20" spans="2:7">
      <c r="B20" s="682"/>
      <c r="C20" s="79"/>
      <c r="D20" s="680"/>
      <c r="E20" s="680"/>
      <c r="F20" s="677"/>
      <c r="G20" s="675"/>
    </row>
    <row r="21" spans="2:7">
      <c r="B21" s="683"/>
      <c r="C21" s="80"/>
      <c r="D21" s="681"/>
      <c r="E21" s="681"/>
      <c r="F21" s="678"/>
      <c r="G21" s="676"/>
    </row>
    <row r="22" spans="2:7">
      <c r="B22" s="682"/>
      <c r="C22" s="79"/>
      <c r="D22" s="680"/>
      <c r="E22" s="680"/>
      <c r="F22" s="677"/>
      <c r="G22" s="675"/>
    </row>
    <row r="23" spans="2:7">
      <c r="B23" s="683"/>
      <c r="C23" s="80"/>
      <c r="D23" s="681"/>
      <c r="E23" s="681"/>
      <c r="F23" s="678"/>
      <c r="G23" s="676"/>
    </row>
    <row r="24" spans="2:7">
      <c r="B24" s="682"/>
      <c r="C24" s="79"/>
      <c r="D24" s="680"/>
      <c r="E24" s="680"/>
      <c r="F24" s="677"/>
      <c r="G24" s="675"/>
    </row>
    <row r="25" spans="2:7">
      <c r="B25" s="683"/>
      <c r="C25" s="80"/>
      <c r="D25" s="681"/>
      <c r="E25" s="681"/>
      <c r="F25" s="678"/>
      <c r="G25" s="676"/>
    </row>
    <row r="26" spans="2:7">
      <c r="B26" s="682"/>
      <c r="C26" s="79"/>
      <c r="D26" s="680"/>
      <c r="E26" s="680"/>
      <c r="F26" s="677"/>
      <c r="G26" s="675"/>
    </row>
    <row r="27" spans="2:7" ht="15.75" thickBot="1">
      <c r="B27" s="688"/>
      <c r="C27" s="147"/>
      <c r="D27" s="681"/>
      <c r="E27" s="681"/>
      <c r="F27" s="684"/>
      <c r="G27" s="685"/>
    </row>
    <row r="28" spans="2:7" ht="4.5" customHeight="1"/>
  </sheetData>
  <mergeCells count="48">
    <mergeCell ref="F24:F25"/>
    <mergeCell ref="G24:G25"/>
    <mergeCell ref="B22:B23"/>
    <mergeCell ref="D22:D23"/>
    <mergeCell ref="E22:E23"/>
    <mergeCell ref="F22:F23"/>
    <mergeCell ref="G22:G23"/>
    <mergeCell ref="B14:B15"/>
    <mergeCell ref="D20:D21"/>
    <mergeCell ref="E20:E21"/>
    <mergeCell ref="D26:D27"/>
    <mergeCell ref="E26:E27"/>
    <mergeCell ref="B24:B25"/>
    <mergeCell ref="D24:D25"/>
    <mergeCell ref="E24:E25"/>
    <mergeCell ref="B26:B27"/>
    <mergeCell ref="F12:F13"/>
    <mergeCell ref="F26:F27"/>
    <mergeCell ref="G26:G27"/>
    <mergeCell ref="B3:F3"/>
    <mergeCell ref="B4:F4"/>
    <mergeCell ref="B20:B21"/>
    <mergeCell ref="F20:F21"/>
    <mergeCell ref="B16:B17"/>
    <mergeCell ref="F16:F17"/>
    <mergeCell ref="G16:G17"/>
    <mergeCell ref="B18:B19"/>
    <mergeCell ref="F18:F19"/>
    <mergeCell ref="G18:G19"/>
    <mergeCell ref="B12:B13"/>
    <mergeCell ref="D10:D11"/>
    <mergeCell ref="E10:E11"/>
    <mergeCell ref="G12:G13"/>
    <mergeCell ref="F14:F15"/>
    <mergeCell ref="G14:G15"/>
    <mergeCell ref="B2:G2"/>
    <mergeCell ref="G20:G21"/>
    <mergeCell ref="D12:D13"/>
    <mergeCell ref="E12:E13"/>
    <mergeCell ref="E14:E15"/>
    <mergeCell ref="D14:D15"/>
    <mergeCell ref="D16:D17"/>
    <mergeCell ref="E16:E17"/>
    <mergeCell ref="D18:D19"/>
    <mergeCell ref="E18:E19"/>
    <mergeCell ref="B10:B11"/>
    <mergeCell ref="F10:F11"/>
    <mergeCell ref="G10:G11"/>
  </mergeCells>
  <pageMargins left="0.70866141732283472" right="0.70866141732283472" top="0.74803149606299213" bottom="0.74803149606299213" header="0.31496062992125984" footer="0.31496062992125984"/>
  <pageSetup paperSize="9" scale="66" fitToHeight="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G27"/>
  <sheetViews>
    <sheetView showGridLines="0" view="pageBreakPreview" zoomScale="113" zoomScaleNormal="90" zoomScaleSheetLayoutView="80" workbookViewId="0">
      <selection activeCell="C18" sqref="C18"/>
    </sheetView>
  </sheetViews>
  <sheetFormatPr baseColWidth="10" defaultColWidth="11.42578125" defaultRowHeight="15"/>
  <cols>
    <col min="1" max="1" width="1.5703125" style="71" customWidth="1"/>
    <col min="2" max="2" width="12.28515625" style="71" customWidth="1"/>
    <col min="3" max="3" width="70.140625" style="71" customWidth="1"/>
    <col min="4" max="5" width="12.7109375" style="71" customWidth="1"/>
    <col min="6" max="6" width="16.7109375" style="71" customWidth="1"/>
    <col min="7" max="7" width="20.7109375" style="71" customWidth="1"/>
    <col min="8" max="8" width="1" style="71" customWidth="1"/>
    <col min="9" max="16384" width="11.42578125" style="71"/>
  </cols>
  <sheetData>
    <row r="1" spans="2:7" s="69" customFormat="1" ht="12.75">
      <c r="B1" s="70"/>
    </row>
    <row r="2" spans="2:7" s="69" customFormat="1" ht="18.75" customHeight="1">
      <c r="B2" s="679" t="s">
        <v>35</v>
      </c>
      <c r="C2" s="679"/>
      <c r="D2" s="679"/>
      <c r="E2" s="679"/>
      <c r="F2" s="679"/>
      <c r="G2" s="679"/>
    </row>
    <row r="3" spans="2:7" s="69" customFormat="1" ht="12.75">
      <c r="B3" s="686"/>
      <c r="C3" s="686"/>
      <c r="D3" s="686"/>
      <c r="F3" s="689"/>
      <c r="G3" s="689"/>
    </row>
    <row r="4" spans="2:7" s="69" customFormat="1" ht="12.75">
      <c r="B4" s="687"/>
      <c r="C4" s="687"/>
      <c r="D4" s="687"/>
      <c r="F4" s="689"/>
      <c r="G4" s="689"/>
    </row>
    <row r="5" spans="2:7" s="69" customFormat="1" ht="12.75">
      <c r="B5" s="72" t="s">
        <v>14</v>
      </c>
      <c r="C5" s="73" t="str">
        <f>+Index!D6</f>
        <v>TEPOS703</v>
      </c>
      <c r="D5" s="85"/>
    </row>
    <row r="6" spans="2:7" s="69" customFormat="1" ht="12.75">
      <c r="B6" s="72" t="s">
        <v>11</v>
      </c>
      <c r="C6" s="73" t="str">
        <f>+Index!D7</f>
        <v xml:space="preserve">SERVICIO DE TRABAJOS CIVIL-ESTRUCTURALES MISCELÁNEOS EN ÁREAS  2460 Y 12615 DEL PROYECTO DE EXPANSIÓN TOROMOCHO - TEPOS703 </v>
      </c>
    </row>
    <row r="7" spans="2:7" ht="15.75" thickBot="1">
      <c r="E7" s="170"/>
    </row>
    <row r="8" spans="2:7" ht="34.5" thickBot="1">
      <c r="B8" s="149" t="s">
        <v>7</v>
      </c>
      <c r="C8" s="150" t="s">
        <v>8</v>
      </c>
      <c r="D8" s="151" t="s">
        <v>57</v>
      </c>
      <c r="E8" s="151" t="s">
        <v>58</v>
      </c>
      <c r="F8" s="151" t="s">
        <v>256</v>
      </c>
      <c r="G8" s="152" t="s">
        <v>36</v>
      </c>
    </row>
    <row r="9" spans="2:7">
      <c r="B9" s="201"/>
      <c r="C9" s="202"/>
      <c r="D9" s="203"/>
      <c r="E9" s="204"/>
      <c r="F9" s="204"/>
      <c r="G9" s="205"/>
    </row>
    <row r="10" spans="2:7" ht="19.899999999999999" customHeight="1">
      <c r="B10" s="206">
        <v>1</v>
      </c>
      <c r="C10" s="207" t="s">
        <v>148</v>
      </c>
      <c r="D10" s="208"/>
      <c r="E10" s="209"/>
      <c r="F10" s="209"/>
      <c r="G10" s="210"/>
    </row>
    <row r="11" spans="2:7" ht="19.899999999999999" customHeight="1">
      <c r="B11" s="211">
        <v>1.1000000000000001</v>
      </c>
      <c r="C11" s="212" t="s">
        <v>149</v>
      </c>
      <c r="D11" s="200" t="s">
        <v>90</v>
      </c>
      <c r="E11" s="498">
        <v>3</v>
      </c>
      <c r="F11" s="504">
        <v>1472.1903393333334</v>
      </c>
      <c r="G11" s="210"/>
    </row>
    <row r="12" spans="2:7" ht="19.899999999999999" customHeight="1">
      <c r="B12" s="206">
        <v>2</v>
      </c>
      <c r="C12" s="207" t="s">
        <v>150</v>
      </c>
      <c r="D12" s="200"/>
      <c r="E12" s="499"/>
      <c r="F12" s="505"/>
      <c r="G12" s="210"/>
    </row>
    <row r="13" spans="2:7" ht="19.899999999999999" customHeight="1">
      <c r="B13" s="211">
        <v>2.1</v>
      </c>
      <c r="C13" s="213" t="s">
        <v>151</v>
      </c>
      <c r="D13" s="200" t="s">
        <v>90</v>
      </c>
      <c r="E13" s="498">
        <v>3</v>
      </c>
      <c r="F13" s="504">
        <v>1716.8967910666668</v>
      </c>
      <c r="G13" s="210"/>
    </row>
    <row r="14" spans="2:7" ht="19.899999999999999" customHeight="1">
      <c r="B14" s="214">
        <v>3</v>
      </c>
      <c r="C14" s="207" t="s">
        <v>152</v>
      </c>
      <c r="D14" s="200"/>
      <c r="E14" s="500"/>
      <c r="F14" s="504"/>
      <c r="G14" s="210"/>
    </row>
    <row r="15" spans="2:7" ht="19.899999999999999" customHeight="1">
      <c r="B15" s="211">
        <v>3.1</v>
      </c>
      <c r="C15" s="212" t="s">
        <v>153</v>
      </c>
      <c r="D15" s="200" t="s">
        <v>154</v>
      </c>
      <c r="E15" s="498">
        <v>50</v>
      </c>
      <c r="F15" s="504">
        <v>448.12474679999997</v>
      </c>
      <c r="G15" s="210"/>
    </row>
    <row r="16" spans="2:7" ht="19.899999999999999" customHeight="1">
      <c r="B16" s="214">
        <v>4</v>
      </c>
      <c r="C16" s="207" t="s">
        <v>155</v>
      </c>
      <c r="D16" s="200"/>
      <c r="E16" s="500"/>
      <c r="F16" s="504"/>
      <c r="G16" s="210"/>
    </row>
    <row r="17" spans="2:7" ht="19.899999999999999" customHeight="1">
      <c r="B17" s="211">
        <v>4.0999999999999996</v>
      </c>
      <c r="C17" s="215" t="s">
        <v>156</v>
      </c>
      <c r="D17" s="200" t="s">
        <v>147</v>
      </c>
      <c r="E17" s="498">
        <v>1</v>
      </c>
      <c r="F17" s="504">
        <v>1827.4352000000001</v>
      </c>
      <c r="G17" s="210"/>
    </row>
    <row r="18" spans="2:7" ht="19.899999999999999" customHeight="1">
      <c r="B18" s="216">
        <v>5</v>
      </c>
      <c r="C18" s="217" t="s">
        <v>157</v>
      </c>
      <c r="D18" s="200"/>
      <c r="E18" s="500"/>
      <c r="F18" s="504"/>
      <c r="G18" s="218"/>
    </row>
    <row r="19" spans="2:7" ht="18" customHeight="1">
      <c r="B19" s="219">
        <v>5.0999999999999996</v>
      </c>
      <c r="C19" s="215" t="s">
        <v>158</v>
      </c>
      <c r="D19" s="200" t="s">
        <v>147</v>
      </c>
      <c r="E19" s="498">
        <v>1</v>
      </c>
      <c r="F19" s="504">
        <v>1401.6664000000001</v>
      </c>
      <c r="G19" s="220"/>
    </row>
    <row r="20" spans="2:7">
      <c r="B20" s="221">
        <v>6</v>
      </c>
      <c r="C20" s="207" t="s">
        <v>159</v>
      </c>
      <c r="D20" s="200"/>
      <c r="E20" s="500"/>
      <c r="F20" s="504"/>
      <c r="G20" s="220"/>
    </row>
    <row r="21" spans="2:7">
      <c r="B21" s="219">
        <v>6.1</v>
      </c>
      <c r="C21" s="215" t="s">
        <v>169</v>
      </c>
      <c r="D21" s="200" t="s">
        <v>147</v>
      </c>
      <c r="E21" s="498">
        <v>1</v>
      </c>
      <c r="F21" s="504">
        <v>1917.1806099999999</v>
      </c>
      <c r="G21" s="220"/>
    </row>
    <row r="22" spans="2:7">
      <c r="B22" s="221">
        <v>7</v>
      </c>
      <c r="C22" s="207" t="s">
        <v>160</v>
      </c>
      <c r="D22" s="200"/>
      <c r="E22" s="500"/>
      <c r="F22" s="504"/>
      <c r="G22" s="220"/>
    </row>
    <row r="23" spans="2:7">
      <c r="B23" s="219">
        <v>7.1</v>
      </c>
      <c r="C23" s="215" t="s">
        <v>170</v>
      </c>
      <c r="D23" s="200" t="s">
        <v>90</v>
      </c>
      <c r="E23" s="498">
        <v>15</v>
      </c>
      <c r="F23" s="504">
        <v>998.88268600000004</v>
      </c>
      <c r="G23" s="220"/>
    </row>
    <row r="24" spans="2:7">
      <c r="B24" s="221">
        <v>8</v>
      </c>
      <c r="C24" s="207" t="s">
        <v>161</v>
      </c>
      <c r="D24" s="200"/>
      <c r="E24" s="501"/>
      <c r="F24" s="504"/>
      <c r="G24" s="220"/>
    </row>
    <row r="25" spans="2:7">
      <c r="B25" s="219">
        <v>8.1</v>
      </c>
      <c r="C25" s="212" t="s">
        <v>162</v>
      </c>
      <c r="D25" s="200" t="s">
        <v>90</v>
      </c>
      <c r="E25" s="502">
        <v>1</v>
      </c>
      <c r="F25" s="504">
        <v>8548.8035999999993</v>
      </c>
      <c r="G25" s="220"/>
    </row>
    <row r="26" spans="2:7">
      <c r="B26" s="219">
        <v>8.1999999999999993</v>
      </c>
      <c r="C26" s="212" t="s">
        <v>163</v>
      </c>
      <c r="D26" s="200" t="s">
        <v>164</v>
      </c>
      <c r="E26" s="503">
        <f>1.5*2.55</f>
        <v>3.8249999999999997</v>
      </c>
      <c r="F26" s="504">
        <v>828.32118356000001</v>
      </c>
      <c r="G26" s="220"/>
    </row>
    <row r="27" spans="2:7">
      <c r="B27" s="219">
        <v>8.3000000000000007</v>
      </c>
      <c r="C27" s="212" t="s">
        <v>153</v>
      </c>
      <c r="D27" s="200" t="s">
        <v>154</v>
      </c>
      <c r="E27" s="502">
        <v>1.2</v>
      </c>
      <c r="F27" s="504">
        <v>448.12474680000003</v>
      </c>
      <c r="G27" s="220"/>
    </row>
  </sheetData>
  <mergeCells count="4">
    <mergeCell ref="F3:G4"/>
    <mergeCell ref="B2:G2"/>
    <mergeCell ref="B3:D3"/>
    <mergeCell ref="B4:D4"/>
  </mergeCells>
  <pageMargins left="0.70866141732283472" right="0.70866141732283472" top="0.74803149606299213" bottom="0.74803149606299213" header="0.31496062992125984" footer="0.31496062992125984"/>
  <pageSetup paperSize="9" scale="59" fitToHeight="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I18"/>
  <sheetViews>
    <sheetView showGridLines="0" zoomScale="90" zoomScaleNormal="90" zoomScaleSheetLayoutView="100" workbookViewId="0">
      <selection activeCell="D16" sqref="D16"/>
    </sheetView>
  </sheetViews>
  <sheetFormatPr baseColWidth="10" defaultColWidth="11.42578125" defaultRowHeight="15"/>
  <cols>
    <col min="1" max="1" width="1.5703125" style="71" customWidth="1"/>
    <col min="2" max="2" width="4.5703125" style="71" customWidth="1"/>
    <col min="3" max="3" width="12.28515625" style="71" customWidth="1"/>
    <col min="4" max="4" width="36" style="71" customWidth="1"/>
    <col min="5" max="7" width="20.7109375" style="71" customWidth="1"/>
    <col min="8" max="8" width="23.85546875" style="71" customWidth="1"/>
    <col min="9" max="9" width="29.28515625" style="71" customWidth="1"/>
    <col min="10" max="10" width="1" style="71" customWidth="1"/>
    <col min="11" max="16384" width="11.42578125" style="71"/>
  </cols>
  <sheetData>
    <row r="1" spans="2:9" s="69" customFormat="1" ht="12.75">
      <c r="B1" s="70"/>
      <c r="C1" s="70"/>
    </row>
    <row r="2" spans="2:9" s="69" customFormat="1" ht="18.75" customHeight="1">
      <c r="B2" s="679" t="s">
        <v>59</v>
      </c>
      <c r="C2" s="679"/>
      <c r="D2" s="679"/>
      <c r="E2" s="679"/>
      <c r="F2" s="679"/>
      <c r="G2" s="679"/>
      <c r="H2" s="679"/>
      <c r="I2" s="679"/>
    </row>
    <row r="3" spans="2:9" s="69" customFormat="1" ht="12.75">
      <c r="B3" s="686"/>
      <c r="C3" s="686"/>
      <c r="D3" s="686"/>
      <c r="E3" s="686"/>
      <c r="H3" s="689"/>
      <c r="I3" s="689"/>
    </row>
    <row r="4" spans="2:9" s="69" customFormat="1" ht="12.75">
      <c r="B4" s="687"/>
      <c r="C4" s="687"/>
      <c r="D4" s="687"/>
      <c r="E4" s="687"/>
      <c r="H4" s="689"/>
      <c r="I4" s="689"/>
    </row>
    <row r="5" spans="2:9" s="69" customFormat="1" ht="12.75">
      <c r="C5" s="72" t="s">
        <v>14</v>
      </c>
      <c r="D5" s="73" t="str">
        <f>+Index!D6</f>
        <v>TEPOS703</v>
      </c>
      <c r="E5" s="85"/>
    </row>
    <row r="6" spans="2:9" s="69" customFormat="1" ht="12.75">
      <c r="C6" s="72" t="s">
        <v>11</v>
      </c>
      <c r="D6" s="73" t="str">
        <f>+Index!D7</f>
        <v xml:space="preserve">SERVICIO DE TRABAJOS CIVIL-ESTRUCTURALES MISCELÁNEOS EN ÁREAS  2460 Y 12615 DEL PROYECTO DE EXPANSIÓN TOROMOCHO - TEPOS703 </v>
      </c>
    </row>
    <row r="8" spans="2:9">
      <c r="B8" s="690" t="s">
        <v>60</v>
      </c>
      <c r="C8" s="690"/>
      <c r="D8" s="690"/>
      <c r="E8" s="690"/>
      <c r="F8" s="690"/>
      <c r="G8" s="690"/>
      <c r="H8" s="690"/>
      <c r="I8" s="690"/>
    </row>
    <row r="9" spans="2:9" ht="22.5">
      <c r="B9" s="161" t="s">
        <v>46</v>
      </c>
      <c r="C9" s="161" t="s">
        <v>61</v>
      </c>
      <c r="D9" s="161" t="s">
        <v>62</v>
      </c>
      <c r="E9" s="161" t="s">
        <v>63</v>
      </c>
      <c r="F9" s="161" t="s">
        <v>64</v>
      </c>
      <c r="G9" s="161" t="s">
        <v>65</v>
      </c>
      <c r="H9" s="161" t="s">
        <v>66</v>
      </c>
      <c r="I9" s="161" t="s">
        <v>67</v>
      </c>
    </row>
    <row r="10" spans="2:9" ht="33" customHeight="1">
      <c r="B10" s="153">
        <v>1</v>
      </c>
      <c r="C10" s="160" t="s">
        <v>71</v>
      </c>
      <c r="D10" s="162" t="s">
        <v>70</v>
      </c>
      <c r="E10" s="163" t="s">
        <v>74</v>
      </c>
      <c r="F10" s="164" t="s">
        <v>69</v>
      </c>
      <c r="G10" s="164" t="s">
        <v>73</v>
      </c>
      <c r="H10" s="164" t="s">
        <v>72</v>
      </c>
      <c r="I10" s="165" t="s">
        <v>80</v>
      </c>
    </row>
    <row r="11" spans="2:9" ht="39.75" customHeight="1">
      <c r="B11" s="153">
        <v>2</v>
      </c>
      <c r="C11" s="158" t="s">
        <v>75</v>
      </c>
      <c r="D11" s="148" t="s">
        <v>258</v>
      </c>
      <c r="E11" s="166" t="s">
        <v>259</v>
      </c>
      <c r="F11" s="166" t="s">
        <v>260</v>
      </c>
      <c r="G11" s="166" t="s">
        <v>261</v>
      </c>
      <c r="H11" s="166" t="s">
        <v>79</v>
      </c>
      <c r="I11" s="167" t="s">
        <v>262</v>
      </c>
    </row>
    <row r="12" spans="2:9" ht="39" customHeight="1">
      <c r="B12" s="153">
        <v>3</v>
      </c>
      <c r="C12" s="158" t="s">
        <v>75</v>
      </c>
      <c r="D12" s="148" t="s">
        <v>77</v>
      </c>
      <c r="E12" s="166" t="s">
        <v>78</v>
      </c>
      <c r="F12" s="166" t="s">
        <v>81</v>
      </c>
      <c r="G12" s="166" t="s">
        <v>82</v>
      </c>
      <c r="H12" s="166" t="s">
        <v>83</v>
      </c>
      <c r="I12" s="167" t="s">
        <v>84</v>
      </c>
    </row>
    <row r="13" spans="2:9" ht="19.899999999999999" customHeight="1">
      <c r="B13" s="153">
        <v>4</v>
      </c>
      <c r="C13" s="158"/>
      <c r="D13" s="148"/>
      <c r="E13" s="166"/>
      <c r="F13" s="166"/>
      <c r="G13" s="166"/>
      <c r="H13" s="166"/>
      <c r="I13" s="167"/>
    </row>
    <row r="14" spans="2:9" ht="19.899999999999999" customHeight="1">
      <c r="B14" s="153">
        <v>5</v>
      </c>
      <c r="C14" s="158"/>
      <c r="D14" s="148"/>
      <c r="E14" s="166"/>
      <c r="F14" s="166"/>
      <c r="G14" s="166"/>
      <c r="H14" s="166"/>
      <c r="I14" s="167"/>
    </row>
    <row r="15" spans="2:9" ht="19.899999999999999" customHeight="1">
      <c r="B15" s="153">
        <v>6</v>
      </c>
      <c r="C15" s="158"/>
      <c r="D15" s="148"/>
      <c r="E15" s="166"/>
      <c r="F15" s="166"/>
      <c r="G15" s="166"/>
      <c r="H15" s="166"/>
      <c r="I15" s="167"/>
    </row>
    <row r="16" spans="2:9" ht="19.899999999999999" customHeight="1">
      <c r="B16" s="153"/>
      <c r="C16" s="158"/>
      <c r="D16" s="148"/>
      <c r="E16" s="166"/>
      <c r="F16" s="166"/>
      <c r="G16" s="166"/>
      <c r="H16" s="166"/>
      <c r="I16" s="167"/>
    </row>
    <row r="17" spans="2:9" ht="19.899999999999999" customHeight="1" thickBot="1">
      <c r="B17" s="154"/>
      <c r="C17" s="159"/>
      <c r="D17" s="155"/>
      <c r="E17" s="168"/>
      <c r="F17" s="168"/>
      <c r="G17" s="168"/>
      <c r="H17" s="168"/>
      <c r="I17" s="169"/>
    </row>
    <row r="18" spans="2:9" ht="5.25" customHeight="1"/>
  </sheetData>
  <mergeCells count="5">
    <mergeCell ref="B2:I2"/>
    <mergeCell ref="B3:E3"/>
    <mergeCell ref="H3:I4"/>
    <mergeCell ref="B4:E4"/>
    <mergeCell ref="B8:I8"/>
  </mergeCells>
  <pageMargins left="0.70866141732283472" right="0.70866141732283472" top="0.74803149606299213" bottom="0.74803149606299213" header="0.31496062992125984" footer="0.31496062992125984"/>
  <pageSetup paperSize="9" scale="51" fitToHeight="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Index</vt:lpstr>
      <vt:lpstr>1. RE</vt:lpstr>
      <vt:lpstr>2. Curva S</vt:lpstr>
      <vt:lpstr>3. Master</vt:lpstr>
      <vt:lpstr>4.MP</vt:lpstr>
      <vt:lpstr>DATA</vt:lpstr>
      <vt:lpstr>5. EDP</vt:lpstr>
      <vt:lpstr>6. Adic</vt:lpstr>
      <vt:lpstr>7. LeccA</vt:lpstr>
      <vt:lpstr>8. PF</vt:lpstr>
      <vt:lpstr>'1. RE'!Área_de_impresión</vt:lpstr>
      <vt:lpstr>'5. EDP'!Área_de_impresión</vt:lpstr>
      <vt:lpstr>'6. Adic'!Área_de_impresión</vt:lpstr>
      <vt:lpstr>'7. LeccA'!Área_de_impresión</vt:lpstr>
      <vt:lpstr>'8. PF'!Área_de_impresión</vt:lpstr>
      <vt:lpstr>Index!Área_de_impresión</vt:lpstr>
    </vt:vector>
  </TitlesOfParts>
  <Company>MCP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Chirinos</dc:creator>
  <cp:lastModifiedBy>Usuario de Windows</cp:lastModifiedBy>
  <cp:lastPrinted>2015-10-03T03:07:52Z</cp:lastPrinted>
  <dcterms:created xsi:type="dcterms:W3CDTF">2013-05-19T16:11:31Z</dcterms:created>
  <dcterms:modified xsi:type="dcterms:W3CDTF">2023-04-24T23:00:14Z</dcterms:modified>
</cp:coreProperties>
</file>